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R104" i="51"/>
  <c r="P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P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W73" i="51" s="1"/>
  <c r="V77" i="51"/>
  <c r="U77" i="51"/>
  <c r="T77" i="51"/>
  <c r="S77" i="51"/>
  <c r="S73" i="51" s="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O73" i="51" s="1"/>
  <c r="N74" i="51"/>
  <c r="M74" i="51"/>
  <c r="M73" i="51" s="1"/>
  <c r="L74" i="51"/>
  <c r="K74" i="51"/>
  <c r="K73" i="51" s="1"/>
  <c r="J74" i="51"/>
  <c r="I74" i="51"/>
  <c r="H74" i="51"/>
  <c r="G74" i="51"/>
  <c r="G73" i="51" s="1"/>
  <c r="F74" i="51"/>
  <c r="E74" i="51"/>
  <c r="E73" i="51" s="1"/>
  <c r="D74" i="51"/>
  <c r="C74" i="51"/>
  <c r="C73" i="51" s="1"/>
  <c r="B74" i="51"/>
  <c r="U73" i="51"/>
  <c r="W54" i="51"/>
  <c r="W105" i="51" s="1"/>
  <c r="V54" i="51"/>
  <c r="V87" i="51" s="1"/>
  <c r="U54" i="51"/>
  <c r="U87" i="51" s="1"/>
  <c r="T54" i="51"/>
  <c r="T87" i="51" s="1"/>
  <c r="S54" i="51"/>
  <c r="S105" i="51" s="1"/>
  <c r="R54" i="51"/>
  <c r="Q54" i="51"/>
  <c r="Q105" i="51" s="1"/>
  <c r="P54" i="51"/>
  <c r="O54" i="51"/>
  <c r="N54" i="51"/>
  <c r="N87" i="51" s="1"/>
  <c r="M54" i="51"/>
  <c r="M87" i="51" s="1"/>
  <c r="L54" i="51"/>
  <c r="L87" i="51" s="1"/>
  <c r="K54" i="51"/>
  <c r="K105" i="51" s="1"/>
  <c r="J54" i="51"/>
  <c r="J105" i="51" s="1"/>
  <c r="I54" i="51"/>
  <c r="H54" i="51"/>
  <c r="G54" i="51"/>
  <c r="F54" i="51"/>
  <c r="F87" i="51" s="1"/>
  <c r="E54" i="51"/>
  <c r="E87" i="51" s="1"/>
  <c r="D54" i="51"/>
  <c r="D87" i="51" s="1"/>
  <c r="C54" i="51"/>
  <c r="B54" i="51"/>
  <c r="B105" i="51" s="1"/>
  <c r="W35" i="51"/>
  <c r="W104" i="51" s="1"/>
  <c r="V35" i="51"/>
  <c r="V104" i="51" s="1"/>
  <c r="U35" i="51"/>
  <c r="U83" i="51" s="1"/>
  <c r="T35" i="51"/>
  <c r="T83" i="51" s="1"/>
  <c r="S35" i="51"/>
  <c r="S83" i="51" s="1"/>
  <c r="R35" i="51"/>
  <c r="R83" i="51" s="1"/>
  <c r="Q35" i="51"/>
  <c r="Q104" i="51" s="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Q103" i="51" s="1"/>
  <c r="P27" i="51"/>
  <c r="O27" i="51"/>
  <c r="O103" i="51" s="1"/>
  <c r="N27" i="51"/>
  <c r="M27" i="51"/>
  <c r="M103" i="51" s="1"/>
  <c r="L27" i="51"/>
  <c r="K27" i="51"/>
  <c r="K103" i="51" s="1"/>
  <c r="J27" i="51"/>
  <c r="I27" i="51"/>
  <c r="H27" i="51"/>
  <c r="H80" i="51" s="1"/>
  <c r="G27" i="51"/>
  <c r="G103" i="51" s="1"/>
  <c r="F27" i="51"/>
  <c r="E27" i="51"/>
  <c r="E103" i="51" s="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O105" i="50"/>
  <c r="M104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Q87" i="50"/>
  <c r="I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S80" i="50"/>
  <c r="C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P73" i="50" s="1"/>
  <c r="O77" i="50"/>
  <c r="N77" i="50"/>
  <c r="N73" i="50" s="1"/>
  <c r="M77" i="50"/>
  <c r="L77" i="50"/>
  <c r="K77" i="50"/>
  <c r="J77" i="50"/>
  <c r="J73" i="50" s="1"/>
  <c r="I77" i="50"/>
  <c r="H77" i="50"/>
  <c r="H73" i="50" s="1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B73" i="50" s="1"/>
  <c r="W74" i="50"/>
  <c r="V74" i="50"/>
  <c r="V73" i="50" s="1"/>
  <c r="U74" i="50"/>
  <c r="T74" i="50"/>
  <c r="T73" i="50" s="1"/>
  <c r="S74" i="50"/>
  <c r="R74" i="50"/>
  <c r="R73" i="50" s="1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F73" i="50"/>
  <c r="W54" i="50"/>
  <c r="W87" i="50" s="1"/>
  <c r="V54" i="50"/>
  <c r="U54" i="50"/>
  <c r="T54" i="50"/>
  <c r="S54" i="50"/>
  <c r="R54" i="50"/>
  <c r="Q54" i="50"/>
  <c r="P54" i="50"/>
  <c r="P87" i="50" s="1"/>
  <c r="O54" i="50"/>
  <c r="O87" i="50" s="1"/>
  <c r="N54" i="50"/>
  <c r="M54" i="50"/>
  <c r="L54" i="50"/>
  <c r="K54" i="50"/>
  <c r="J54" i="50"/>
  <c r="I54" i="50"/>
  <c r="H54" i="50"/>
  <c r="H87" i="50" s="1"/>
  <c r="G54" i="50"/>
  <c r="G87" i="50" s="1"/>
  <c r="F54" i="50"/>
  <c r="E54" i="50"/>
  <c r="D54" i="50"/>
  <c r="C54" i="50"/>
  <c r="B54" i="50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K103" i="50" s="1"/>
  <c r="J27" i="50"/>
  <c r="I27" i="50"/>
  <c r="H27" i="50"/>
  <c r="G27" i="50"/>
  <c r="F27" i="50"/>
  <c r="E27" i="50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B105" i="49"/>
  <c r="N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N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U73" i="49" s="1"/>
  <c r="T74" i="49"/>
  <c r="S74" i="49"/>
  <c r="R74" i="49"/>
  <c r="Q74" i="49"/>
  <c r="Q73" i="49" s="1"/>
  <c r="P74" i="49"/>
  <c r="O74" i="49"/>
  <c r="N74" i="49"/>
  <c r="M74" i="49"/>
  <c r="M73" i="49" s="1"/>
  <c r="L74" i="49"/>
  <c r="K74" i="49"/>
  <c r="J74" i="49"/>
  <c r="I74" i="49"/>
  <c r="I73" i="49" s="1"/>
  <c r="H74" i="49"/>
  <c r="H73" i="49" s="1"/>
  <c r="G74" i="49"/>
  <c r="G73" i="49" s="1"/>
  <c r="F74" i="49"/>
  <c r="E74" i="49"/>
  <c r="E73" i="49" s="1"/>
  <c r="D74" i="49"/>
  <c r="C74" i="49"/>
  <c r="C73" i="49" s="1"/>
  <c r="B74" i="49"/>
  <c r="W54" i="49"/>
  <c r="W105" i="49" s="1"/>
  <c r="V54" i="49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O105" i="49" s="1"/>
  <c r="N54" i="49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G105" i="49" s="1"/>
  <c r="F54" i="49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80" i="49" s="1"/>
  <c r="U27" i="49"/>
  <c r="U103" i="49" s="1"/>
  <c r="T27" i="49"/>
  <c r="T103" i="49" s="1"/>
  <c r="S27" i="49"/>
  <c r="S103" i="49" s="1"/>
  <c r="R27" i="49"/>
  <c r="Q27" i="49"/>
  <c r="Q103" i="49" s="1"/>
  <c r="P27" i="49"/>
  <c r="P103" i="49" s="1"/>
  <c r="O27" i="49"/>
  <c r="O103" i="49" s="1"/>
  <c r="N27" i="49"/>
  <c r="M27" i="49"/>
  <c r="M103" i="49" s="1"/>
  <c r="L27" i="49"/>
  <c r="L103" i="49" s="1"/>
  <c r="K27" i="49"/>
  <c r="K103" i="49" s="1"/>
  <c r="J27" i="49"/>
  <c r="I27" i="49"/>
  <c r="I103" i="49" s="1"/>
  <c r="H27" i="49"/>
  <c r="H103" i="49" s="1"/>
  <c r="G27" i="49"/>
  <c r="G103" i="49" s="1"/>
  <c r="F27" i="49"/>
  <c r="F80" i="49" s="1"/>
  <c r="E27" i="49"/>
  <c r="E103" i="49" s="1"/>
  <c r="D27" i="49"/>
  <c r="D103" i="49" s="1"/>
  <c r="C27" i="49"/>
  <c r="C103" i="49" s="1"/>
  <c r="B27" i="49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60" i="47"/>
  <c r="O60" i="47"/>
  <c r="G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D52" i="47" s="1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T52" i="47" s="1"/>
  <c r="S53" i="47"/>
  <c r="R53" i="47"/>
  <c r="Q53" i="47"/>
  <c r="P53" i="47"/>
  <c r="O53" i="47"/>
  <c r="N53" i="47"/>
  <c r="N52" i="47" s="1"/>
  <c r="M53" i="47"/>
  <c r="L53" i="47"/>
  <c r="L52" i="47" s="1"/>
  <c r="K53" i="47"/>
  <c r="J53" i="47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T28" i="47"/>
  <c r="T60" i="47" s="1"/>
  <c r="S28" i="47"/>
  <c r="S60" i="47" s="1"/>
  <c r="R28" i="47"/>
  <c r="R77" i="47" s="1"/>
  <c r="Q28" i="47"/>
  <c r="P28" i="47"/>
  <c r="O28" i="47"/>
  <c r="N28" i="47"/>
  <c r="N60" i="47" s="1"/>
  <c r="M28" i="47"/>
  <c r="L28" i="47"/>
  <c r="L60" i="47" s="1"/>
  <c r="K28" i="47"/>
  <c r="K60" i="47" s="1"/>
  <c r="J28" i="47"/>
  <c r="I28" i="47"/>
  <c r="H28" i="47"/>
  <c r="G28" i="47"/>
  <c r="F28" i="47"/>
  <c r="F60" i="47" s="1"/>
  <c r="E28" i="47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M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N52" i="46" s="1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V28" i="46"/>
  <c r="U28" i="46"/>
  <c r="U60" i="46" s="1"/>
  <c r="T28" i="46"/>
  <c r="S28" i="46"/>
  <c r="R28" i="46"/>
  <c r="R60" i="46" s="1"/>
  <c r="Q28" i="46"/>
  <c r="P28" i="46"/>
  <c r="O28" i="46"/>
  <c r="N28" i="46"/>
  <c r="M28" i="46"/>
  <c r="L28" i="46"/>
  <c r="K28" i="46"/>
  <c r="K60" i="46" s="1"/>
  <c r="J28" i="46"/>
  <c r="J60" i="46" s="1"/>
  <c r="I28" i="46"/>
  <c r="H28" i="46"/>
  <c r="G28" i="46"/>
  <c r="F28" i="46"/>
  <c r="E28" i="46"/>
  <c r="E60" i="46" s="1"/>
  <c r="D28" i="46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V77" i="45"/>
  <c r="Q77" i="45"/>
  <c r="N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K69" i="45" s="1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U60" i="45"/>
  <c r="M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L52" i="45" s="1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T52" i="45" s="1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D52" i="45" s="1"/>
  <c r="C53" i="45"/>
  <c r="B53" i="45"/>
  <c r="I52" i="45"/>
  <c r="W28" i="45"/>
  <c r="V28" i="45"/>
  <c r="V60" i="45" s="1"/>
  <c r="U28" i="45"/>
  <c r="U77" i="45" s="1"/>
  <c r="T28" i="45"/>
  <c r="T77" i="45" s="1"/>
  <c r="S28" i="45"/>
  <c r="S77" i="45" s="1"/>
  <c r="R28" i="45"/>
  <c r="R77" i="45" s="1"/>
  <c r="Q28" i="45"/>
  <c r="Q60" i="45" s="1"/>
  <c r="P28" i="45"/>
  <c r="P77" i="45" s="1"/>
  <c r="O28" i="45"/>
  <c r="N28" i="45"/>
  <c r="N60" i="45" s="1"/>
  <c r="M28" i="45"/>
  <c r="M77" i="45" s="1"/>
  <c r="L28" i="45"/>
  <c r="L77" i="45" s="1"/>
  <c r="K28" i="45"/>
  <c r="K77" i="45" s="1"/>
  <c r="J28" i="45"/>
  <c r="J77" i="45" s="1"/>
  <c r="I28" i="45"/>
  <c r="I77" i="45" s="1"/>
  <c r="H28" i="45"/>
  <c r="H77" i="45" s="1"/>
  <c r="G28" i="45"/>
  <c r="F28" i="45"/>
  <c r="F77" i="45" s="1"/>
  <c r="E28" i="45"/>
  <c r="E77" i="45" s="1"/>
  <c r="D28" i="45"/>
  <c r="D77" i="45" s="1"/>
  <c r="C28" i="45"/>
  <c r="C60" i="45" s="1"/>
  <c r="B28" i="45"/>
  <c r="B77" i="45" s="1"/>
  <c r="A1" i="45"/>
  <c r="N38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V179" i="4" s="1"/>
  <c r="U33" i="44"/>
  <c r="U38" i="44" s="1"/>
  <c r="T33" i="44"/>
  <c r="T38" i="44" s="1"/>
  <c r="S33" i="44"/>
  <c r="S38" i="44" s="1"/>
  <c r="S179" i="4" s="1"/>
  <c r="R33" i="44"/>
  <c r="R38" i="44" s="1"/>
  <c r="R179" i="4" s="1"/>
  <c r="Q33" i="44"/>
  <c r="Q38" i="44" s="1"/>
  <c r="P33" i="44"/>
  <c r="P38" i="44" s="1"/>
  <c r="O33" i="44"/>
  <c r="O38" i="44" s="1"/>
  <c r="N33" i="44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H90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2" i="43"/>
  <c r="U72" i="43"/>
  <c r="J72" i="43"/>
  <c r="E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M63" i="43" s="1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E63" i="43" s="1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U63" i="43" s="1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V39" i="43"/>
  <c r="U39" i="43"/>
  <c r="T39" i="43"/>
  <c r="T90" i="43" s="1"/>
  <c r="S39" i="43"/>
  <c r="S90" i="43" s="1"/>
  <c r="R39" i="43"/>
  <c r="R90" i="43" s="1"/>
  <c r="Q39" i="43"/>
  <c r="Q90" i="43" s="1"/>
  <c r="P39" i="43"/>
  <c r="P72" i="43" s="1"/>
  <c r="O39" i="43"/>
  <c r="O72" i="43" s="1"/>
  <c r="N39" i="43"/>
  <c r="M39" i="43"/>
  <c r="M72" i="43" s="1"/>
  <c r="L39" i="43"/>
  <c r="L72" i="43" s="1"/>
  <c r="K39" i="43"/>
  <c r="J39" i="43"/>
  <c r="I39" i="43"/>
  <c r="H39" i="43"/>
  <c r="H72" i="43" s="1"/>
  <c r="G39" i="43"/>
  <c r="G72" i="43" s="1"/>
  <c r="F39" i="43"/>
  <c r="E39" i="43"/>
  <c r="D39" i="43"/>
  <c r="D72" i="43" s="1"/>
  <c r="C39" i="43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U72" i="42"/>
  <c r="P72" i="42"/>
  <c r="W71" i="42"/>
  <c r="V71" i="42"/>
  <c r="U71" i="42"/>
  <c r="T71" i="42"/>
  <c r="S71" i="42"/>
  <c r="R71" i="42"/>
  <c r="Q71" i="42"/>
  <c r="P71" i="42"/>
  <c r="P63" i="42" s="1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K63" i="42" s="1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N63" i="42" s="1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L63" i="42" s="1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H63" i="42" s="1"/>
  <c r="G64" i="42"/>
  <c r="F64" i="42"/>
  <c r="E64" i="42"/>
  <c r="D64" i="42"/>
  <c r="C64" i="42"/>
  <c r="C63" i="42" s="1"/>
  <c r="B64" i="42"/>
  <c r="B63" i="42" s="1"/>
  <c r="W39" i="42"/>
  <c r="V39" i="42"/>
  <c r="U39" i="42"/>
  <c r="T39" i="42"/>
  <c r="S39" i="42"/>
  <c r="S72" i="42" s="1"/>
  <c r="R39" i="42"/>
  <c r="R90" i="42" s="1"/>
  <c r="Q39" i="42"/>
  <c r="P39" i="42"/>
  <c r="O39" i="42"/>
  <c r="O90" i="42" s="1"/>
  <c r="N39" i="42"/>
  <c r="N90" i="42" s="1"/>
  <c r="M39" i="42"/>
  <c r="M90" i="42" s="1"/>
  <c r="L39" i="42"/>
  <c r="K39" i="42"/>
  <c r="K72" i="42" s="1"/>
  <c r="J39" i="42"/>
  <c r="J90" i="42" s="1"/>
  <c r="I39" i="42"/>
  <c r="H39" i="42"/>
  <c r="H72" i="42" s="1"/>
  <c r="G39" i="42"/>
  <c r="G90" i="42" s="1"/>
  <c r="F39" i="42"/>
  <c r="E39" i="42"/>
  <c r="E72" i="42" s="1"/>
  <c r="D39" i="42"/>
  <c r="C39" i="42"/>
  <c r="C72" i="42" s="1"/>
  <c r="B39" i="42"/>
  <c r="B90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S90" i="41"/>
  <c r="N90" i="41"/>
  <c r="K90" i="41"/>
  <c r="F90" i="41"/>
  <c r="C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K81" i="41" s="1"/>
  <c r="J82" i="41"/>
  <c r="J81" i="41" s="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S72" i="41"/>
  <c r="M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F63" i="41" s="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S63" i="41" s="1"/>
  <c r="R66" i="41"/>
  <c r="Q66" i="41"/>
  <c r="P66" i="41"/>
  <c r="O66" i="41"/>
  <c r="N66" i="41"/>
  <c r="M66" i="41"/>
  <c r="L66" i="41"/>
  <c r="K66" i="41"/>
  <c r="J66" i="41"/>
  <c r="I66" i="41"/>
  <c r="I63" i="41" s="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K63" i="41" s="1"/>
  <c r="J65" i="41"/>
  <c r="I65" i="41"/>
  <c r="H65" i="41"/>
  <c r="G65" i="41"/>
  <c r="F65" i="41"/>
  <c r="E65" i="41"/>
  <c r="D65" i="41"/>
  <c r="C65" i="41"/>
  <c r="C63" i="41" s="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72" i="41" s="1"/>
  <c r="U39" i="41"/>
  <c r="T39" i="41"/>
  <c r="S39" i="41"/>
  <c r="R39" i="41"/>
  <c r="R90" i="41" s="1"/>
  <c r="Q39" i="41"/>
  <c r="Q90" i="41" s="1"/>
  <c r="P39" i="41"/>
  <c r="P90" i="42" s="1"/>
  <c r="O39" i="41"/>
  <c r="O90" i="41" s="1"/>
  <c r="N39" i="41"/>
  <c r="N72" i="41" s="1"/>
  <c r="M39" i="41"/>
  <c r="M90" i="43" s="1"/>
  <c r="L39" i="41"/>
  <c r="K39" i="41"/>
  <c r="K72" i="41" s="1"/>
  <c r="J39" i="41"/>
  <c r="J90" i="41" s="1"/>
  <c r="I39" i="41"/>
  <c r="I90" i="41" s="1"/>
  <c r="H39" i="41"/>
  <c r="H90" i="42" s="1"/>
  <c r="G39" i="41"/>
  <c r="G90" i="41" s="1"/>
  <c r="F39" i="41"/>
  <c r="F72" i="41" s="1"/>
  <c r="E39" i="41"/>
  <c r="E90" i="43" s="1"/>
  <c r="D39" i="41"/>
  <c r="C39" i="41"/>
  <c r="B39" i="41"/>
  <c r="B90" i="41" s="1"/>
  <c r="A1" i="41"/>
  <c r="S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R33" i="40"/>
  <c r="R38" i="40" s="1"/>
  <c r="Q33" i="40"/>
  <c r="Q38" i="40" s="1"/>
  <c r="P33" i="40"/>
  <c r="P38" i="40" s="1"/>
  <c r="P178" i="4" s="1"/>
  <c r="O33" i="40"/>
  <c r="O38" i="40" s="1"/>
  <c r="N33" i="40"/>
  <c r="N38" i="40" s="1"/>
  <c r="M33" i="40"/>
  <c r="M38" i="40" s="1"/>
  <c r="M178" i="4" s="1"/>
  <c r="L33" i="40"/>
  <c r="L38" i="40" s="1"/>
  <c r="K33" i="40"/>
  <c r="K38" i="40" s="1"/>
  <c r="K178" i="4" s="1"/>
  <c r="J33" i="40"/>
  <c r="J38" i="40" s="1"/>
  <c r="I33" i="40"/>
  <c r="I38" i="40" s="1"/>
  <c r="H33" i="40"/>
  <c r="H38" i="40" s="1"/>
  <c r="G33" i="40"/>
  <c r="G38" i="40" s="1"/>
  <c r="G178" i="4" s="1"/>
  <c r="F33" i="40"/>
  <c r="F38" i="40" s="1"/>
  <c r="F178" i="4" s="1"/>
  <c r="E33" i="40"/>
  <c r="E38" i="40" s="1"/>
  <c r="D33" i="40"/>
  <c r="D38" i="40" s="1"/>
  <c r="C33" i="40"/>
  <c r="C38" i="40" s="1"/>
  <c r="C178" i="4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T60" i="39"/>
  <c r="R60" i="39"/>
  <c r="H60" i="39"/>
  <c r="D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V57" i="39"/>
  <c r="F57" i="39"/>
  <c r="C57" i="39"/>
  <c r="B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K51" i="39" s="1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B51" i="39"/>
  <c r="W27" i="39"/>
  <c r="W63" i="39" s="1"/>
  <c r="V27" i="39"/>
  <c r="V63" i="39" s="1"/>
  <c r="U27" i="39"/>
  <c r="U63" i="39" s="1"/>
  <c r="T27" i="39"/>
  <c r="T63" i="39" s="1"/>
  <c r="S27" i="39"/>
  <c r="R27" i="39"/>
  <c r="R63" i="39" s="1"/>
  <c r="Q27" i="39"/>
  <c r="Q63" i="39" s="1"/>
  <c r="P27" i="39"/>
  <c r="O27" i="39"/>
  <c r="O63" i="39" s="1"/>
  <c r="N27" i="39"/>
  <c r="N63" i="39" s="1"/>
  <c r="M27" i="39"/>
  <c r="L27" i="39"/>
  <c r="L63" i="39" s="1"/>
  <c r="K27" i="39"/>
  <c r="J27" i="39"/>
  <c r="J63" i="39" s="1"/>
  <c r="I27" i="39"/>
  <c r="I63" i="39" s="1"/>
  <c r="H27" i="39"/>
  <c r="G27" i="39"/>
  <c r="G63" i="39" s="1"/>
  <c r="F27" i="39"/>
  <c r="F63" i="39" s="1"/>
  <c r="E27" i="39"/>
  <c r="E63" i="39" s="1"/>
  <c r="D27" i="39"/>
  <c r="D63" i="39" s="1"/>
  <c r="C27" i="39"/>
  <c r="B27" i="39"/>
  <c r="B63" i="39" s="1"/>
  <c r="W24" i="39"/>
  <c r="V24" i="39"/>
  <c r="U24" i="39"/>
  <c r="T24" i="39"/>
  <c r="S24" i="39"/>
  <c r="R24" i="39"/>
  <c r="R79" i="39" s="1"/>
  <c r="Q24" i="39"/>
  <c r="Q60" i="39" s="1"/>
  <c r="P24" i="39"/>
  <c r="P60" i="39" s="1"/>
  <c r="O24" i="39"/>
  <c r="O60" i="39" s="1"/>
  <c r="N24" i="39"/>
  <c r="M24" i="39"/>
  <c r="L24" i="39"/>
  <c r="L60" i="39" s="1"/>
  <c r="K24" i="39"/>
  <c r="J24" i="39"/>
  <c r="I24" i="39"/>
  <c r="H24" i="39"/>
  <c r="G24" i="39"/>
  <c r="F24" i="39"/>
  <c r="E24" i="39"/>
  <c r="D24" i="39"/>
  <c r="C24" i="39"/>
  <c r="C60" i="39" s="1"/>
  <c r="B24" i="39"/>
  <c r="B60" i="39" s="1"/>
  <c r="W16" i="39"/>
  <c r="V16" i="39"/>
  <c r="U16" i="39"/>
  <c r="U57" i="39" s="1"/>
  <c r="T16" i="39"/>
  <c r="S16" i="39"/>
  <c r="S57" i="39" s="1"/>
  <c r="R16" i="39"/>
  <c r="R57" i="39" s="1"/>
  <c r="Q16" i="39"/>
  <c r="P16" i="39"/>
  <c r="P57" i="39" s="1"/>
  <c r="O16" i="39"/>
  <c r="N16" i="39"/>
  <c r="N57" i="39" s="1"/>
  <c r="M16" i="39"/>
  <c r="M78" i="39" s="1"/>
  <c r="L16" i="39"/>
  <c r="K16" i="39"/>
  <c r="K57" i="39" s="1"/>
  <c r="J16" i="39"/>
  <c r="J57" i="39" s="1"/>
  <c r="I16" i="39"/>
  <c r="I57" i="39" s="1"/>
  <c r="H16" i="39"/>
  <c r="H57" i="39" s="1"/>
  <c r="G16" i="39"/>
  <c r="F16" i="39"/>
  <c r="E16" i="39"/>
  <c r="D16" i="39"/>
  <c r="C16" i="39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T80" i="38"/>
  <c r="R79" i="38"/>
  <c r="P78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L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7" i="38"/>
  <c r="P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Q51" i="38" s="1"/>
  <c r="P52" i="38"/>
  <c r="O52" i="38"/>
  <c r="N52" i="38"/>
  <c r="M52" i="38"/>
  <c r="L52" i="38"/>
  <c r="K52" i="38"/>
  <c r="J52" i="38"/>
  <c r="I52" i="38"/>
  <c r="I51" i="38" s="1"/>
  <c r="H52" i="38"/>
  <c r="H51" i="38" s="1"/>
  <c r="G52" i="38"/>
  <c r="G51" i="38" s="1"/>
  <c r="F52" i="38"/>
  <c r="E52" i="38"/>
  <c r="D52" i="38"/>
  <c r="C52" i="38"/>
  <c r="B52" i="38"/>
  <c r="W27" i="38"/>
  <c r="V27" i="38"/>
  <c r="U27" i="38"/>
  <c r="U63" i="38" s="1"/>
  <c r="T27" i="38"/>
  <c r="T63" i="38" s="1"/>
  <c r="S27" i="38"/>
  <c r="S80" i="38" s="1"/>
  <c r="R27" i="38"/>
  <c r="R80" i="38" s="1"/>
  <c r="Q27" i="38"/>
  <c r="Q80" i="38" s="1"/>
  <c r="P27" i="38"/>
  <c r="P80" i="38" s="1"/>
  <c r="O27" i="38"/>
  <c r="O63" i="38" s="1"/>
  <c r="N27" i="38"/>
  <c r="M27" i="38"/>
  <c r="M63" i="38" s="1"/>
  <c r="L27" i="38"/>
  <c r="K27" i="38"/>
  <c r="K80" i="38" s="1"/>
  <c r="J27" i="38"/>
  <c r="I27" i="38"/>
  <c r="H27" i="38"/>
  <c r="H63" i="38" s="1"/>
  <c r="G27" i="38"/>
  <c r="G63" i="38" s="1"/>
  <c r="F27" i="38"/>
  <c r="E27" i="38"/>
  <c r="E63" i="38" s="1"/>
  <c r="D27" i="38"/>
  <c r="D63" i="38" s="1"/>
  <c r="C27" i="38"/>
  <c r="B27" i="38"/>
  <c r="W24" i="38"/>
  <c r="V24" i="38"/>
  <c r="V79" i="38" s="1"/>
  <c r="U24" i="38"/>
  <c r="T24" i="38"/>
  <c r="S24" i="38"/>
  <c r="S79" i="38" s="1"/>
  <c r="R24" i="38"/>
  <c r="R60" i="38" s="1"/>
  <c r="Q24" i="38"/>
  <c r="Q79" i="38" s="1"/>
  <c r="P24" i="38"/>
  <c r="P79" i="38" s="1"/>
  <c r="O24" i="38"/>
  <c r="O79" i="38" s="1"/>
  <c r="N24" i="38"/>
  <c r="N79" i="38" s="1"/>
  <c r="M24" i="38"/>
  <c r="L24" i="38"/>
  <c r="K24" i="38"/>
  <c r="K79" i="38" s="1"/>
  <c r="J24" i="38"/>
  <c r="J60" i="38" s="1"/>
  <c r="I24" i="38"/>
  <c r="H24" i="38"/>
  <c r="G24" i="38"/>
  <c r="F24" i="38"/>
  <c r="E24" i="38"/>
  <c r="D24" i="38"/>
  <c r="C24" i="38"/>
  <c r="C60" i="38" s="1"/>
  <c r="B24" i="38"/>
  <c r="B60" i="38" s="1"/>
  <c r="W16" i="38"/>
  <c r="V16" i="38"/>
  <c r="U16" i="38"/>
  <c r="T16" i="38"/>
  <c r="T57" i="38" s="1"/>
  <c r="S16" i="38"/>
  <c r="S57" i="38" s="1"/>
  <c r="R16" i="38"/>
  <c r="Q16" i="38"/>
  <c r="Q57" i="38" s="1"/>
  <c r="P16" i="38"/>
  <c r="O16" i="38"/>
  <c r="O78" i="38" s="1"/>
  <c r="N16" i="38"/>
  <c r="N78" i="38" s="1"/>
  <c r="M16" i="38"/>
  <c r="M78" i="38" s="1"/>
  <c r="L16" i="38"/>
  <c r="L78" i="38" s="1"/>
  <c r="K16" i="38"/>
  <c r="K57" i="38" s="1"/>
  <c r="J16" i="38"/>
  <c r="I16" i="38"/>
  <c r="I57" i="38" s="1"/>
  <c r="H16" i="38"/>
  <c r="H57" i="38" s="1"/>
  <c r="G16" i="38"/>
  <c r="G78" i="38" s="1"/>
  <c r="F16" i="38"/>
  <c r="F78" i="38" s="1"/>
  <c r="E16" i="38"/>
  <c r="E78" i="38" s="1"/>
  <c r="D16" i="38"/>
  <c r="D78" i="38" s="1"/>
  <c r="C16" i="38"/>
  <c r="C57" i="38" s="1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Q79" i="37"/>
  <c r="O78" i="37"/>
  <c r="G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S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R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O57" i="37"/>
  <c r="N57" i="37"/>
  <c r="M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O51" i="37" s="1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R51" i="37" s="1"/>
  <c r="Q52" i="37"/>
  <c r="P52" i="37"/>
  <c r="P51" i="37" s="1"/>
  <c r="O52" i="37"/>
  <c r="N52" i="37"/>
  <c r="M52" i="37"/>
  <c r="L52" i="37"/>
  <c r="K52" i="37"/>
  <c r="J52" i="37"/>
  <c r="J51" i="37" s="1"/>
  <c r="I52" i="37"/>
  <c r="H52" i="37"/>
  <c r="H51" i="37" s="1"/>
  <c r="G52" i="37"/>
  <c r="F52" i="37"/>
  <c r="E52" i="37"/>
  <c r="D52" i="37"/>
  <c r="C52" i="37"/>
  <c r="C51" i="37" s="1"/>
  <c r="B52" i="37"/>
  <c r="W27" i="37"/>
  <c r="W80" i="37" s="1"/>
  <c r="V27" i="37"/>
  <c r="U27" i="37"/>
  <c r="T27" i="37"/>
  <c r="T63" i="37" s="1"/>
  <c r="S27" i="37"/>
  <c r="S80" i="37" s="1"/>
  <c r="R27" i="37"/>
  <c r="R80" i="37" s="1"/>
  <c r="Q27" i="37"/>
  <c r="Q80" i="37" s="1"/>
  <c r="P27" i="37"/>
  <c r="O27" i="37"/>
  <c r="O80" i="37" s="1"/>
  <c r="N27" i="37"/>
  <c r="M27" i="37"/>
  <c r="L27" i="37"/>
  <c r="L63" i="37" s="1"/>
  <c r="K27" i="37"/>
  <c r="K80" i="37" s="1"/>
  <c r="J27" i="37"/>
  <c r="J80" i="37" s="1"/>
  <c r="I27" i="37"/>
  <c r="I80" i="37" s="1"/>
  <c r="H27" i="37"/>
  <c r="G27" i="37"/>
  <c r="G80" i="37" s="1"/>
  <c r="F27" i="37"/>
  <c r="E27" i="37"/>
  <c r="D27" i="37"/>
  <c r="D63" i="37" s="1"/>
  <c r="C27" i="37"/>
  <c r="C80" i="37" s="1"/>
  <c r="B27" i="37"/>
  <c r="W24" i="37"/>
  <c r="W79" i="37" s="1"/>
  <c r="V24" i="37"/>
  <c r="U24" i="37"/>
  <c r="T24" i="37"/>
  <c r="S24" i="37"/>
  <c r="R24" i="37"/>
  <c r="R79" i="37" s="1"/>
  <c r="Q24" i="37"/>
  <c r="Q60" i="37" s="1"/>
  <c r="P24" i="37"/>
  <c r="P79" i="37" s="1"/>
  <c r="O24" i="37"/>
  <c r="O79" i="37" s="1"/>
  <c r="N24" i="37"/>
  <c r="M24" i="37"/>
  <c r="L24" i="37"/>
  <c r="L79" i="39" s="1"/>
  <c r="K24" i="37"/>
  <c r="J24" i="37"/>
  <c r="J79" i="37" s="1"/>
  <c r="I24" i="37"/>
  <c r="I60" i="37" s="1"/>
  <c r="H24" i="37"/>
  <c r="H79" i="37" s="1"/>
  <c r="G24" i="37"/>
  <c r="G79" i="37" s="1"/>
  <c r="F24" i="37"/>
  <c r="E24" i="37"/>
  <c r="D24" i="37"/>
  <c r="C24" i="37"/>
  <c r="B24" i="37"/>
  <c r="B79" i="37" s="1"/>
  <c r="W16" i="37"/>
  <c r="W78" i="37" s="1"/>
  <c r="V16" i="37"/>
  <c r="V78" i="37" s="1"/>
  <c r="U16" i="37"/>
  <c r="U78" i="37" s="1"/>
  <c r="T16" i="37"/>
  <c r="S16" i="37"/>
  <c r="S78" i="37" s="1"/>
  <c r="R16" i="37"/>
  <c r="Q16" i="37"/>
  <c r="P16" i="37"/>
  <c r="P57" i="37" s="1"/>
  <c r="O16" i="37"/>
  <c r="N16" i="37"/>
  <c r="N78" i="37" s="1"/>
  <c r="M16" i="37"/>
  <c r="M78" i="37" s="1"/>
  <c r="L16" i="37"/>
  <c r="K16" i="37"/>
  <c r="K78" i="37" s="1"/>
  <c r="J16" i="37"/>
  <c r="I16" i="37"/>
  <c r="H16" i="37"/>
  <c r="H57" i="37" s="1"/>
  <c r="G16" i="37"/>
  <c r="G57" i="37" s="1"/>
  <c r="F16" i="37"/>
  <c r="F78" i="37" s="1"/>
  <c r="E16" i="37"/>
  <c r="E78" i="37" s="1"/>
  <c r="D16" i="37"/>
  <c r="C16" i="37"/>
  <c r="C78" i="37" s="1"/>
  <c r="B16" i="37"/>
  <c r="A1" i="37"/>
  <c r="R38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N63" i="35"/>
  <c r="L63" i="35"/>
  <c r="K63" i="35"/>
  <c r="J63" i="35"/>
  <c r="F63" i="35"/>
  <c r="C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T60" i="35"/>
  <c r="K60" i="35"/>
  <c r="I60" i="35"/>
  <c r="D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B57" i="35"/>
  <c r="W56" i="35"/>
  <c r="V56" i="35"/>
  <c r="U56" i="35"/>
  <c r="T56" i="35"/>
  <c r="S56" i="35"/>
  <c r="S51" i="35" s="1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K51" i="35" s="1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W63" i="35" s="1"/>
  <c r="V27" i="35"/>
  <c r="V63" i="35" s="1"/>
  <c r="U27" i="35"/>
  <c r="T27" i="35"/>
  <c r="T63" i="35" s="1"/>
  <c r="S27" i="35"/>
  <c r="S80" i="35" s="1"/>
  <c r="R27" i="35"/>
  <c r="Q27" i="35"/>
  <c r="Q63" i="35" s="1"/>
  <c r="P27" i="35"/>
  <c r="O27" i="35"/>
  <c r="O63" i="35" s="1"/>
  <c r="N27" i="35"/>
  <c r="M27" i="35"/>
  <c r="M63" i="35" s="1"/>
  <c r="L27" i="35"/>
  <c r="K27" i="35"/>
  <c r="J27" i="35"/>
  <c r="I27" i="35"/>
  <c r="H27" i="35"/>
  <c r="G27" i="35"/>
  <c r="G63" i="35" s="1"/>
  <c r="F27" i="35"/>
  <c r="E27" i="35"/>
  <c r="E63" i="35" s="1"/>
  <c r="D27" i="35"/>
  <c r="D63" i="35" s="1"/>
  <c r="C27" i="35"/>
  <c r="B27" i="35"/>
  <c r="B63" i="35" s="1"/>
  <c r="W24" i="35"/>
  <c r="V24" i="35"/>
  <c r="U24" i="35"/>
  <c r="T24" i="35"/>
  <c r="S24" i="35"/>
  <c r="S60" i="35" s="1"/>
  <c r="R24" i="35"/>
  <c r="Q24" i="35"/>
  <c r="P24" i="35"/>
  <c r="P60" i="35" s="1"/>
  <c r="O24" i="35"/>
  <c r="N24" i="35"/>
  <c r="M24" i="35"/>
  <c r="M79" i="35" s="1"/>
  <c r="L24" i="35"/>
  <c r="L60" i="35" s="1"/>
  <c r="K24" i="35"/>
  <c r="J24" i="35"/>
  <c r="I24" i="35"/>
  <c r="H24" i="35"/>
  <c r="G24" i="35"/>
  <c r="G60" i="35" s="1"/>
  <c r="F24" i="35"/>
  <c r="E24" i="35"/>
  <c r="D24" i="35"/>
  <c r="C24" i="35"/>
  <c r="B24" i="35"/>
  <c r="W16" i="35"/>
  <c r="W57" i="35" s="1"/>
  <c r="V16" i="35"/>
  <c r="V57" i="35" s="1"/>
  <c r="U16" i="35"/>
  <c r="U57" i="35" s="1"/>
  <c r="T16" i="35"/>
  <c r="S16" i="35"/>
  <c r="R16" i="35"/>
  <c r="R57" i="35" s="1"/>
  <c r="Q16" i="35"/>
  <c r="Q57" i="35" s="1"/>
  <c r="P16" i="35"/>
  <c r="P57" i="35" s="1"/>
  <c r="O16" i="35"/>
  <c r="O57" i="35" s="1"/>
  <c r="N16" i="35"/>
  <c r="N57" i="35" s="1"/>
  <c r="M16" i="35"/>
  <c r="M57" i="35" s="1"/>
  <c r="L16" i="35"/>
  <c r="K16" i="35"/>
  <c r="K57" i="35" s="1"/>
  <c r="J16" i="35"/>
  <c r="J57" i="35" s="1"/>
  <c r="I16" i="35"/>
  <c r="I57" i="35" s="1"/>
  <c r="H16" i="35"/>
  <c r="H57" i="35" s="1"/>
  <c r="G16" i="35"/>
  <c r="G78" i="35" s="1"/>
  <c r="F16" i="35"/>
  <c r="F57" i="35" s="1"/>
  <c r="E16" i="35"/>
  <c r="E57" i="35" s="1"/>
  <c r="D16" i="35"/>
  <c r="D57" i="35" s="1"/>
  <c r="C16" i="35"/>
  <c r="C57" i="35" s="1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I79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60" i="34"/>
  <c r="O60" i="34"/>
  <c r="I60" i="34"/>
  <c r="G60" i="34"/>
  <c r="W59" i="34"/>
  <c r="W51" i="34" s="1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S57" i="34"/>
  <c r="K57" i="34"/>
  <c r="E57" i="34"/>
  <c r="C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N51" i="34" s="1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M51" i="34" s="1"/>
  <c r="L54" i="34"/>
  <c r="K54" i="34"/>
  <c r="J54" i="34"/>
  <c r="I54" i="34"/>
  <c r="H54" i="34"/>
  <c r="G54" i="34"/>
  <c r="F54" i="34"/>
  <c r="F51" i="34" s="1"/>
  <c r="E54" i="34"/>
  <c r="E51" i="34" s="1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D51" i="34" s="1"/>
  <c r="C53" i="34"/>
  <c r="B53" i="34"/>
  <c r="W52" i="34"/>
  <c r="V52" i="34"/>
  <c r="V51" i="34" s="1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W63" i="34" s="1"/>
  <c r="V27" i="34"/>
  <c r="U27" i="34"/>
  <c r="T27" i="34"/>
  <c r="T63" i="34" s="1"/>
  <c r="S27" i="34"/>
  <c r="R27" i="34"/>
  <c r="R63" i="34" s="1"/>
  <c r="Q27" i="34"/>
  <c r="Q80" i="34" s="1"/>
  <c r="P27" i="34"/>
  <c r="P80" i="34" s="1"/>
  <c r="O27" i="34"/>
  <c r="O80" i="34" s="1"/>
  <c r="N27" i="34"/>
  <c r="N80" i="34" s="1"/>
  <c r="M27" i="34"/>
  <c r="L27" i="34"/>
  <c r="L63" i="34" s="1"/>
  <c r="K27" i="34"/>
  <c r="J27" i="34"/>
  <c r="J63" i="34" s="1"/>
  <c r="I27" i="34"/>
  <c r="I63" i="34" s="1"/>
  <c r="H27" i="34"/>
  <c r="H80" i="34" s="1"/>
  <c r="G27" i="34"/>
  <c r="G80" i="34" s="1"/>
  <c r="F27" i="34"/>
  <c r="E27" i="34"/>
  <c r="D27" i="34"/>
  <c r="D63" i="34" s="1"/>
  <c r="C27" i="34"/>
  <c r="C63" i="34" s="1"/>
  <c r="B27" i="34"/>
  <c r="B63" i="34" s="1"/>
  <c r="W24" i="34"/>
  <c r="W79" i="34" s="1"/>
  <c r="V24" i="34"/>
  <c r="U24" i="34"/>
  <c r="T24" i="34"/>
  <c r="S24" i="34"/>
  <c r="R24" i="34"/>
  <c r="Q24" i="34"/>
  <c r="Q60" i="34" s="1"/>
  <c r="P24" i="34"/>
  <c r="O24" i="34"/>
  <c r="N24" i="34"/>
  <c r="M24" i="34"/>
  <c r="M79" i="34" s="1"/>
  <c r="L24" i="34"/>
  <c r="L79" i="34" s="1"/>
  <c r="K24" i="34"/>
  <c r="J24" i="34"/>
  <c r="I24" i="34"/>
  <c r="H24" i="34"/>
  <c r="H79" i="34" s="1"/>
  <c r="G24" i="34"/>
  <c r="G79" i="34" s="1"/>
  <c r="F24" i="34"/>
  <c r="F79" i="34" s="1"/>
  <c r="E24" i="34"/>
  <c r="E79" i="34" s="1"/>
  <c r="D24" i="34"/>
  <c r="D79" i="34" s="1"/>
  <c r="C24" i="34"/>
  <c r="B24" i="34"/>
  <c r="W16" i="34"/>
  <c r="W57" i="34" s="1"/>
  <c r="V16" i="34"/>
  <c r="V57" i="34" s="1"/>
  <c r="U16" i="34"/>
  <c r="U78" i="34" s="1"/>
  <c r="T16" i="34"/>
  <c r="T78" i="34" s="1"/>
  <c r="S16" i="34"/>
  <c r="S78" i="34" s="1"/>
  <c r="R16" i="34"/>
  <c r="R78" i="34" s="1"/>
  <c r="Q16" i="34"/>
  <c r="P16" i="34"/>
  <c r="P57" i="34" s="1"/>
  <c r="O16" i="34"/>
  <c r="O57" i="34" s="1"/>
  <c r="N16" i="34"/>
  <c r="N57" i="34" s="1"/>
  <c r="M16" i="34"/>
  <c r="M57" i="34" s="1"/>
  <c r="L16" i="34"/>
  <c r="K16" i="34"/>
  <c r="J16" i="34"/>
  <c r="I16" i="34"/>
  <c r="H16" i="34"/>
  <c r="H57" i="34" s="1"/>
  <c r="G16" i="34"/>
  <c r="G57" i="34" s="1"/>
  <c r="F16" i="34"/>
  <c r="F57" i="34" s="1"/>
  <c r="E16" i="34"/>
  <c r="E78" i="34" s="1"/>
  <c r="D16" i="34"/>
  <c r="D78" i="34" s="1"/>
  <c r="C16" i="34"/>
  <c r="C78" i="34" s="1"/>
  <c r="B16" i="34"/>
  <c r="B78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R80" i="33"/>
  <c r="J80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E51" i="33" s="1"/>
  <c r="D64" i="33"/>
  <c r="C64" i="33"/>
  <c r="B64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V60" i="33"/>
  <c r="N60" i="33"/>
  <c r="H60" i="33"/>
  <c r="F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T57" i="33"/>
  <c r="D57" i="33"/>
  <c r="B57" i="33"/>
  <c r="W56" i="33"/>
  <c r="V56" i="33"/>
  <c r="U56" i="33"/>
  <c r="U51" i="33" s="1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N51" i="33" s="1"/>
  <c r="M55" i="33"/>
  <c r="M51" i="33" s="1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F51" i="33" s="1"/>
  <c r="E53" i="33"/>
  <c r="D53" i="33"/>
  <c r="C53" i="33"/>
  <c r="B53" i="33"/>
  <c r="W52" i="33"/>
  <c r="V52" i="33"/>
  <c r="V51" i="33" s="1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V80" i="33" s="1"/>
  <c r="U27" i="33"/>
  <c r="U80" i="33" s="1"/>
  <c r="T27" i="33"/>
  <c r="S27" i="33"/>
  <c r="S63" i="33" s="1"/>
  <c r="R27" i="33"/>
  <c r="R63" i="33" s="1"/>
  <c r="Q27" i="33"/>
  <c r="Q63" i="33" s="1"/>
  <c r="P27" i="33"/>
  <c r="P63" i="33" s="1"/>
  <c r="O27" i="33"/>
  <c r="O80" i="33" s="1"/>
  <c r="N27" i="33"/>
  <c r="N80" i="33" s="1"/>
  <c r="M27" i="33"/>
  <c r="M80" i="33" s="1"/>
  <c r="L27" i="33"/>
  <c r="L80" i="34" s="1"/>
  <c r="K27" i="33"/>
  <c r="K63" i="33" s="1"/>
  <c r="J27" i="33"/>
  <c r="J63" i="33" s="1"/>
  <c r="I27" i="33"/>
  <c r="I63" i="33" s="1"/>
  <c r="H27" i="33"/>
  <c r="H63" i="33" s="1"/>
  <c r="G27" i="33"/>
  <c r="G80" i="33" s="1"/>
  <c r="F27" i="33"/>
  <c r="F80" i="33" s="1"/>
  <c r="E27" i="33"/>
  <c r="E80" i="33" s="1"/>
  <c r="D27" i="33"/>
  <c r="C27" i="33"/>
  <c r="C63" i="33" s="1"/>
  <c r="B27" i="33"/>
  <c r="B63" i="33" s="1"/>
  <c r="W24" i="33"/>
  <c r="W79" i="33" s="1"/>
  <c r="V24" i="33"/>
  <c r="V79" i="33" s="1"/>
  <c r="U24" i="33"/>
  <c r="U79" i="33" s="1"/>
  <c r="T24" i="33"/>
  <c r="T79" i="33" s="1"/>
  <c r="S24" i="33"/>
  <c r="S79" i="33" s="1"/>
  <c r="R24" i="33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K79" i="33" s="1"/>
  <c r="J24" i="33"/>
  <c r="I24" i="33"/>
  <c r="I79" i="33" s="1"/>
  <c r="H24" i="33"/>
  <c r="H79" i="33" s="1"/>
  <c r="G24" i="33"/>
  <c r="G79" i="33" s="1"/>
  <c r="F24" i="33"/>
  <c r="F79" i="33" s="1"/>
  <c r="E24" i="33"/>
  <c r="E79" i="33" s="1"/>
  <c r="D24" i="33"/>
  <c r="D79" i="33" s="1"/>
  <c r="C24" i="33"/>
  <c r="C79" i="33" s="1"/>
  <c r="B24" i="33"/>
  <c r="W16" i="33"/>
  <c r="W57" i="33" s="1"/>
  <c r="V16" i="33"/>
  <c r="V57" i="33" s="1"/>
  <c r="U16" i="33"/>
  <c r="U57" i="33" s="1"/>
  <c r="T16" i="33"/>
  <c r="T78" i="33" s="1"/>
  <c r="S16" i="33"/>
  <c r="S78" i="33" s="1"/>
  <c r="R16" i="33"/>
  <c r="Q16" i="33"/>
  <c r="Q78" i="33" s="1"/>
  <c r="P16" i="33"/>
  <c r="O16" i="33"/>
  <c r="O57" i="33" s="1"/>
  <c r="N16" i="33"/>
  <c r="N57" i="33" s="1"/>
  <c r="M16" i="33"/>
  <c r="M57" i="33" s="1"/>
  <c r="L16" i="33"/>
  <c r="L78" i="33" s="1"/>
  <c r="K16" i="33"/>
  <c r="K78" i="33" s="1"/>
  <c r="J16" i="33"/>
  <c r="I16" i="33"/>
  <c r="I78" i="33" s="1"/>
  <c r="H16" i="33"/>
  <c r="G16" i="33"/>
  <c r="G57" i="33" s="1"/>
  <c r="F16" i="33"/>
  <c r="F57" i="33" s="1"/>
  <c r="E16" i="33"/>
  <c r="E57" i="33" s="1"/>
  <c r="D16" i="33"/>
  <c r="D78" i="33" s="1"/>
  <c r="C16" i="33"/>
  <c r="C78" i="33" s="1"/>
  <c r="B16" i="33"/>
  <c r="B78" i="33" s="1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W176" i="4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S105" i="31"/>
  <c r="I105" i="31"/>
  <c r="C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V99" i="31"/>
  <c r="U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W94" i="31"/>
  <c r="T94" i="31"/>
  <c r="S94" i="31"/>
  <c r="O94" i="31"/>
  <c r="L94" i="31"/>
  <c r="K94" i="31"/>
  <c r="C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F84" i="31" s="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V84" i="31" s="1"/>
  <c r="U85" i="31"/>
  <c r="T85" i="31"/>
  <c r="S85" i="31"/>
  <c r="R85" i="31"/>
  <c r="Q85" i="31"/>
  <c r="P85" i="31"/>
  <c r="P84" i="31" s="1"/>
  <c r="O85" i="31"/>
  <c r="O84" i="31" s="1"/>
  <c r="N85" i="31"/>
  <c r="N84" i="31" s="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W105" i="31" s="1"/>
  <c r="V66" i="31"/>
  <c r="U66" i="31"/>
  <c r="T66" i="31"/>
  <c r="T105" i="31" s="1"/>
  <c r="S66" i="31"/>
  <c r="R66" i="31"/>
  <c r="R105" i="31" s="1"/>
  <c r="Q66" i="31"/>
  <c r="Q105" i="31" s="1"/>
  <c r="P66" i="31"/>
  <c r="P105" i="31" s="1"/>
  <c r="O66" i="31"/>
  <c r="O105" i="31" s="1"/>
  <c r="N66" i="31"/>
  <c r="N105" i="31" s="1"/>
  <c r="M66" i="31"/>
  <c r="L66" i="31"/>
  <c r="L105" i="31" s="1"/>
  <c r="K66" i="31"/>
  <c r="K105" i="31" s="1"/>
  <c r="J66" i="31"/>
  <c r="J105" i="31" s="1"/>
  <c r="I66" i="31"/>
  <c r="H66" i="31"/>
  <c r="H105" i="31" s="1"/>
  <c r="G66" i="31"/>
  <c r="G105" i="31" s="1"/>
  <c r="F66" i="31"/>
  <c r="E66" i="31"/>
  <c r="D66" i="31"/>
  <c r="D105" i="31" s="1"/>
  <c r="C66" i="31"/>
  <c r="B66" i="31"/>
  <c r="B105" i="31" s="1"/>
  <c r="W45" i="31"/>
  <c r="V45" i="31"/>
  <c r="U45" i="31"/>
  <c r="T45" i="31"/>
  <c r="T99" i="31" s="1"/>
  <c r="S45" i="31"/>
  <c r="R45" i="31"/>
  <c r="R99" i="31" s="1"/>
  <c r="Q45" i="31"/>
  <c r="Q99" i="31" s="1"/>
  <c r="P45" i="31"/>
  <c r="P99" i="31" s="1"/>
  <c r="O45" i="31"/>
  <c r="N45" i="31"/>
  <c r="N99" i="31" s="1"/>
  <c r="M45" i="31"/>
  <c r="M99" i="31" s="1"/>
  <c r="L45" i="31"/>
  <c r="K45" i="31"/>
  <c r="J45" i="31"/>
  <c r="J99" i="31" s="1"/>
  <c r="I45" i="31"/>
  <c r="I99" i="31" s="1"/>
  <c r="H45" i="31"/>
  <c r="H99" i="31" s="1"/>
  <c r="G45" i="31"/>
  <c r="F45" i="31"/>
  <c r="F99" i="31" s="1"/>
  <c r="E45" i="31"/>
  <c r="E99" i="31" s="1"/>
  <c r="D45" i="31"/>
  <c r="D99" i="31" s="1"/>
  <c r="C45" i="31"/>
  <c r="B45" i="31"/>
  <c r="B99" i="31" s="1"/>
  <c r="W25" i="31"/>
  <c r="V25" i="31"/>
  <c r="V94" i="31" s="1"/>
  <c r="U25" i="31"/>
  <c r="T25" i="31"/>
  <c r="S25" i="31"/>
  <c r="R25" i="31"/>
  <c r="R94" i="31" s="1"/>
  <c r="Q25" i="31"/>
  <c r="P25" i="31"/>
  <c r="P94" i="31" s="1"/>
  <c r="O25" i="31"/>
  <c r="N25" i="31"/>
  <c r="N94" i="31" s="1"/>
  <c r="M25" i="31"/>
  <c r="L25" i="31"/>
  <c r="K25" i="31"/>
  <c r="J25" i="31"/>
  <c r="J94" i="31" s="1"/>
  <c r="I25" i="31"/>
  <c r="H25" i="31"/>
  <c r="H94" i="31" s="1"/>
  <c r="G25" i="31"/>
  <c r="G94" i="31" s="1"/>
  <c r="F25" i="31"/>
  <c r="F94" i="31" s="1"/>
  <c r="E25" i="31"/>
  <c r="D25" i="31"/>
  <c r="D94" i="31" s="1"/>
  <c r="C25" i="31"/>
  <c r="B25" i="31"/>
  <c r="B94" i="31" s="1"/>
  <c r="W16" i="31"/>
  <c r="V16" i="31"/>
  <c r="V119" i="31" s="1"/>
  <c r="U16" i="31"/>
  <c r="U90" i="31" s="1"/>
  <c r="T16" i="31"/>
  <c r="T90" i="31" s="1"/>
  <c r="S16" i="31"/>
  <c r="S90" i="31" s="1"/>
  <c r="R16" i="31"/>
  <c r="R90" i="31" s="1"/>
  <c r="Q16" i="31"/>
  <c r="Q90" i="31" s="1"/>
  <c r="P16" i="31"/>
  <c r="P90" i="31" s="1"/>
  <c r="O16" i="31"/>
  <c r="N16" i="31"/>
  <c r="N90" i="31" s="1"/>
  <c r="M16" i="31"/>
  <c r="M90" i="31" s="1"/>
  <c r="L16" i="31"/>
  <c r="L90" i="31" s="1"/>
  <c r="K16" i="31"/>
  <c r="K90" i="31" s="1"/>
  <c r="J16" i="31"/>
  <c r="J90" i="31" s="1"/>
  <c r="I16" i="31"/>
  <c r="H16" i="31"/>
  <c r="G16" i="31"/>
  <c r="F16" i="31"/>
  <c r="E16" i="31"/>
  <c r="E90" i="31" s="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J122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N105" i="30"/>
  <c r="M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J99" i="30"/>
  <c r="F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T94" i="30"/>
  <c r="Q94" i="30"/>
  <c r="H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P90" i="30"/>
  <c r="O90" i="30"/>
  <c r="B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Q84" i="30" s="1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C84" i="30" s="1"/>
  <c r="B86" i="30"/>
  <c r="W85" i="30"/>
  <c r="V85" i="30"/>
  <c r="U85" i="30"/>
  <c r="T85" i="30"/>
  <c r="T84" i="30" s="1"/>
  <c r="S85" i="30"/>
  <c r="S84" i="30" s="1"/>
  <c r="R85" i="30"/>
  <c r="Q85" i="30"/>
  <c r="P85" i="30"/>
  <c r="O85" i="30"/>
  <c r="N85" i="30"/>
  <c r="M85" i="30"/>
  <c r="L85" i="30"/>
  <c r="K85" i="30"/>
  <c r="K84" i="30" s="1"/>
  <c r="J85" i="30"/>
  <c r="I85" i="30"/>
  <c r="H85" i="30"/>
  <c r="G85" i="30"/>
  <c r="F85" i="30"/>
  <c r="E85" i="30"/>
  <c r="E84" i="30" s="1"/>
  <c r="D85" i="30"/>
  <c r="C85" i="30"/>
  <c r="B85" i="30"/>
  <c r="W66" i="30"/>
  <c r="V66" i="30"/>
  <c r="V105" i="30" s="1"/>
  <c r="U66" i="30"/>
  <c r="U105" i="30" s="1"/>
  <c r="T66" i="30"/>
  <c r="T105" i="30" s="1"/>
  <c r="S66" i="30"/>
  <c r="R66" i="30"/>
  <c r="Q66" i="30"/>
  <c r="P66" i="30"/>
  <c r="P105" i="30" s="1"/>
  <c r="O66" i="30"/>
  <c r="N66" i="30"/>
  <c r="M66" i="30"/>
  <c r="L66" i="30"/>
  <c r="L105" i="30" s="1"/>
  <c r="K66" i="30"/>
  <c r="J66" i="30"/>
  <c r="I66" i="30"/>
  <c r="H66" i="30"/>
  <c r="H105" i="30" s="1"/>
  <c r="G66" i="30"/>
  <c r="F66" i="30"/>
  <c r="F105" i="30" s="1"/>
  <c r="E66" i="30"/>
  <c r="E105" i="30" s="1"/>
  <c r="D66" i="30"/>
  <c r="D105" i="30" s="1"/>
  <c r="C66" i="30"/>
  <c r="B66" i="30"/>
  <c r="W45" i="30"/>
  <c r="V45" i="30"/>
  <c r="V99" i="30" s="1"/>
  <c r="U45" i="30"/>
  <c r="T45" i="30"/>
  <c r="S45" i="30"/>
  <c r="S99" i="30" s="1"/>
  <c r="R45" i="30"/>
  <c r="R99" i="30" s="1"/>
  <c r="Q45" i="30"/>
  <c r="P45" i="30"/>
  <c r="O45" i="30"/>
  <c r="N45" i="30"/>
  <c r="N99" i="30" s="1"/>
  <c r="M45" i="30"/>
  <c r="L45" i="30"/>
  <c r="K45" i="30"/>
  <c r="K122" i="30" s="1"/>
  <c r="J45" i="30"/>
  <c r="I45" i="30"/>
  <c r="H45" i="30"/>
  <c r="G45" i="30"/>
  <c r="F45" i="30"/>
  <c r="E45" i="30"/>
  <c r="D45" i="30"/>
  <c r="C45" i="30"/>
  <c r="C99" i="30" s="1"/>
  <c r="B45" i="30"/>
  <c r="B99" i="30" s="1"/>
  <c r="W25" i="30"/>
  <c r="W94" i="30" s="1"/>
  <c r="V25" i="30"/>
  <c r="V94" i="30" s="1"/>
  <c r="U25" i="30"/>
  <c r="T25" i="30"/>
  <c r="S25" i="30"/>
  <c r="R25" i="30"/>
  <c r="Q25" i="30"/>
  <c r="P25" i="30"/>
  <c r="P94" i="30" s="1"/>
  <c r="O25" i="30"/>
  <c r="O94" i="30" s="1"/>
  <c r="N25" i="30"/>
  <c r="N94" i="30" s="1"/>
  <c r="M25" i="30"/>
  <c r="L25" i="30"/>
  <c r="L94" i="30" s="1"/>
  <c r="K25" i="30"/>
  <c r="J25" i="30"/>
  <c r="I25" i="30"/>
  <c r="I94" i="30" s="1"/>
  <c r="H25" i="30"/>
  <c r="G25" i="30"/>
  <c r="G94" i="30" s="1"/>
  <c r="F25" i="30"/>
  <c r="F94" i="30" s="1"/>
  <c r="E25" i="30"/>
  <c r="D25" i="30"/>
  <c r="D94" i="30" s="1"/>
  <c r="C25" i="30"/>
  <c r="B25" i="30"/>
  <c r="W16" i="30"/>
  <c r="W90" i="30" s="1"/>
  <c r="V16" i="30"/>
  <c r="V90" i="30" s="1"/>
  <c r="U16" i="30"/>
  <c r="U90" i="30" s="1"/>
  <c r="T16" i="30"/>
  <c r="T90" i="30" s="1"/>
  <c r="S16" i="30"/>
  <c r="R16" i="30"/>
  <c r="R90" i="30" s="1"/>
  <c r="Q16" i="30"/>
  <c r="P16" i="30"/>
  <c r="O16" i="30"/>
  <c r="N16" i="30"/>
  <c r="M16" i="30"/>
  <c r="M90" i="30" s="1"/>
  <c r="L16" i="30"/>
  <c r="L90" i="30" s="1"/>
  <c r="K16" i="30"/>
  <c r="J16" i="30"/>
  <c r="J90" i="30" s="1"/>
  <c r="I16" i="30"/>
  <c r="H16" i="30"/>
  <c r="H90" i="30" s="1"/>
  <c r="G16" i="30"/>
  <c r="G90" i="30" s="1"/>
  <c r="F16" i="30"/>
  <c r="E16" i="30"/>
  <c r="E90" i="30" s="1"/>
  <c r="D16" i="30"/>
  <c r="D90" i="30" s="1"/>
  <c r="C16" i="30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I123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P105" i="29"/>
  <c r="M105" i="29"/>
  <c r="K105" i="29"/>
  <c r="H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M84" i="29" s="1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L99" i="29"/>
  <c r="D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G94" i="29"/>
  <c r="B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90" i="29"/>
  <c r="M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W123" i="31" s="1"/>
  <c r="V66" i="29"/>
  <c r="U66" i="29"/>
  <c r="U123" i="29" s="1"/>
  <c r="T66" i="29"/>
  <c r="S66" i="29"/>
  <c r="S123" i="29" s="1"/>
  <c r="R66" i="29"/>
  <c r="Q66" i="29"/>
  <c r="Q105" i="29" s="1"/>
  <c r="P66" i="29"/>
  <c r="P123" i="29" s="1"/>
  <c r="O66" i="29"/>
  <c r="N66" i="29"/>
  <c r="M66" i="29"/>
  <c r="M123" i="29" s="1"/>
  <c r="L66" i="29"/>
  <c r="K66" i="29"/>
  <c r="K123" i="29" s="1"/>
  <c r="J66" i="29"/>
  <c r="I66" i="29"/>
  <c r="I105" i="29" s="1"/>
  <c r="H66" i="29"/>
  <c r="H123" i="29" s="1"/>
  <c r="G66" i="29"/>
  <c r="F66" i="29"/>
  <c r="E66" i="29"/>
  <c r="E123" i="29" s="1"/>
  <c r="D66" i="29"/>
  <c r="C66" i="29"/>
  <c r="C123" i="29" s="1"/>
  <c r="B66" i="29"/>
  <c r="W45" i="29"/>
  <c r="W122" i="29" s="1"/>
  <c r="V45" i="29"/>
  <c r="V122" i="29" s="1"/>
  <c r="U45" i="29"/>
  <c r="T45" i="29"/>
  <c r="T122" i="29" s="1"/>
  <c r="S45" i="29"/>
  <c r="S122" i="29" s="1"/>
  <c r="R45" i="29"/>
  <c r="R122" i="30" s="1"/>
  <c r="Q45" i="29"/>
  <c r="Q122" i="29" s="1"/>
  <c r="P45" i="29"/>
  <c r="O45" i="29"/>
  <c r="O99" i="29" s="1"/>
  <c r="N45" i="29"/>
  <c r="N122" i="29" s="1"/>
  <c r="M45" i="29"/>
  <c r="L45" i="29"/>
  <c r="L122" i="29" s="1"/>
  <c r="K45" i="29"/>
  <c r="K122" i="29" s="1"/>
  <c r="J45" i="29"/>
  <c r="I45" i="29"/>
  <c r="I122" i="29" s="1"/>
  <c r="H45" i="29"/>
  <c r="G45" i="29"/>
  <c r="G99" i="29" s="1"/>
  <c r="F45" i="29"/>
  <c r="F122" i="29" s="1"/>
  <c r="E45" i="29"/>
  <c r="D45" i="29"/>
  <c r="D122" i="29" s="1"/>
  <c r="C45" i="29"/>
  <c r="C122" i="29" s="1"/>
  <c r="B45" i="29"/>
  <c r="W25" i="29"/>
  <c r="W120" i="29" s="1"/>
  <c r="V25" i="29"/>
  <c r="U25" i="29"/>
  <c r="U120" i="29" s="1"/>
  <c r="T25" i="29"/>
  <c r="T120" i="29" s="1"/>
  <c r="S25" i="29"/>
  <c r="S94" i="29" s="1"/>
  <c r="R25" i="29"/>
  <c r="R120" i="29" s="1"/>
  <c r="Q25" i="29"/>
  <c r="Q120" i="29" s="1"/>
  <c r="P25" i="29"/>
  <c r="O25" i="29"/>
  <c r="O120" i="29" s="1"/>
  <c r="N25" i="29"/>
  <c r="M25" i="29"/>
  <c r="M94" i="29" s="1"/>
  <c r="L25" i="29"/>
  <c r="L120" i="29" s="1"/>
  <c r="K25" i="29"/>
  <c r="K94" i="29" s="1"/>
  <c r="J25" i="29"/>
  <c r="J120" i="29" s="1"/>
  <c r="I25" i="29"/>
  <c r="I120" i="29" s="1"/>
  <c r="H25" i="29"/>
  <c r="G25" i="29"/>
  <c r="G120" i="29" s="1"/>
  <c r="F25" i="29"/>
  <c r="E25" i="29"/>
  <c r="E120" i="29" s="1"/>
  <c r="D25" i="29"/>
  <c r="D120" i="29" s="1"/>
  <c r="C25" i="29"/>
  <c r="C94" i="29" s="1"/>
  <c r="B25" i="29"/>
  <c r="B120" i="31" s="1"/>
  <c r="W16" i="29"/>
  <c r="W119" i="29" s="1"/>
  <c r="V16" i="29"/>
  <c r="V119" i="29" s="1"/>
  <c r="U16" i="29"/>
  <c r="U119" i="29" s="1"/>
  <c r="T16" i="29"/>
  <c r="S16" i="29"/>
  <c r="S90" i="29" s="1"/>
  <c r="R16" i="29"/>
  <c r="R119" i="29" s="1"/>
  <c r="Q16" i="29"/>
  <c r="Q90" i="29" s="1"/>
  <c r="P16" i="29"/>
  <c r="P90" i="29" s="1"/>
  <c r="O16" i="29"/>
  <c r="O119" i="29" s="1"/>
  <c r="N16" i="29"/>
  <c r="N119" i="29" s="1"/>
  <c r="M16" i="29"/>
  <c r="M119" i="29" s="1"/>
  <c r="L16" i="29"/>
  <c r="K16" i="29"/>
  <c r="K90" i="29" s="1"/>
  <c r="J16" i="29"/>
  <c r="J119" i="29" s="1"/>
  <c r="I16" i="29"/>
  <c r="I119" i="29" s="1"/>
  <c r="H16" i="29"/>
  <c r="H90" i="29" s="1"/>
  <c r="G16" i="29"/>
  <c r="G119" i="29" s="1"/>
  <c r="F16" i="29"/>
  <c r="F119" i="29" s="1"/>
  <c r="E16" i="29"/>
  <c r="E119" i="29" s="1"/>
  <c r="D16" i="29"/>
  <c r="C16" i="29"/>
  <c r="C90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W175" i="4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J175" i="4" s="1"/>
  <c r="I33" i="28"/>
  <c r="I38" i="28" s="1"/>
  <c r="I175" i="4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C175" i="4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D126" i="27" s="1"/>
  <c r="C128" i="27"/>
  <c r="B128" i="27"/>
  <c r="W127" i="27"/>
  <c r="V127" i="27"/>
  <c r="U127" i="27"/>
  <c r="T127" i="27"/>
  <c r="T126" i="27" s="1"/>
  <c r="S127" i="27"/>
  <c r="R127" i="27"/>
  <c r="Q127" i="27"/>
  <c r="P127" i="27"/>
  <c r="O127" i="27"/>
  <c r="N127" i="27"/>
  <c r="N126" i="27" s="1"/>
  <c r="M127" i="27"/>
  <c r="L127" i="27"/>
  <c r="L126" i="27" s="1"/>
  <c r="K127" i="27"/>
  <c r="J127" i="27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M119" i="27"/>
  <c r="G119" i="27"/>
  <c r="E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C110" i="27" s="1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F110" i="27" s="1"/>
  <c r="E113" i="27"/>
  <c r="D113" i="27"/>
  <c r="C113" i="27"/>
  <c r="B113" i="27"/>
  <c r="W112" i="27"/>
  <c r="V112" i="27"/>
  <c r="U112" i="27"/>
  <c r="T112" i="27"/>
  <c r="S112" i="27"/>
  <c r="R112" i="27"/>
  <c r="R110" i="27" s="1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V110" i="27" s="1"/>
  <c r="U111" i="27"/>
  <c r="T111" i="27"/>
  <c r="S111" i="27"/>
  <c r="R111" i="27"/>
  <c r="Q111" i="27"/>
  <c r="P111" i="27"/>
  <c r="P110" i="27" s="1"/>
  <c r="O111" i="27"/>
  <c r="N111" i="27"/>
  <c r="N110" i="27" s="1"/>
  <c r="M111" i="27"/>
  <c r="L111" i="27"/>
  <c r="L110" i="27" s="1"/>
  <c r="K111" i="27"/>
  <c r="K110" i="27" s="1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V105" i="27"/>
  <c r="S105" i="27"/>
  <c r="N105" i="27"/>
  <c r="K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H98" i="27" s="1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P98" i="27"/>
  <c r="W69" i="27"/>
  <c r="V69" i="27"/>
  <c r="U69" i="27"/>
  <c r="T69" i="27"/>
  <c r="S69" i="27"/>
  <c r="R69" i="27"/>
  <c r="R122" i="27" s="1"/>
  <c r="Q69" i="27"/>
  <c r="Q122" i="27" s="1"/>
  <c r="P69" i="27"/>
  <c r="O69" i="27"/>
  <c r="N69" i="27"/>
  <c r="M69" i="27"/>
  <c r="L69" i="27"/>
  <c r="K69" i="27"/>
  <c r="J69" i="27"/>
  <c r="J122" i="27" s="1"/>
  <c r="I69" i="27"/>
  <c r="I122" i="27" s="1"/>
  <c r="H69" i="27"/>
  <c r="G69" i="27"/>
  <c r="F69" i="27"/>
  <c r="E69" i="27"/>
  <c r="D69" i="27"/>
  <c r="C69" i="27"/>
  <c r="B69" i="27"/>
  <c r="B122" i="27" s="1"/>
  <c r="W56" i="27"/>
  <c r="W119" i="27" s="1"/>
  <c r="V56" i="27"/>
  <c r="U56" i="27"/>
  <c r="U119" i="27" s="1"/>
  <c r="T56" i="27"/>
  <c r="T119" i="27" s="1"/>
  <c r="S56" i="27"/>
  <c r="S119" i="27" s="1"/>
  <c r="R56" i="27"/>
  <c r="R119" i="27" s="1"/>
  <c r="Q56" i="27"/>
  <c r="P56" i="27"/>
  <c r="P119" i="27" s="1"/>
  <c r="O56" i="27"/>
  <c r="O119" i="27" s="1"/>
  <c r="N56" i="27"/>
  <c r="M56" i="27"/>
  <c r="L56" i="27"/>
  <c r="L119" i="27" s="1"/>
  <c r="K56" i="27"/>
  <c r="K119" i="27" s="1"/>
  <c r="J56" i="27"/>
  <c r="J119" i="27" s="1"/>
  <c r="I56" i="27"/>
  <c r="H56" i="27"/>
  <c r="H119" i="27" s="1"/>
  <c r="G56" i="27"/>
  <c r="F56" i="27"/>
  <c r="E56" i="27"/>
  <c r="D56" i="27"/>
  <c r="D119" i="27" s="1"/>
  <c r="C56" i="27"/>
  <c r="C119" i="27" s="1"/>
  <c r="B56" i="27"/>
  <c r="B119" i="27" s="1"/>
  <c r="W43" i="27"/>
  <c r="V43" i="27"/>
  <c r="V116" i="27" s="1"/>
  <c r="U43" i="27"/>
  <c r="U116" i="27" s="1"/>
  <c r="T43" i="27"/>
  <c r="S43" i="27"/>
  <c r="R43" i="27"/>
  <c r="Q43" i="27"/>
  <c r="P43" i="27"/>
  <c r="O43" i="27"/>
  <c r="N43" i="27"/>
  <c r="N116" i="27" s="1"/>
  <c r="M43" i="27"/>
  <c r="M116" i="27" s="1"/>
  <c r="L43" i="27"/>
  <c r="K43" i="27"/>
  <c r="J43" i="27"/>
  <c r="I43" i="27"/>
  <c r="H43" i="27"/>
  <c r="G43" i="27"/>
  <c r="F43" i="27"/>
  <c r="F116" i="27" s="1"/>
  <c r="E43" i="27"/>
  <c r="E116" i="27" s="1"/>
  <c r="D43" i="27"/>
  <c r="C43" i="27"/>
  <c r="B43" i="27"/>
  <c r="W17" i="27"/>
  <c r="W105" i="27" s="1"/>
  <c r="V17" i="27"/>
  <c r="U17" i="27"/>
  <c r="U105" i="27" s="1"/>
  <c r="T17" i="27"/>
  <c r="T143" i="27" s="1"/>
  <c r="S17" i="27"/>
  <c r="S143" i="27" s="1"/>
  <c r="R17" i="27"/>
  <c r="R105" i="27" s="1"/>
  <c r="Q17" i="27"/>
  <c r="Q105" i="27" s="1"/>
  <c r="P17" i="27"/>
  <c r="P105" i="27" s="1"/>
  <c r="O17" i="27"/>
  <c r="O105" i="27" s="1"/>
  <c r="N17" i="27"/>
  <c r="N143" i="27" s="1"/>
  <c r="M17" i="27"/>
  <c r="L17" i="27"/>
  <c r="L143" i="27" s="1"/>
  <c r="K17" i="27"/>
  <c r="K143" i="27" s="1"/>
  <c r="J17" i="27"/>
  <c r="J105" i="27" s="1"/>
  <c r="I17" i="27"/>
  <c r="I105" i="27" s="1"/>
  <c r="H17" i="27"/>
  <c r="H105" i="27" s="1"/>
  <c r="G17" i="27"/>
  <c r="G105" i="27" s="1"/>
  <c r="F17" i="27"/>
  <c r="F143" i="27" s="1"/>
  <c r="E17" i="27"/>
  <c r="D17" i="27"/>
  <c r="D143" i="27" s="1"/>
  <c r="C17" i="27"/>
  <c r="C143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F126" i="26" s="1"/>
  <c r="E129" i="26"/>
  <c r="E126" i="26" s="1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U126" i="26" s="1"/>
  <c r="T127" i="26"/>
  <c r="S127" i="26"/>
  <c r="S126" i="26" s="1"/>
  <c r="R127" i="26"/>
  <c r="Q127" i="26"/>
  <c r="P127" i="26"/>
  <c r="O127" i="26"/>
  <c r="O126" i="26" s="1"/>
  <c r="N127" i="26"/>
  <c r="N126" i="26" s="1"/>
  <c r="M127" i="26"/>
  <c r="M126" i="26" s="1"/>
  <c r="L127" i="26"/>
  <c r="K127" i="26"/>
  <c r="J127" i="26"/>
  <c r="I127" i="26"/>
  <c r="H127" i="26"/>
  <c r="H126" i="26" s="1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R119" i="26"/>
  <c r="L119" i="26"/>
  <c r="J119" i="26"/>
  <c r="D119" i="26"/>
  <c r="B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F116" i="26"/>
  <c r="D116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O110" i="26" s="1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S110" i="26" s="1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W110" i="26" s="1"/>
  <c r="V111" i="26"/>
  <c r="U111" i="26"/>
  <c r="T111" i="26"/>
  <c r="S111" i="26"/>
  <c r="R111" i="26"/>
  <c r="R110" i="26" s="1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U105" i="26"/>
  <c r="S105" i="26"/>
  <c r="K105" i="26"/>
  <c r="H105" i="26"/>
  <c r="C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J98" i="26" s="1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O98" i="26" s="1"/>
  <c r="N102" i="26"/>
  <c r="M102" i="26"/>
  <c r="L102" i="26"/>
  <c r="L98" i="26" s="1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M98" i="26" s="1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98" i="26" s="1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W98" i="26"/>
  <c r="W69" i="26"/>
  <c r="V69" i="26"/>
  <c r="V122" i="26" s="1"/>
  <c r="U69" i="26"/>
  <c r="T69" i="26"/>
  <c r="S69" i="26"/>
  <c r="R69" i="26"/>
  <c r="Q69" i="26"/>
  <c r="P69" i="26"/>
  <c r="O69" i="26"/>
  <c r="N69" i="26"/>
  <c r="N122" i="26" s="1"/>
  <c r="M69" i="26"/>
  <c r="L69" i="26"/>
  <c r="K69" i="26"/>
  <c r="J69" i="26"/>
  <c r="I69" i="26"/>
  <c r="H69" i="26"/>
  <c r="G69" i="26"/>
  <c r="F69" i="26"/>
  <c r="F122" i="26" s="1"/>
  <c r="E69" i="26"/>
  <c r="D69" i="26"/>
  <c r="C69" i="26"/>
  <c r="B69" i="26"/>
  <c r="W56" i="26"/>
  <c r="W119" i="26" s="1"/>
  <c r="V56" i="26"/>
  <c r="U56" i="26"/>
  <c r="T56" i="26"/>
  <c r="T119" i="26" s="1"/>
  <c r="S56" i="26"/>
  <c r="R56" i="26"/>
  <c r="Q56" i="26"/>
  <c r="P56" i="26"/>
  <c r="O56" i="26"/>
  <c r="O119" i="26" s="1"/>
  <c r="N56" i="26"/>
  <c r="M56" i="26"/>
  <c r="L56" i="26"/>
  <c r="K56" i="26"/>
  <c r="J56" i="26"/>
  <c r="I56" i="26"/>
  <c r="H56" i="26"/>
  <c r="G56" i="26"/>
  <c r="G119" i="26" s="1"/>
  <c r="F56" i="26"/>
  <c r="E56" i="26"/>
  <c r="D56" i="26"/>
  <c r="C56" i="26"/>
  <c r="B56" i="26"/>
  <c r="W43" i="26"/>
  <c r="V43" i="26"/>
  <c r="U43" i="26"/>
  <c r="T43" i="26"/>
  <c r="S43" i="26"/>
  <c r="R43" i="26"/>
  <c r="R116" i="26" s="1"/>
  <c r="Q43" i="26"/>
  <c r="P43" i="26"/>
  <c r="O43" i="26"/>
  <c r="N43" i="26"/>
  <c r="N116" i="26" s="1"/>
  <c r="M43" i="26"/>
  <c r="L43" i="26"/>
  <c r="L116" i="26" s="1"/>
  <c r="K43" i="26"/>
  <c r="J43" i="26"/>
  <c r="J116" i="26" s="1"/>
  <c r="I43" i="26"/>
  <c r="H43" i="26"/>
  <c r="G43" i="26"/>
  <c r="F43" i="26"/>
  <c r="E43" i="26"/>
  <c r="D43" i="26"/>
  <c r="C43" i="26"/>
  <c r="B43" i="26"/>
  <c r="B116" i="26" s="1"/>
  <c r="W17" i="26"/>
  <c r="V17" i="26"/>
  <c r="V105" i="26" s="1"/>
  <c r="U17" i="26"/>
  <c r="U143" i="26" s="1"/>
  <c r="T17" i="26"/>
  <c r="S17" i="26"/>
  <c r="S143" i="26" s="1"/>
  <c r="R17" i="26"/>
  <c r="R143" i="26" s="1"/>
  <c r="Q17" i="26"/>
  <c r="P17" i="26"/>
  <c r="P143" i="26" s="1"/>
  <c r="O17" i="26"/>
  <c r="N17" i="26"/>
  <c r="N105" i="26" s="1"/>
  <c r="M17" i="26"/>
  <c r="M143" i="26" s="1"/>
  <c r="L17" i="26"/>
  <c r="K17" i="26"/>
  <c r="K143" i="26" s="1"/>
  <c r="J17" i="26"/>
  <c r="J143" i="26" s="1"/>
  <c r="I17" i="26"/>
  <c r="H17" i="26"/>
  <c r="H143" i="26" s="1"/>
  <c r="G17" i="26"/>
  <c r="G143" i="26" s="1"/>
  <c r="F17" i="26"/>
  <c r="F105" i="26" s="1"/>
  <c r="E17" i="26"/>
  <c r="E143" i="26" s="1"/>
  <c r="D17" i="26"/>
  <c r="C17" i="26"/>
  <c r="C143" i="26" s="1"/>
  <c r="B17" i="26"/>
  <c r="B143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M156" i="25" s="1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B156" i="25" s="1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G156" i="25"/>
  <c r="E156" i="25"/>
  <c r="T153" i="25"/>
  <c r="H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G126" i="25" s="1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P126" i="25" s="1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S126" i="25" s="1"/>
  <c r="R127" i="25"/>
  <c r="Q127" i="25"/>
  <c r="P127" i="25"/>
  <c r="O127" i="25"/>
  <c r="O126" i="25" s="1"/>
  <c r="N127" i="25"/>
  <c r="M127" i="25"/>
  <c r="M126" i="25" s="1"/>
  <c r="L127" i="25"/>
  <c r="K127" i="25"/>
  <c r="J127" i="25"/>
  <c r="I127" i="25"/>
  <c r="H127" i="25"/>
  <c r="G127" i="25"/>
  <c r="F127" i="25"/>
  <c r="E127" i="25"/>
  <c r="D127" i="25"/>
  <c r="C127" i="25"/>
  <c r="C126" i="25" s="1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L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N119" i="25"/>
  <c r="J119" i="25"/>
  <c r="F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D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P110" i="25" s="1"/>
  <c r="O114" i="25"/>
  <c r="N114" i="25"/>
  <c r="M114" i="25"/>
  <c r="L114" i="25"/>
  <c r="K114" i="25"/>
  <c r="J114" i="25"/>
  <c r="I114" i="25"/>
  <c r="H114" i="25"/>
  <c r="H110" i="25" s="1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G110" i="25" s="1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W110" i="25" s="1"/>
  <c r="V111" i="25"/>
  <c r="V110" i="25" s="1"/>
  <c r="U111" i="25"/>
  <c r="T111" i="25"/>
  <c r="S111" i="25"/>
  <c r="R111" i="25"/>
  <c r="Q111" i="25"/>
  <c r="Q110" i="25" s="1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V105" i="25"/>
  <c r="R105" i="25"/>
  <c r="E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P98" i="25" s="1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Q98" i="25" s="1"/>
  <c r="P99" i="25"/>
  <c r="O99" i="25"/>
  <c r="N99" i="25"/>
  <c r="M99" i="25"/>
  <c r="L99" i="25"/>
  <c r="K99" i="25"/>
  <c r="J99" i="25"/>
  <c r="I99" i="25"/>
  <c r="I98" i="25" s="1"/>
  <c r="H99" i="25"/>
  <c r="G99" i="25"/>
  <c r="F99" i="25"/>
  <c r="E99" i="25"/>
  <c r="D99" i="25"/>
  <c r="D98" i="25" s="1"/>
  <c r="C99" i="25"/>
  <c r="B99" i="25"/>
  <c r="W98" i="25"/>
  <c r="W69" i="25"/>
  <c r="V69" i="25"/>
  <c r="U69" i="25"/>
  <c r="T69" i="25"/>
  <c r="T154" i="25" s="1"/>
  <c r="S69" i="25"/>
  <c r="S122" i="25" s="1"/>
  <c r="R69" i="25"/>
  <c r="Q69" i="25"/>
  <c r="Q154" i="25" s="1"/>
  <c r="P69" i="25"/>
  <c r="P154" i="25" s="1"/>
  <c r="O69" i="25"/>
  <c r="O154" i="25" s="1"/>
  <c r="N69" i="25"/>
  <c r="N154" i="26" s="1"/>
  <c r="M69" i="25"/>
  <c r="M122" i="25" s="1"/>
  <c r="L69" i="25"/>
  <c r="L154" i="25" s="1"/>
  <c r="K69" i="25"/>
  <c r="K122" i="25" s="1"/>
  <c r="J69" i="25"/>
  <c r="I69" i="25"/>
  <c r="I154" i="25" s="1"/>
  <c r="H69" i="25"/>
  <c r="G69" i="25"/>
  <c r="G154" i="25" s="1"/>
  <c r="F69" i="25"/>
  <c r="F154" i="25" s="1"/>
  <c r="E69" i="25"/>
  <c r="D69" i="25"/>
  <c r="D154" i="25" s="1"/>
  <c r="C69" i="25"/>
  <c r="C122" i="25" s="1"/>
  <c r="B69" i="25"/>
  <c r="W56" i="25"/>
  <c r="V56" i="25"/>
  <c r="V119" i="25" s="1"/>
  <c r="U56" i="25"/>
  <c r="T56" i="25"/>
  <c r="S56" i="25"/>
  <c r="R56" i="25"/>
  <c r="R153" i="25" s="1"/>
  <c r="Q56" i="25"/>
  <c r="Q153" i="25" s="1"/>
  <c r="P56" i="25"/>
  <c r="P153" i="25" s="1"/>
  <c r="O56" i="25"/>
  <c r="N56" i="25"/>
  <c r="N153" i="25" s="1"/>
  <c r="M56" i="25"/>
  <c r="L56" i="25"/>
  <c r="K56" i="25"/>
  <c r="J56" i="25"/>
  <c r="J153" i="25" s="1"/>
  <c r="I56" i="25"/>
  <c r="I119" i="25" s="1"/>
  <c r="H56" i="25"/>
  <c r="H119" i="25" s="1"/>
  <c r="G56" i="25"/>
  <c r="F56" i="25"/>
  <c r="F153" i="25" s="1"/>
  <c r="E56" i="25"/>
  <c r="D56" i="25"/>
  <c r="C56" i="25"/>
  <c r="B56" i="25"/>
  <c r="B153" i="25" s="1"/>
  <c r="W43" i="25"/>
  <c r="W116" i="25" s="1"/>
  <c r="V43" i="25"/>
  <c r="V152" i="25" s="1"/>
  <c r="U43" i="25"/>
  <c r="T43" i="25"/>
  <c r="S43" i="25"/>
  <c r="R43" i="25"/>
  <c r="Q43" i="25"/>
  <c r="Q116" i="25" s="1"/>
  <c r="P43" i="25"/>
  <c r="P152" i="25" s="1"/>
  <c r="O43" i="25"/>
  <c r="O116" i="25" s="1"/>
  <c r="N43" i="25"/>
  <c r="N152" i="25" s="1"/>
  <c r="M43" i="25"/>
  <c r="L43" i="25"/>
  <c r="L152" i="25" s="1"/>
  <c r="K43" i="25"/>
  <c r="J43" i="25"/>
  <c r="I43" i="25"/>
  <c r="H43" i="25"/>
  <c r="H116" i="25" s="1"/>
  <c r="G43" i="25"/>
  <c r="G116" i="25" s="1"/>
  <c r="F43" i="25"/>
  <c r="E43" i="25"/>
  <c r="D43" i="25"/>
  <c r="D152" i="25" s="1"/>
  <c r="C43" i="25"/>
  <c r="C152" i="25" s="1"/>
  <c r="B43" i="25"/>
  <c r="W17" i="25"/>
  <c r="W143" i="25" s="1"/>
  <c r="V17" i="25"/>
  <c r="V143" i="25" s="1"/>
  <c r="U17" i="25"/>
  <c r="U143" i="25" s="1"/>
  <c r="T17" i="25"/>
  <c r="S17" i="25"/>
  <c r="R17" i="25"/>
  <c r="R143" i="25" s="1"/>
  <c r="Q17" i="25"/>
  <c r="P17" i="25"/>
  <c r="P143" i="25" s="1"/>
  <c r="O17" i="25"/>
  <c r="O143" i="25" s="1"/>
  <c r="N17" i="25"/>
  <c r="N105" i="25" s="1"/>
  <c r="M17" i="25"/>
  <c r="M143" i="25" s="1"/>
  <c r="L17" i="25"/>
  <c r="K17" i="25"/>
  <c r="J17" i="25"/>
  <c r="J143" i="25" s="1"/>
  <c r="I17" i="25"/>
  <c r="H17" i="25"/>
  <c r="H143" i="25" s="1"/>
  <c r="G17" i="25"/>
  <c r="G143" i="25" s="1"/>
  <c r="F17" i="25"/>
  <c r="F143" i="25" s="1"/>
  <c r="E17" i="25"/>
  <c r="E143" i="25" s="1"/>
  <c r="D17" i="25"/>
  <c r="D105" i="25" s="1"/>
  <c r="C17" i="25"/>
  <c r="B17" i="25"/>
  <c r="B143" i="25" s="1"/>
  <c r="A1" i="25"/>
  <c r="N75" i="24"/>
  <c r="N172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U69" i="24"/>
  <c r="M69" i="24"/>
  <c r="H69" i="24"/>
  <c r="P68" i="24"/>
  <c r="S67" i="24"/>
  <c r="L67" i="24"/>
  <c r="K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U60" i="24"/>
  <c r="T60" i="24"/>
  <c r="S60" i="24"/>
  <c r="R60" i="24"/>
  <c r="Q60" i="24"/>
  <c r="P60" i="24"/>
  <c r="O60" i="24"/>
  <c r="N60" i="24"/>
  <c r="M60" i="24"/>
  <c r="M119" i="4" s="1"/>
  <c r="L60" i="24"/>
  <c r="K60" i="24"/>
  <c r="K119" i="4" s="1"/>
  <c r="J60" i="24"/>
  <c r="J119" i="4" s="1"/>
  <c r="I60" i="24"/>
  <c r="I119" i="4" s="1"/>
  <c r="H60" i="24"/>
  <c r="H119" i="4" s="1"/>
  <c r="G60" i="24"/>
  <c r="G119" i="4" s="1"/>
  <c r="F60" i="24"/>
  <c r="F119" i="4" s="1"/>
  <c r="E60" i="24"/>
  <c r="D60" i="24"/>
  <c r="C60" i="24"/>
  <c r="B60" i="24"/>
  <c r="W59" i="24"/>
  <c r="V59" i="24"/>
  <c r="V118" i="4" s="1"/>
  <c r="U59" i="24"/>
  <c r="U76" i="24" s="1"/>
  <c r="U173" i="4" s="1"/>
  <c r="T59" i="24"/>
  <c r="T118" i="4" s="1"/>
  <c r="S59" i="24"/>
  <c r="R59" i="24"/>
  <c r="R118" i="4" s="1"/>
  <c r="Q59" i="24"/>
  <c r="Q118" i="4" s="1"/>
  <c r="P59" i="24"/>
  <c r="P118" i="4" s="1"/>
  <c r="O59" i="24"/>
  <c r="N59" i="24"/>
  <c r="M59" i="24"/>
  <c r="L59" i="24"/>
  <c r="K59" i="24"/>
  <c r="J59" i="24"/>
  <c r="I59" i="24"/>
  <c r="H59" i="24"/>
  <c r="G59" i="24"/>
  <c r="G118" i="4" s="1"/>
  <c r="F59" i="24"/>
  <c r="E59" i="24"/>
  <c r="E118" i="4" s="1"/>
  <c r="D59" i="24"/>
  <c r="D118" i="4" s="1"/>
  <c r="C59" i="24"/>
  <c r="C118" i="4" s="1"/>
  <c r="B59" i="24"/>
  <c r="B118" i="4" s="1"/>
  <c r="W58" i="24"/>
  <c r="W117" i="4" s="1"/>
  <c r="V58" i="24"/>
  <c r="V117" i="4" s="1"/>
  <c r="U58" i="24"/>
  <c r="T58" i="24"/>
  <c r="S58" i="24"/>
  <c r="R58" i="24"/>
  <c r="Q58" i="24"/>
  <c r="P58" i="24"/>
  <c r="O58" i="24"/>
  <c r="N58" i="24"/>
  <c r="M58" i="24"/>
  <c r="L58" i="24"/>
  <c r="L57" i="24" s="1"/>
  <c r="L116" i="4" s="1"/>
  <c r="K58" i="24"/>
  <c r="K57" i="24" s="1"/>
  <c r="K116" i="4" s="1"/>
  <c r="J58" i="24"/>
  <c r="I58" i="24"/>
  <c r="H58" i="24"/>
  <c r="H117" i="4" s="1"/>
  <c r="G58" i="24"/>
  <c r="G117" i="4" s="1"/>
  <c r="F58" i="24"/>
  <c r="E58" i="24"/>
  <c r="D58" i="24"/>
  <c r="C58" i="24"/>
  <c r="B58" i="24"/>
  <c r="W55" i="24"/>
  <c r="W69" i="24" s="1"/>
  <c r="V55" i="24"/>
  <c r="V69" i="24" s="1"/>
  <c r="U55" i="24"/>
  <c r="T55" i="24"/>
  <c r="S55" i="24"/>
  <c r="S69" i="24" s="1"/>
  <c r="R55" i="24"/>
  <c r="Q55" i="24"/>
  <c r="P55" i="24"/>
  <c r="P69" i="24" s="1"/>
  <c r="O55" i="24"/>
  <c r="O77" i="24" s="1"/>
  <c r="O174" i="4" s="1"/>
  <c r="N55" i="24"/>
  <c r="N77" i="24" s="1"/>
  <c r="M55" i="24"/>
  <c r="L55" i="24"/>
  <c r="L77" i="24" s="1"/>
  <c r="L174" i="4" s="1"/>
  <c r="K55" i="24"/>
  <c r="K69" i="24" s="1"/>
  <c r="J55" i="24"/>
  <c r="J69" i="24" s="1"/>
  <c r="I55" i="24"/>
  <c r="H55" i="24"/>
  <c r="G55" i="24"/>
  <c r="G69" i="24" s="1"/>
  <c r="F55" i="24"/>
  <c r="F69" i="24" s="1"/>
  <c r="E55" i="24"/>
  <c r="E69" i="24" s="1"/>
  <c r="D55" i="24"/>
  <c r="C55" i="24"/>
  <c r="B55" i="24"/>
  <c r="B69" i="24" s="1"/>
  <c r="W54" i="24"/>
  <c r="W71" i="4" s="1"/>
  <c r="W144" i="4" s="1"/>
  <c r="V54" i="24"/>
  <c r="V68" i="24" s="1"/>
  <c r="U54" i="24"/>
  <c r="U71" i="4" s="1"/>
  <c r="T54" i="24"/>
  <c r="S54" i="24"/>
  <c r="R54" i="24"/>
  <c r="Q54" i="24"/>
  <c r="Q68" i="24" s="1"/>
  <c r="P54" i="24"/>
  <c r="P71" i="4" s="1"/>
  <c r="P144" i="4" s="1"/>
  <c r="O54" i="24"/>
  <c r="N54" i="24"/>
  <c r="M54" i="24"/>
  <c r="L54" i="24"/>
  <c r="L68" i="24" s="1"/>
  <c r="K54" i="24"/>
  <c r="K76" i="24" s="1"/>
  <c r="J54" i="24"/>
  <c r="J76" i="24" s="1"/>
  <c r="I54" i="24"/>
  <c r="I68" i="24" s="1"/>
  <c r="H54" i="24"/>
  <c r="H68" i="24" s="1"/>
  <c r="G54" i="24"/>
  <c r="F54" i="24"/>
  <c r="F68" i="24" s="1"/>
  <c r="E54" i="24"/>
  <c r="E68" i="24" s="1"/>
  <c r="D54" i="24"/>
  <c r="C54" i="24"/>
  <c r="C68" i="24" s="1"/>
  <c r="B54" i="24"/>
  <c r="B71" i="4" s="1"/>
  <c r="W53" i="24"/>
  <c r="W67" i="24" s="1"/>
  <c r="V53" i="24"/>
  <c r="V67" i="24" s="1"/>
  <c r="U53" i="24"/>
  <c r="T53" i="24"/>
  <c r="T67" i="24" s="1"/>
  <c r="S53" i="24"/>
  <c r="S75" i="24" s="1"/>
  <c r="R53" i="24"/>
  <c r="R75" i="24" s="1"/>
  <c r="R172" i="4" s="1"/>
  <c r="Q53" i="24"/>
  <c r="Q75" i="24" s="1"/>
  <c r="Q172" i="4" s="1"/>
  <c r="P53" i="24"/>
  <c r="P75" i="24" s="1"/>
  <c r="P172" i="4" s="1"/>
  <c r="O53" i="24"/>
  <c r="O75" i="24" s="1"/>
  <c r="O172" i="4" s="1"/>
  <c r="N53" i="24"/>
  <c r="M53" i="24"/>
  <c r="M70" i="4" s="1"/>
  <c r="M143" i="4" s="1"/>
  <c r="L53" i="24"/>
  <c r="K53" i="24"/>
  <c r="K75" i="24" s="1"/>
  <c r="K172" i="4" s="1"/>
  <c r="J53" i="24"/>
  <c r="I53" i="24"/>
  <c r="I75" i="24" s="1"/>
  <c r="I172" i="4" s="1"/>
  <c r="H53" i="24"/>
  <c r="H75" i="24" s="1"/>
  <c r="H172" i="4" s="1"/>
  <c r="G53" i="24"/>
  <c r="G67" i="24" s="1"/>
  <c r="F53" i="24"/>
  <c r="F75" i="24" s="1"/>
  <c r="F172" i="4" s="1"/>
  <c r="E53" i="24"/>
  <c r="D53" i="24"/>
  <c r="D75" i="24" s="1"/>
  <c r="D172" i="4" s="1"/>
  <c r="C53" i="24"/>
  <c r="C75" i="24" s="1"/>
  <c r="C172" i="4" s="1"/>
  <c r="B53" i="24"/>
  <c r="S52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U4" i="24"/>
  <c r="T4" i="24"/>
  <c r="T3" i="24" s="1"/>
  <c r="S4" i="24"/>
  <c r="S3" i="24" s="1"/>
  <c r="R4" i="24"/>
  <c r="Q4" i="24"/>
  <c r="Q3" i="24" s="1"/>
  <c r="P4" i="24"/>
  <c r="P3" i="24" s="1"/>
  <c r="O4" i="24"/>
  <c r="O3" i="24" s="1"/>
  <c r="N4" i="24"/>
  <c r="N3" i="24" s="1"/>
  <c r="M4" i="24"/>
  <c r="M3" i="24" s="1"/>
  <c r="L4" i="24"/>
  <c r="L3" i="24" s="1"/>
  <c r="L17" i="4" s="1"/>
  <c r="K4" i="24"/>
  <c r="K3" i="24" s="1"/>
  <c r="K17" i="4" s="1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G17" i="4" s="1"/>
  <c r="F4" i="24"/>
  <c r="F3" i="24" s="1"/>
  <c r="F17" i="4" s="1"/>
  <c r="E4" i="24"/>
  <c r="E3" i="24" s="1"/>
  <c r="E17" i="4" s="1"/>
  <c r="D4" i="24"/>
  <c r="D3" i="24" s="1"/>
  <c r="D17" i="4" s="1"/>
  <c r="C4" i="24"/>
  <c r="C3" i="24" s="1"/>
  <c r="C17" i="4" s="1"/>
  <c r="B4" i="24"/>
  <c r="B3" i="24" s="1"/>
  <c r="B17" i="4" s="1"/>
  <c r="V3" i="24"/>
  <c r="U3" i="24"/>
  <c r="R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R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E203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T192" i="23"/>
  <c r="Q192" i="23"/>
  <c r="I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S144" i="23"/>
  <c r="S143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U213" i="23" s="1"/>
  <c r="T119" i="23"/>
  <c r="S119" i="23"/>
  <c r="R119" i="23"/>
  <c r="Q119" i="23"/>
  <c r="P119" i="23"/>
  <c r="P213" i="23" s="1"/>
  <c r="O119" i="23"/>
  <c r="O213" i="23" s="1"/>
  <c r="N119" i="23"/>
  <c r="N213" i="23" s="1"/>
  <c r="M119" i="23"/>
  <c r="M213" i="23" s="1"/>
  <c r="L119" i="23"/>
  <c r="K119" i="23"/>
  <c r="J119" i="23"/>
  <c r="J213" i="23" s="1"/>
  <c r="I119" i="23"/>
  <c r="H119" i="23"/>
  <c r="H213" i="23" s="1"/>
  <c r="G119" i="23"/>
  <c r="G213" i="23" s="1"/>
  <c r="F119" i="23"/>
  <c r="F213" i="23" s="1"/>
  <c r="E119" i="23"/>
  <c r="E213" i="23" s="1"/>
  <c r="D119" i="23"/>
  <c r="C119" i="23"/>
  <c r="B119" i="23"/>
  <c r="B213" i="23" s="1"/>
  <c r="W110" i="23"/>
  <c r="W99" i="23" s="1"/>
  <c r="V110" i="23"/>
  <c r="V211" i="23" s="1"/>
  <c r="U110" i="23"/>
  <c r="U211" i="23" s="1"/>
  <c r="T110" i="23"/>
  <c r="S110" i="23"/>
  <c r="R110" i="23"/>
  <c r="Q110" i="23"/>
  <c r="P110" i="23"/>
  <c r="P211" i="23" s="1"/>
  <c r="O110" i="23"/>
  <c r="O99" i="23" s="1"/>
  <c r="N110" i="23"/>
  <c r="N211" i="23" s="1"/>
  <c r="M110" i="23"/>
  <c r="M211" i="23" s="1"/>
  <c r="L110" i="23"/>
  <c r="K110" i="23"/>
  <c r="J110" i="23"/>
  <c r="I110" i="23"/>
  <c r="H110" i="23"/>
  <c r="H211" i="23" s="1"/>
  <c r="G110" i="23"/>
  <c r="F110" i="23"/>
  <c r="F211" i="23" s="1"/>
  <c r="E110" i="23"/>
  <c r="E211" i="23" s="1"/>
  <c r="D110" i="23"/>
  <c r="C110" i="23"/>
  <c r="B110" i="23"/>
  <c r="H99" i="23"/>
  <c r="H62" i="20" s="1"/>
  <c r="G99" i="23"/>
  <c r="G172" i="23" s="1"/>
  <c r="W89" i="23"/>
  <c r="V89" i="23"/>
  <c r="U89" i="23"/>
  <c r="U203" i="23" s="1"/>
  <c r="T89" i="23"/>
  <c r="T203" i="23" s="1"/>
  <c r="S89" i="23"/>
  <c r="R89" i="23"/>
  <c r="R203" i="23" s="1"/>
  <c r="Q89" i="23"/>
  <c r="Q203" i="23" s="1"/>
  <c r="P89" i="23"/>
  <c r="O89" i="23"/>
  <c r="N89" i="23"/>
  <c r="M89" i="23"/>
  <c r="M203" i="23" s="1"/>
  <c r="L89" i="23"/>
  <c r="L203" i="23" s="1"/>
  <c r="K89" i="23"/>
  <c r="J89" i="23"/>
  <c r="J203" i="23" s="1"/>
  <c r="I89" i="23"/>
  <c r="I203" i="23" s="1"/>
  <c r="H89" i="23"/>
  <c r="G89" i="23"/>
  <c r="F89" i="23"/>
  <c r="E89" i="23"/>
  <c r="D89" i="23"/>
  <c r="D203" i="23" s="1"/>
  <c r="C89" i="23"/>
  <c r="B89" i="23"/>
  <c r="B203" i="23" s="1"/>
  <c r="W79" i="23"/>
  <c r="W202" i="23" s="1"/>
  <c r="V79" i="23"/>
  <c r="V202" i="23" s="1"/>
  <c r="U79" i="23"/>
  <c r="T79" i="23"/>
  <c r="S79" i="23"/>
  <c r="S202" i="23" s="1"/>
  <c r="R79" i="23"/>
  <c r="R202" i="23" s="1"/>
  <c r="Q79" i="23"/>
  <c r="Q48" i="23" s="1"/>
  <c r="Q61" i="20" s="1"/>
  <c r="Q114" i="4" s="1"/>
  <c r="P79" i="23"/>
  <c r="P202" i="23" s="1"/>
  <c r="O79" i="23"/>
  <c r="O202" i="23" s="1"/>
  <c r="N79" i="23"/>
  <c r="N202" i="23" s="1"/>
  <c r="M79" i="23"/>
  <c r="L79" i="23"/>
  <c r="K79" i="23"/>
  <c r="J79" i="23"/>
  <c r="J202" i="23" s="1"/>
  <c r="I79" i="23"/>
  <c r="H79" i="23"/>
  <c r="H202" i="23" s="1"/>
  <c r="G79" i="23"/>
  <c r="G202" i="23" s="1"/>
  <c r="F79" i="23"/>
  <c r="F202" i="23" s="1"/>
  <c r="E79" i="23"/>
  <c r="D79" i="23"/>
  <c r="C79" i="23"/>
  <c r="B79" i="23"/>
  <c r="B202" i="23" s="1"/>
  <c r="W60" i="23"/>
  <c r="V60" i="23"/>
  <c r="V201" i="23" s="1"/>
  <c r="U60" i="23"/>
  <c r="U201" i="23" s="1"/>
  <c r="T60" i="23"/>
  <c r="S60" i="23"/>
  <c r="R60" i="23"/>
  <c r="Q60" i="23"/>
  <c r="P60" i="23"/>
  <c r="P201" i="23" s="1"/>
  <c r="O60" i="23"/>
  <c r="O48" i="23" s="1"/>
  <c r="O61" i="20" s="1"/>
  <c r="O114" i="4" s="1"/>
  <c r="N60" i="23"/>
  <c r="N201" i="23" s="1"/>
  <c r="M60" i="23"/>
  <c r="M201" i="23" s="1"/>
  <c r="L60" i="23"/>
  <c r="K60" i="23"/>
  <c r="J60" i="23"/>
  <c r="I60" i="23"/>
  <c r="I201" i="23" s="1"/>
  <c r="H60" i="23"/>
  <c r="H201" i="23" s="1"/>
  <c r="G60" i="23"/>
  <c r="F60" i="23"/>
  <c r="F201" i="23" s="1"/>
  <c r="E60" i="23"/>
  <c r="E201" i="23" s="1"/>
  <c r="D60" i="23"/>
  <c r="C60" i="23"/>
  <c r="B60" i="23"/>
  <c r="W33" i="23"/>
  <c r="V33" i="23"/>
  <c r="U33" i="23"/>
  <c r="T33" i="23"/>
  <c r="S33" i="23"/>
  <c r="R33" i="23"/>
  <c r="Q33" i="23"/>
  <c r="Q5" i="23" s="1"/>
  <c r="P33" i="23"/>
  <c r="P192" i="23" s="1"/>
  <c r="O33" i="23"/>
  <c r="N33" i="23"/>
  <c r="M33" i="23"/>
  <c r="L33" i="23"/>
  <c r="L5" i="23" s="1"/>
  <c r="K33" i="23"/>
  <c r="K5" i="23" s="1"/>
  <c r="J33" i="23"/>
  <c r="I33" i="23"/>
  <c r="I5" i="23" s="1"/>
  <c r="H33" i="23"/>
  <c r="H192" i="23" s="1"/>
  <c r="G33" i="23"/>
  <c r="F33" i="23"/>
  <c r="E33" i="23"/>
  <c r="D33" i="23"/>
  <c r="D5" i="23" s="1"/>
  <c r="C33" i="23"/>
  <c r="C5" i="23" s="1"/>
  <c r="B33" i="23"/>
  <c r="T5" i="23"/>
  <c r="T139" i="23" s="1"/>
  <c r="S5" i="23"/>
  <c r="S137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S201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H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R165" i="22" s="1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M165" i="22" s="1"/>
  <c r="L166" i="22"/>
  <c r="K166" i="22"/>
  <c r="J166" i="22"/>
  <c r="I166" i="22"/>
  <c r="H166" i="22"/>
  <c r="G166" i="22"/>
  <c r="F166" i="22"/>
  <c r="E166" i="22"/>
  <c r="D166" i="22"/>
  <c r="C166" i="22"/>
  <c r="B166" i="22"/>
  <c r="U165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Q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S153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J146" i="22" s="1"/>
  <c r="I149" i="22"/>
  <c r="H149" i="22"/>
  <c r="G149" i="22"/>
  <c r="F149" i="22"/>
  <c r="E149" i="22"/>
  <c r="D149" i="22"/>
  <c r="C149" i="22"/>
  <c r="B149" i="22"/>
  <c r="B146" i="22" s="1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U146" i="22" s="1"/>
  <c r="T147" i="22"/>
  <c r="S147" i="22"/>
  <c r="R147" i="22"/>
  <c r="R146" i="22" s="1"/>
  <c r="Q147" i="22"/>
  <c r="Q146" i="22" s="1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L141" i="22"/>
  <c r="G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U175" i="22" s="1"/>
  <c r="T119" i="22"/>
  <c r="T175" i="22" s="1"/>
  <c r="S119" i="22"/>
  <c r="R119" i="22"/>
  <c r="R175" i="22" s="1"/>
  <c r="Q119" i="22"/>
  <c r="Q175" i="22" s="1"/>
  <c r="P119" i="22"/>
  <c r="O119" i="22"/>
  <c r="N119" i="22"/>
  <c r="M119" i="22"/>
  <c r="L119" i="22"/>
  <c r="K119" i="22"/>
  <c r="K213" i="22" s="1"/>
  <c r="J119" i="22"/>
  <c r="J175" i="22" s="1"/>
  <c r="I119" i="22"/>
  <c r="I175" i="22" s="1"/>
  <c r="H119" i="22"/>
  <c r="H175" i="22" s="1"/>
  <c r="G119" i="22"/>
  <c r="F119" i="22"/>
  <c r="F175" i="22" s="1"/>
  <c r="E119" i="22"/>
  <c r="D119" i="22"/>
  <c r="C119" i="22"/>
  <c r="B119" i="22"/>
  <c r="B175" i="22" s="1"/>
  <c r="W110" i="22"/>
  <c r="V110" i="22"/>
  <c r="V171" i="22" s="1"/>
  <c r="U110" i="22"/>
  <c r="U171" i="22" s="1"/>
  <c r="T110" i="22"/>
  <c r="T171" i="22" s="1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F171" i="22" s="1"/>
  <c r="E110" i="22"/>
  <c r="E171" i="22" s="1"/>
  <c r="D110" i="22"/>
  <c r="D171" i="22" s="1"/>
  <c r="C110" i="22"/>
  <c r="B110" i="22"/>
  <c r="B211" i="22" s="1"/>
  <c r="W89" i="22"/>
  <c r="V89" i="22"/>
  <c r="V160" i="22" s="1"/>
  <c r="U89" i="22"/>
  <c r="T89" i="22"/>
  <c r="T160" i="22" s="1"/>
  <c r="S89" i="22"/>
  <c r="S203" i="22" s="1"/>
  <c r="R89" i="22"/>
  <c r="Q89" i="22"/>
  <c r="P89" i="22"/>
  <c r="P160" i="22" s="1"/>
  <c r="O89" i="22"/>
  <c r="N89" i="22"/>
  <c r="N160" i="22" s="1"/>
  <c r="M89" i="22"/>
  <c r="M160" i="22" s="1"/>
  <c r="L89" i="22"/>
  <c r="L160" i="22" s="1"/>
  <c r="K89" i="22"/>
  <c r="K160" i="22" s="1"/>
  <c r="J89" i="22"/>
  <c r="I89" i="22"/>
  <c r="I160" i="22" s="1"/>
  <c r="H89" i="22"/>
  <c r="H160" i="22" s="1"/>
  <c r="G89" i="22"/>
  <c r="F89" i="22"/>
  <c r="F160" i="22" s="1"/>
  <c r="E89" i="22"/>
  <c r="E160" i="22" s="1"/>
  <c r="D89" i="22"/>
  <c r="D160" i="22" s="1"/>
  <c r="C89" i="22"/>
  <c r="C160" i="22" s="1"/>
  <c r="B89" i="22"/>
  <c r="B160" i="22" s="1"/>
  <c r="W79" i="22"/>
  <c r="W202" i="22" s="1"/>
  <c r="V79" i="22"/>
  <c r="V202" i="22" s="1"/>
  <c r="U79" i="22"/>
  <c r="T79" i="22"/>
  <c r="T202" i="22" s="1"/>
  <c r="S79" i="22"/>
  <c r="S157" i="22" s="1"/>
  <c r="R79" i="22"/>
  <c r="R157" i="22" s="1"/>
  <c r="Q79" i="22"/>
  <c r="Q157" i="22" s="1"/>
  <c r="P79" i="22"/>
  <c r="P157" i="22" s="1"/>
  <c r="O79" i="22"/>
  <c r="O157" i="22" s="1"/>
  <c r="N79" i="22"/>
  <c r="M79" i="22"/>
  <c r="L79" i="22"/>
  <c r="K79" i="22"/>
  <c r="K157" i="22" s="1"/>
  <c r="J79" i="22"/>
  <c r="J157" i="22" s="1"/>
  <c r="I79" i="22"/>
  <c r="I157" i="22" s="1"/>
  <c r="H79" i="22"/>
  <c r="H157" i="22" s="1"/>
  <c r="G79" i="22"/>
  <c r="G157" i="22" s="1"/>
  <c r="F79" i="22"/>
  <c r="F157" i="22" s="1"/>
  <c r="E79" i="22"/>
  <c r="D79" i="22"/>
  <c r="C79" i="22"/>
  <c r="C157" i="22" s="1"/>
  <c r="B79" i="22"/>
  <c r="B157" i="22" s="1"/>
  <c r="W60" i="22"/>
  <c r="V60" i="22"/>
  <c r="U60" i="22"/>
  <c r="T60" i="22"/>
  <c r="S60" i="22"/>
  <c r="R60" i="22"/>
  <c r="Q60" i="22"/>
  <c r="P60" i="22"/>
  <c r="P201" i="22" s="1"/>
  <c r="O60" i="22"/>
  <c r="O201" i="22" s="1"/>
  <c r="N60" i="22"/>
  <c r="M60" i="22"/>
  <c r="L60" i="22"/>
  <c r="K60" i="22"/>
  <c r="J60" i="22"/>
  <c r="J153" i="22" s="1"/>
  <c r="I60" i="22"/>
  <c r="H60" i="22"/>
  <c r="G60" i="22"/>
  <c r="G201" i="22" s="1"/>
  <c r="F60" i="22"/>
  <c r="E60" i="22"/>
  <c r="D60" i="22"/>
  <c r="C60" i="22"/>
  <c r="C153" i="22" s="1"/>
  <c r="B60" i="22"/>
  <c r="B153" i="22" s="1"/>
  <c r="W33" i="22"/>
  <c r="W192" i="22" s="1"/>
  <c r="V33" i="22"/>
  <c r="V141" i="22" s="1"/>
  <c r="U33" i="22"/>
  <c r="U141" i="22" s="1"/>
  <c r="T33" i="22"/>
  <c r="T141" i="22" s="1"/>
  <c r="S33" i="22"/>
  <c r="S141" i="22" s="1"/>
  <c r="R33" i="22"/>
  <c r="R141" i="22" s="1"/>
  <c r="R132" i="22" s="1"/>
  <c r="Q33" i="22"/>
  <c r="P33" i="22"/>
  <c r="P141" i="22" s="1"/>
  <c r="O33" i="22"/>
  <c r="O141" i="22" s="1"/>
  <c r="N33" i="22"/>
  <c r="N141" i="22" s="1"/>
  <c r="M33" i="22"/>
  <c r="M141" i="22" s="1"/>
  <c r="L33" i="22"/>
  <c r="K33" i="22"/>
  <c r="K141" i="22" s="1"/>
  <c r="J33" i="22"/>
  <c r="J141" i="22" s="1"/>
  <c r="I33" i="22"/>
  <c r="H33" i="22"/>
  <c r="H192" i="22" s="1"/>
  <c r="G33" i="22"/>
  <c r="G192" i="22" s="1"/>
  <c r="F33" i="22"/>
  <c r="E33" i="22"/>
  <c r="D33" i="22"/>
  <c r="D141" i="22" s="1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J211" i="21"/>
  <c r="B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D203" i="21"/>
  <c r="P201" i="21"/>
  <c r="H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H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F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J165" i="21" s="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E165" i="21" s="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G165" i="21" s="1"/>
  <c r="F167" i="21"/>
  <c r="E167" i="21"/>
  <c r="D167" i="21"/>
  <c r="C167" i="21"/>
  <c r="B167" i="21"/>
  <c r="W166" i="21"/>
  <c r="W165" i="21" s="1"/>
  <c r="V166" i="21"/>
  <c r="U166" i="21"/>
  <c r="T166" i="21"/>
  <c r="S166" i="21"/>
  <c r="R166" i="21"/>
  <c r="R165" i="21" s="1"/>
  <c r="Q166" i="21"/>
  <c r="Q165" i="21" s="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O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D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V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N153" i="21"/>
  <c r="W152" i="21"/>
  <c r="V152" i="21"/>
  <c r="U152" i="21"/>
  <c r="U146" i="21" s="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E146" i="21" s="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Q146" i="21" s="1"/>
  <c r="P147" i="21"/>
  <c r="O147" i="21"/>
  <c r="N147" i="21"/>
  <c r="M147" i="21"/>
  <c r="M146" i="21" s="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M141" i="21"/>
  <c r="J141" i="21"/>
  <c r="B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M132" i="21" s="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W110" i="21"/>
  <c r="W211" i="21" s="1"/>
  <c r="V110" i="21"/>
  <c r="V211" i="21" s="1"/>
  <c r="U110" i="21"/>
  <c r="U171" i="21" s="1"/>
  <c r="T110" i="21"/>
  <c r="S110" i="21"/>
  <c r="S171" i="21" s="1"/>
  <c r="R110" i="21"/>
  <c r="R171" i="21" s="1"/>
  <c r="Q110" i="21"/>
  <c r="Q211" i="21" s="1"/>
  <c r="P110" i="21"/>
  <c r="P211" i="21" s="1"/>
  <c r="O110" i="21"/>
  <c r="O211" i="21" s="1"/>
  <c r="N110" i="21"/>
  <c r="N211" i="21" s="1"/>
  <c r="M110" i="21"/>
  <c r="M171" i="21" s="1"/>
  <c r="L110" i="21"/>
  <c r="K110" i="21"/>
  <c r="K171" i="21" s="1"/>
  <c r="J110" i="21"/>
  <c r="J171" i="21" s="1"/>
  <c r="I110" i="21"/>
  <c r="I211" i="21" s="1"/>
  <c r="H110" i="21"/>
  <c r="H211" i="21" s="1"/>
  <c r="G110" i="21"/>
  <c r="G211" i="21" s="1"/>
  <c r="F110" i="21"/>
  <c r="F211" i="21" s="1"/>
  <c r="E110" i="21"/>
  <c r="E171" i="21" s="1"/>
  <c r="D110" i="21"/>
  <c r="C110" i="21"/>
  <c r="C171" i="21" s="1"/>
  <c r="B110" i="21"/>
  <c r="B171" i="21" s="1"/>
  <c r="W89" i="21"/>
  <c r="W203" i="21" s="1"/>
  <c r="V89" i="21"/>
  <c r="V203" i="21" s="1"/>
  <c r="U89" i="21"/>
  <c r="U203" i="21" s="1"/>
  <c r="T89" i="21"/>
  <c r="T160" i="21" s="1"/>
  <c r="S89" i="21"/>
  <c r="S203" i="21" s="1"/>
  <c r="R89" i="2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160" i="21" s="1"/>
  <c r="K89" i="21"/>
  <c r="K203" i="21" s="1"/>
  <c r="J89" i="2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C89" i="21"/>
  <c r="C203" i="21" s="1"/>
  <c r="B89" i="21"/>
  <c r="W79" i="21"/>
  <c r="W202" i="21" s="1"/>
  <c r="V79" i="21"/>
  <c r="V202" i="21" s="1"/>
  <c r="U79" i="21"/>
  <c r="U157" i="21" s="1"/>
  <c r="T79" i="21"/>
  <c r="T157" i="21" s="1"/>
  <c r="S79" i="21"/>
  <c r="S202" i="21" s="1"/>
  <c r="R79" i="21"/>
  <c r="R157" i="21" s="1"/>
  <c r="Q79" i="21"/>
  <c r="Q202" i="21" s="1"/>
  <c r="P79" i="21"/>
  <c r="O79" i="21"/>
  <c r="O202" i="21" s="1"/>
  <c r="N79" i="21"/>
  <c r="N202" i="21" s="1"/>
  <c r="M79" i="21"/>
  <c r="M157" i="21" s="1"/>
  <c r="L79" i="21"/>
  <c r="L157" i="21" s="1"/>
  <c r="K79" i="21"/>
  <c r="K202" i="21" s="1"/>
  <c r="J79" i="21"/>
  <c r="J157" i="21" s="1"/>
  <c r="I79" i="21"/>
  <c r="I202" i="21" s="1"/>
  <c r="H79" i="21"/>
  <c r="G79" i="21"/>
  <c r="G202" i="21" s="1"/>
  <c r="F79" i="21"/>
  <c r="F202" i="21" s="1"/>
  <c r="E79" i="21"/>
  <c r="E157" i="21" s="1"/>
  <c r="D79" i="21"/>
  <c r="D157" i="21" s="1"/>
  <c r="C79" i="21"/>
  <c r="C202" i="21" s="1"/>
  <c r="B79" i="21"/>
  <c r="B157" i="21" s="1"/>
  <c r="W60" i="21"/>
  <c r="W201" i="21" s="1"/>
  <c r="V60" i="21"/>
  <c r="V201" i="21" s="1"/>
  <c r="U60" i="21"/>
  <c r="U153" i="21" s="1"/>
  <c r="T60" i="21"/>
  <c r="T153" i="21" s="1"/>
  <c r="S60" i="21"/>
  <c r="S153" i="21" s="1"/>
  <c r="R60" i="21"/>
  <c r="R153" i="21" s="1"/>
  <c r="Q60" i="21"/>
  <c r="Q153" i="21" s="1"/>
  <c r="P60" i="21"/>
  <c r="P153" i="21" s="1"/>
  <c r="O60" i="21"/>
  <c r="O201" i="21" s="1"/>
  <c r="N60" i="21"/>
  <c r="N201" i="21" s="1"/>
  <c r="M60" i="21"/>
  <c r="M153" i="21" s="1"/>
  <c r="L60" i="21"/>
  <c r="L153" i="21" s="1"/>
  <c r="K60" i="21"/>
  <c r="K153" i="21" s="1"/>
  <c r="J60" i="21"/>
  <c r="J153" i="21" s="1"/>
  <c r="I60" i="21"/>
  <c r="I153" i="21" s="1"/>
  <c r="H60" i="21"/>
  <c r="H153" i="21" s="1"/>
  <c r="G60" i="21"/>
  <c r="G201" i="21" s="1"/>
  <c r="F60" i="21"/>
  <c r="F201" i="21" s="1"/>
  <c r="E60" i="21"/>
  <c r="E153" i="21" s="1"/>
  <c r="D60" i="21"/>
  <c r="D153" i="21" s="1"/>
  <c r="C60" i="21"/>
  <c r="C153" i="21" s="1"/>
  <c r="B60" i="21"/>
  <c r="B153" i="21" s="1"/>
  <c r="W33" i="21"/>
  <c r="W192" i="21" s="1"/>
  <c r="V33" i="21"/>
  <c r="V192" i="21" s="1"/>
  <c r="U33" i="21"/>
  <c r="U192" i="21" s="1"/>
  <c r="T33" i="21"/>
  <c r="S33" i="21"/>
  <c r="S192" i="21" s="1"/>
  <c r="R33" i="21"/>
  <c r="R192" i="21" s="1"/>
  <c r="Q33" i="21"/>
  <c r="Q141" i="21" s="1"/>
  <c r="P33" i="21"/>
  <c r="P141" i="21" s="1"/>
  <c r="O33" i="21"/>
  <c r="O192" i="21" s="1"/>
  <c r="N33" i="21"/>
  <c r="N192" i="21" s="1"/>
  <c r="M33" i="21"/>
  <c r="M192" i="21" s="1"/>
  <c r="L33" i="21"/>
  <c r="K33" i="21"/>
  <c r="K192" i="21" s="1"/>
  <c r="J33" i="21"/>
  <c r="J192" i="21" s="1"/>
  <c r="I33" i="21"/>
  <c r="I141" i="21" s="1"/>
  <c r="H33" i="21"/>
  <c r="H141" i="21" s="1"/>
  <c r="G33" i="21"/>
  <c r="G192" i="21" s="1"/>
  <c r="F33" i="21"/>
  <c r="F192" i="21" s="1"/>
  <c r="E33" i="21"/>
  <c r="E192" i="21" s="1"/>
  <c r="D33" i="2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P70" i="20"/>
  <c r="J70" i="20"/>
  <c r="K69" i="20"/>
  <c r="H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T60" i="20"/>
  <c r="S60" i="20"/>
  <c r="W58" i="20"/>
  <c r="V58" i="20"/>
  <c r="U58" i="20"/>
  <c r="U42" i="7" s="1"/>
  <c r="T58" i="20"/>
  <c r="T42" i="7" s="1"/>
  <c r="S58" i="20"/>
  <c r="S42" i="7" s="1"/>
  <c r="R58" i="20"/>
  <c r="R42" i="7" s="1"/>
  <c r="Q58" i="20"/>
  <c r="Q42" i="7" s="1"/>
  <c r="P58" i="20"/>
  <c r="O58" i="20"/>
  <c r="N58" i="20"/>
  <c r="M58" i="20"/>
  <c r="L58" i="20"/>
  <c r="L42" i="7" s="1"/>
  <c r="K58" i="20"/>
  <c r="J58" i="20"/>
  <c r="I58" i="20"/>
  <c r="H58" i="20"/>
  <c r="H42" i="7" s="1"/>
  <c r="G58" i="20"/>
  <c r="F58" i="20"/>
  <c r="E58" i="20"/>
  <c r="D58" i="20"/>
  <c r="C58" i="20"/>
  <c r="C42" i="7" s="1"/>
  <c r="B58" i="20"/>
  <c r="B42" i="7" s="1"/>
  <c r="W54" i="20"/>
  <c r="W71" i="20" s="1"/>
  <c r="V54" i="20"/>
  <c r="V68" i="4" s="1"/>
  <c r="V141" i="4" s="1"/>
  <c r="U54" i="20"/>
  <c r="U68" i="4" s="1"/>
  <c r="T54" i="20"/>
  <c r="T71" i="20" s="1"/>
  <c r="S54" i="20"/>
  <c r="S71" i="20" s="1"/>
  <c r="R54" i="20"/>
  <c r="R71" i="20" s="1"/>
  <c r="Q54" i="20"/>
  <c r="P54" i="20"/>
  <c r="P71" i="20" s="1"/>
  <c r="O54" i="20"/>
  <c r="O71" i="20" s="1"/>
  <c r="N54" i="20"/>
  <c r="N68" i="4" s="1"/>
  <c r="M54" i="20"/>
  <c r="M71" i="20" s="1"/>
  <c r="L54" i="20"/>
  <c r="L71" i="20" s="1"/>
  <c r="K54" i="20"/>
  <c r="K71" i="20" s="1"/>
  <c r="J54" i="20"/>
  <c r="J71" i="20" s="1"/>
  <c r="I54" i="20"/>
  <c r="I68" i="4" s="1"/>
  <c r="I141" i="4" s="1"/>
  <c r="H54" i="20"/>
  <c r="H71" i="20" s="1"/>
  <c r="G54" i="20"/>
  <c r="G71" i="20" s="1"/>
  <c r="F54" i="20"/>
  <c r="F68" i="4" s="1"/>
  <c r="F141" i="4" s="1"/>
  <c r="E54" i="20"/>
  <c r="E68" i="4" s="1"/>
  <c r="D54" i="20"/>
  <c r="D71" i="20" s="1"/>
  <c r="C54" i="20"/>
  <c r="C71" i="20" s="1"/>
  <c r="B54" i="20"/>
  <c r="B71" i="20" s="1"/>
  <c r="W53" i="20"/>
  <c r="V53" i="20"/>
  <c r="V70" i="20" s="1"/>
  <c r="U53" i="20"/>
  <c r="T53" i="20"/>
  <c r="T67" i="4" s="1"/>
  <c r="T140" i="4" s="1"/>
  <c r="S53" i="20"/>
  <c r="S67" i="4" s="1"/>
  <c r="R53" i="20"/>
  <c r="R67" i="4" s="1"/>
  <c r="Q53" i="20"/>
  <c r="Q70" i="20" s="1"/>
  <c r="P53" i="20"/>
  <c r="O53" i="20"/>
  <c r="N53" i="20"/>
  <c r="N70" i="20" s="1"/>
  <c r="M53" i="20"/>
  <c r="M67" i="4" s="1"/>
  <c r="L53" i="20"/>
  <c r="K53" i="20"/>
  <c r="J53" i="20"/>
  <c r="I53" i="20"/>
  <c r="I70" i="20" s="1"/>
  <c r="H53" i="20"/>
  <c r="H70" i="20" s="1"/>
  <c r="G53" i="20"/>
  <c r="G67" i="4" s="1"/>
  <c r="G140" i="4" s="1"/>
  <c r="F53" i="20"/>
  <c r="F70" i="20" s="1"/>
  <c r="E53" i="20"/>
  <c r="E70" i="20" s="1"/>
  <c r="D53" i="20"/>
  <c r="C53" i="20"/>
  <c r="C70" i="20" s="1"/>
  <c r="B53" i="20"/>
  <c r="B70" i="20" s="1"/>
  <c r="W52" i="20"/>
  <c r="W69" i="20" s="1"/>
  <c r="V52" i="20"/>
  <c r="V69" i="20" s="1"/>
  <c r="U52" i="20"/>
  <c r="U66" i="4" s="1"/>
  <c r="U139" i="4" s="1"/>
  <c r="T52" i="20"/>
  <c r="S52" i="20"/>
  <c r="S66" i="4" s="1"/>
  <c r="R52" i="20"/>
  <c r="R51" i="20" s="1"/>
  <c r="R65" i="4" s="1"/>
  <c r="Q52" i="20"/>
  <c r="Q66" i="4" s="1"/>
  <c r="P52" i="20"/>
  <c r="P69" i="20" s="1"/>
  <c r="O52" i="20"/>
  <c r="O69" i="20" s="1"/>
  <c r="N52" i="20"/>
  <c r="N69" i="20" s="1"/>
  <c r="M52" i="20"/>
  <c r="M66" i="4" s="1"/>
  <c r="M139" i="4" s="1"/>
  <c r="L52" i="20"/>
  <c r="L66" i="4" s="1"/>
  <c r="L139" i="4" s="1"/>
  <c r="K52" i="20"/>
  <c r="J52" i="20"/>
  <c r="J66" i="4" s="1"/>
  <c r="J139" i="4" s="1"/>
  <c r="I52" i="20"/>
  <c r="I66" i="4" s="1"/>
  <c r="H52" i="20"/>
  <c r="G52" i="20"/>
  <c r="G69" i="20" s="1"/>
  <c r="F52" i="20"/>
  <c r="F69" i="20" s="1"/>
  <c r="E52" i="20"/>
  <c r="D52" i="20"/>
  <c r="C52" i="20"/>
  <c r="C69" i="20" s="1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V13" i="4" s="1"/>
  <c r="U3" i="20"/>
  <c r="T3" i="20"/>
  <c r="S3" i="20"/>
  <c r="R3" i="20"/>
  <c r="R13" i="4" s="1"/>
  <c r="Q3" i="20"/>
  <c r="Q3" i="4" s="1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I229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B197" i="19" s="1"/>
  <c r="W198" i="19"/>
  <c r="V198" i="19"/>
  <c r="U198" i="19"/>
  <c r="T198" i="19"/>
  <c r="S198" i="19"/>
  <c r="R198" i="19"/>
  <c r="R197" i="19" s="1"/>
  <c r="Q198" i="19"/>
  <c r="P198" i="19"/>
  <c r="P197" i="19" s="1"/>
  <c r="O198" i="19"/>
  <c r="N198" i="19"/>
  <c r="M198" i="19"/>
  <c r="L198" i="19"/>
  <c r="L197" i="19" s="1"/>
  <c r="K198" i="19"/>
  <c r="J198" i="19"/>
  <c r="J197" i="19" s="1"/>
  <c r="I198" i="19"/>
  <c r="H198" i="19"/>
  <c r="H197" i="19" s="1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S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V209" i="19" s="1"/>
  <c r="U142" i="19"/>
  <c r="U209" i="19" s="1"/>
  <c r="T142" i="19"/>
  <c r="S142" i="19"/>
  <c r="S209" i="19" s="1"/>
  <c r="R142" i="19"/>
  <c r="R209" i="19" s="1"/>
  <c r="Q142" i="19"/>
  <c r="P142" i="19"/>
  <c r="O142" i="19"/>
  <c r="N142" i="19"/>
  <c r="M142" i="19"/>
  <c r="L142" i="19"/>
  <c r="K142" i="19"/>
  <c r="J142" i="19"/>
  <c r="I142" i="19"/>
  <c r="I209" i="19" s="1"/>
  <c r="H142" i="19"/>
  <c r="G142" i="19"/>
  <c r="F142" i="19"/>
  <c r="F209" i="19" s="1"/>
  <c r="E142" i="19"/>
  <c r="E209" i="19" s="1"/>
  <c r="D142" i="19"/>
  <c r="C142" i="19"/>
  <c r="B142" i="19"/>
  <c r="W121" i="19"/>
  <c r="V121" i="19"/>
  <c r="U121" i="19"/>
  <c r="U203" i="19" s="1"/>
  <c r="T121" i="19"/>
  <c r="T203" i="19" s="1"/>
  <c r="S121" i="19"/>
  <c r="R121" i="19"/>
  <c r="R203" i="19" s="1"/>
  <c r="Q121" i="19"/>
  <c r="Q203" i="19" s="1"/>
  <c r="P121" i="19"/>
  <c r="O121" i="19"/>
  <c r="N121" i="19"/>
  <c r="M121" i="19"/>
  <c r="M203" i="19" s="1"/>
  <c r="L121" i="19"/>
  <c r="L203" i="19" s="1"/>
  <c r="K121" i="19"/>
  <c r="J121" i="19"/>
  <c r="I121" i="19"/>
  <c r="H121" i="19"/>
  <c r="G121" i="19"/>
  <c r="F121" i="19"/>
  <c r="E121" i="19"/>
  <c r="E203" i="19" s="1"/>
  <c r="D121" i="19"/>
  <c r="D203" i="19" s="1"/>
  <c r="C121" i="19"/>
  <c r="C203" i="19" s="1"/>
  <c r="B121" i="19"/>
  <c r="W93" i="19"/>
  <c r="W61" i="19" s="1"/>
  <c r="W191" i="19" s="1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H61" i="19" s="1"/>
  <c r="H81" i="16" s="1"/>
  <c r="H110" i="4" s="1"/>
  <c r="G93" i="19"/>
  <c r="F93" i="19"/>
  <c r="E93" i="19"/>
  <c r="D93" i="19"/>
  <c r="C93" i="19"/>
  <c r="B93" i="19"/>
  <c r="W72" i="19"/>
  <c r="V72" i="19"/>
  <c r="U72" i="19"/>
  <c r="T72" i="19"/>
  <c r="S72" i="19"/>
  <c r="R72" i="19"/>
  <c r="Q72" i="19"/>
  <c r="Q61" i="19" s="1"/>
  <c r="Q81" i="16" s="1"/>
  <c r="P72" i="19"/>
  <c r="P61" i="19" s="1"/>
  <c r="P81" i="16" s="1"/>
  <c r="P110" i="4" s="1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R61" i="19"/>
  <c r="I61" i="19"/>
  <c r="I184" i="19" s="1"/>
  <c r="W44" i="19"/>
  <c r="V44" i="19"/>
  <c r="U44" i="19"/>
  <c r="T44" i="19"/>
  <c r="T5" i="19" s="1"/>
  <c r="T80" i="16" s="1"/>
  <c r="T109" i="4" s="1"/>
  <c r="S44" i="19"/>
  <c r="R44" i="19"/>
  <c r="Q44" i="19"/>
  <c r="P44" i="19"/>
  <c r="O44" i="19"/>
  <c r="N44" i="19"/>
  <c r="N5" i="19" s="1"/>
  <c r="N80" i="16" s="1"/>
  <c r="N109" i="4" s="1"/>
  <c r="M44" i="19"/>
  <c r="L44" i="19"/>
  <c r="K44" i="19"/>
  <c r="J44" i="19"/>
  <c r="I44" i="19"/>
  <c r="H44" i="19"/>
  <c r="G44" i="19"/>
  <c r="F44" i="19"/>
  <c r="E44" i="19"/>
  <c r="E5" i="19" s="1"/>
  <c r="D44" i="19"/>
  <c r="C44" i="19"/>
  <c r="B44" i="19"/>
  <c r="U5" i="19"/>
  <c r="U80" i="16" s="1"/>
  <c r="U109" i="4" s="1"/>
  <c r="S5" i="19"/>
  <c r="S173" i="19" s="1"/>
  <c r="M5" i="19"/>
  <c r="M80" i="16" s="1"/>
  <c r="M109" i="4" s="1"/>
  <c r="L5" i="19"/>
  <c r="L80" i="16" s="1"/>
  <c r="L109" i="4" s="1"/>
  <c r="K5" i="19"/>
  <c r="K173" i="19" s="1"/>
  <c r="D5" i="19"/>
  <c r="C5" i="19"/>
  <c r="C173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V223" i="18"/>
  <c r="C223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Q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T197" i="18" s="1"/>
  <c r="S198" i="18"/>
  <c r="R198" i="18"/>
  <c r="Q198" i="18"/>
  <c r="P198" i="18"/>
  <c r="O198" i="18"/>
  <c r="N198" i="18"/>
  <c r="M198" i="18"/>
  <c r="L198" i="18"/>
  <c r="K198" i="18"/>
  <c r="J198" i="18"/>
  <c r="J197" i="18" s="1"/>
  <c r="I198" i="18"/>
  <c r="I197" i="18" s="1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N190" i="18"/>
  <c r="E190" i="18"/>
  <c r="D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O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P178" i="18" s="1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G178" i="18" s="1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W178" i="18" s="1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V142" i="18"/>
  <c r="U142" i="18"/>
  <c r="U209" i="18" s="1"/>
  <c r="T142" i="18"/>
  <c r="T209" i="18" s="1"/>
  <c r="S142" i="18"/>
  <c r="S209" i="18" s="1"/>
  <c r="R142" i="18"/>
  <c r="R209" i="18" s="1"/>
  <c r="Q142" i="18"/>
  <c r="P142" i="18"/>
  <c r="P209" i="18" s="1"/>
  <c r="O142" i="18"/>
  <c r="N142" i="18"/>
  <c r="M142" i="18"/>
  <c r="M209" i="18" s="1"/>
  <c r="L142" i="18"/>
  <c r="L209" i="18" s="1"/>
  <c r="K142" i="18"/>
  <c r="K209" i="18" s="1"/>
  <c r="J142" i="18"/>
  <c r="I142" i="18"/>
  <c r="H142" i="18"/>
  <c r="H209" i="18" s="1"/>
  <c r="G142" i="18"/>
  <c r="G209" i="18" s="1"/>
  <c r="F142" i="18"/>
  <c r="E142" i="18"/>
  <c r="E209" i="18" s="1"/>
  <c r="D142" i="18"/>
  <c r="D209" i="18" s="1"/>
  <c r="C142" i="18"/>
  <c r="C209" i="18" s="1"/>
  <c r="B142" i="18"/>
  <c r="B209" i="18" s="1"/>
  <c r="W121" i="18"/>
  <c r="W203" i="18" s="1"/>
  <c r="V121" i="18"/>
  <c r="V203" i="18" s="1"/>
  <c r="U121" i="18"/>
  <c r="T121" i="18"/>
  <c r="S121" i="18"/>
  <c r="S203" i="18" s="1"/>
  <c r="R121" i="18"/>
  <c r="R203" i="18" s="1"/>
  <c r="Q121" i="18"/>
  <c r="Q203" i="18" s="1"/>
  <c r="P121" i="18"/>
  <c r="O121" i="18"/>
  <c r="O203" i="18" s="1"/>
  <c r="N121" i="18"/>
  <c r="N203" i="18" s="1"/>
  <c r="M121" i="18"/>
  <c r="L121" i="18"/>
  <c r="K121" i="18"/>
  <c r="K203" i="18" s="1"/>
  <c r="J121" i="18"/>
  <c r="J203" i="18" s="1"/>
  <c r="I121" i="18"/>
  <c r="I203" i="18" s="1"/>
  <c r="H121" i="18"/>
  <c r="H203" i="18" s="1"/>
  <c r="G121" i="18"/>
  <c r="G203" i="18" s="1"/>
  <c r="F121" i="18"/>
  <c r="F203" i="18" s="1"/>
  <c r="E121" i="18"/>
  <c r="D121" i="18"/>
  <c r="C121" i="18"/>
  <c r="C203" i="18" s="1"/>
  <c r="B121" i="18"/>
  <c r="B203" i="18" s="1"/>
  <c r="W93" i="18"/>
  <c r="W190" i="18" s="1"/>
  <c r="V93" i="18"/>
  <c r="V190" i="18" s="1"/>
  <c r="U93" i="18"/>
  <c r="T93" i="18"/>
  <c r="S93" i="18"/>
  <c r="R93" i="18"/>
  <c r="Q93" i="18"/>
  <c r="Q190" i="18" s="1"/>
  <c r="P93" i="18"/>
  <c r="O93" i="18"/>
  <c r="O190" i="18" s="1"/>
  <c r="N93" i="18"/>
  <c r="M93" i="18"/>
  <c r="M190" i="18" s="1"/>
  <c r="L93" i="18"/>
  <c r="K93" i="18"/>
  <c r="J93" i="18"/>
  <c r="I93" i="18"/>
  <c r="I190" i="18" s="1"/>
  <c r="H93" i="18"/>
  <c r="H190" i="18" s="1"/>
  <c r="G93" i="18"/>
  <c r="F93" i="18"/>
  <c r="F190" i="18" s="1"/>
  <c r="E93" i="18"/>
  <c r="D93" i="18"/>
  <c r="C93" i="18"/>
  <c r="B93" i="18"/>
  <c r="W72" i="18"/>
  <c r="V72" i="18"/>
  <c r="U72" i="18"/>
  <c r="U184" i="18" s="1"/>
  <c r="T72" i="18"/>
  <c r="S72" i="18"/>
  <c r="R72" i="18"/>
  <c r="Q72" i="18"/>
  <c r="P72" i="18"/>
  <c r="O72" i="18"/>
  <c r="N72" i="18"/>
  <c r="M72" i="18"/>
  <c r="M184" i="18" s="1"/>
  <c r="L72" i="18"/>
  <c r="L184" i="18" s="1"/>
  <c r="K72" i="18"/>
  <c r="J72" i="18"/>
  <c r="I72" i="18"/>
  <c r="H72" i="18"/>
  <c r="G72" i="18"/>
  <c r="G184" i="18" s="1"/>
  <c r="F72" i="18"/>
  <c r="F184" i="18" s="1"/>
  <c r="E72" i="18"/>
  <c r="E184" i="18" s="1"/>
  <c r="D72" i="18"/>
  <c r="D184" i="18" s="1"/>
  <c r="C72" i="18"/>
  <c r="C184" i="18" s="1"/>
  <c r="B72" i="18"/>
  <c r="B184" i="18" s="1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V16" i="18"/>
  <c r="U16" i="18"/>
  <c r="U96" i="16" s="1"/>
  <c r="T16" i="18"/>
  <c r="T96" i="16" s="1"/>
  <c r="S16" i="18"/>
  <c r="S96" i="16" s="1"/>
  <c r="R16" i="18"/>
  <c r="R96" i="16" s="1"/>
  <c r="Q16" i="18"/>
  <c r="Q223" i="18" s="1"/>
  <c r="P16" i="18"/>
  <c r="P223" i="18" s="1"/>
  <c r="O16" i="18"/>
  <c r="O5" i="18" s="1"/>
  <c r="O163" i="18" s="1"/>
  <c r="N16" i="18"/>
  <c r="N5" i="18" s="1"/>
  <c r="N97" i="16" s="1"/>
  <c r="M16" i="18"/>
  <c r="M5" i="18" s="1"/>
  <c r="M172" i="18" s="1"/>
  <c r="L16" i="18"/>
  <c r="K16" i="18"/>
  <c r="K223" i="18" s="1"/>
  <c r="J16" i="18"/>
  <c r="J223" i="18" s="1"/>
  <c r="I16" i="18"/>
  <c r="I223" i="18" s="1"/>
  <c r="H16" i="18"/>
  <c r="H223" i="18" s="1"/>
  <c r="G16" i="18"/>
  <c r="G223" i="18" s="1"/>
  <c r="F16" i="18"/>
  <c r="F223" i="18" s="1"/>
  <c r="E16" i="18"/>
  <c r="D16" i="18"/>
  <c r="C16" i="18"/>
  <c r="C5" i="18" s="1"/>
  <c r="C169" i="18" s="1"/>
  <c r="B16" i="18"/>
  <c r="B223" i="18" s="1"/>
  <c r="J5" i="18"/>
  <c r="J165" i="18" s="1"/>
  <c r="I5" i="18"/>
  <c r="I172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3" i="17"/>
  <c r="W202" i="17"/>
  <c r="V202" i="17"/>
  <c r="U202" i="17"/>
  <c r="T202" i="17"/>
  <c r="S202" i="17"/>
  <c r="S197" i="17" s="1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U197" i="17" s="1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M197" i="17" s="1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Q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O184" i="17"/>
  <c r="G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S178" i="17" s="1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P178" i="17" s="1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D178" i="17" s="1"/>
  <c r="C179" i="17"/>
  <c r="B179" i="17"/>
  <c r="Q178" i="17"/>
  <c r="C161" i="17"/>
  <c r="W142" i="17"/>
  <c r="W209" i="17" s="1"/>
  <c r="V142" i="17"/>
  <c r="U142" i="17"/>
  <c r="T142" i="17"/>
  <c r="T248" i="17" s="1"/>
  <c r="S142" i="17"/>
  <c r="S248" i="17" s="1"/>
  <c r="R142" i="17"/>
  <c r="Q142" i="17"/>
  <c r="P142" i="17"/>
  <c r="P209" i="17" s="1"/>
  <c r="O142" i="17"/>
  <c r="O209" i="17" s="1"/>
  <c r="N142" i="17"/>
  <c r="M142" i="17"/>
  <c r="L142" i="17"/>
  <c r="L248" i="17" s="1"/>
  <c r="K142" i="17"/>
  <c r="K248" i="17" s="1"/>
  <c r="J142" i="17"/>
  <c r="I142" i="17"/>
  <c r="H142" i="17"/>
  <c r="H209" i="17" s="1"/>
  <c r="G142" i="17"/>
  <c r="G209" i="17" s="1"/>
  <c r="F142" i="17"/>
  <c r="E142" i="17"/>
  <c r="D142" i="17"/>
  <c r="D248" i="17" s="1"/>
  <c r="C142" i="17"/>
  <c r="C248" i="17" s="1"/>
  <c r="B142" i="17"/>
  <c r="W121" i="17"/>
  <c r="W246" i="17" s="1"/>
  <c r="V121" i="17"/>
  <c r="U121" i="17"/>
  <c r="T121" i="17"/>
  <c r="T203" i="17" s="1"/>
  <c r="S121" i="17"/>
  <c r="S203" i="17" s="1"/>
  <c r="R121" i="17"/>
  <c r="Q121" i="17"/>
  <c r="Q246" i="17" s="1"/>
  <c r="P121" i="17"/>
  <c r="P246" i="17" s="1"/>
  <c r="O121" i="17"/>
  <c r="O246" i="17" s="1"/>
  <c r="N121" i="17"/>
  <c r="M121" i="17"/>
  <c r="L121" i="17"/>
  <c r="K121" i="17"/>
  <c r="K203" i="17" s="1"/>
  <c r="J121" i="17"/>
  <c r="I121" i="17"/>
  <c r="I246" i="17" s="1"/>
  <c r="H121" i="17"/>
  <c r="H246" i="17" s="1"/>
  <c r="G121" i="17"/>
  <c r="G246" i="17" s="1"/>
  <c r="F121" i="17"/>
  <c r="E121" i="17"/>
  <c r="D121" i="17"/>
  <c r="C121" i="17"/>
  <c r="B121" i="17"/>
  <c r="W93" i="17"/>
  <c r="W237" i="18" s="1"/>
  <c r="V93" i="17"/>
  <c r="V237" i="18" s="1"/>
  <c r="U93" i="17"/>
  <c r="T93" i="17"/>
  <c r="T190" i="17" s="1"/>
  <c r="S93" i="17"/>
  <c r="R93" i="17"/>
  <c r="Q93" i="17"/>
  <c r="Q237" i="17" s="1"/>
  <c r="P93" i="17"/>
  <c r="O93" i="17"/>
  <c r="N93" i="17"/>
  <c r="M93" i="17"/>
  <c r="L93" i="17"/>
  <c r="L190" i="17" s="1"/>
  <c r="K93" i="17"/>
  <c r="J93" i="17"/>
  <c r="I93" i="17"/>
  <c r="I237" i="17" s="1"/>
  <c r="H93" i="17"/>
  <c r="G93" i="17"/>
  <c r="F93" i="17"/>
  <c r="E93" i="17"/>
  <c r="D93" i="17"/>
  <c r="D190" i="17" s="1"/>
  <c r="C93" i="17"/>
  <c r="B93" i="17"/>
  <c r="W72" i="17"/>
  <c r="W184" i="17" s="1"/>
  <c r="V72" i="17"/>
  <c r="V235" i="17" s="1"/>
  <c r="U72" i="17"/>
  <c r="U184" i="17" s="1"/>
  <c r="T72" i="17"/>
  <c r="T235" i="17" s="1"/>
  <c r="S72" i="17"/>
  <c r="R72" i="17"/>
  <c r="R235" i="17" s="1"/>
  <c r="Q72" i="17"/>
  <c r="P72" i="17"/>
  <c r="O72" i="17"/>
  <c r="O235" i="17" s="1"/>
  <c r="N72" i="17"/>
  <c r="N235" i="17" s="1"/>
  <c r="M72" i="17"/>
  <c r="M184" i="17" s="1"/>
  <c r="L72" i="17"/>
  <c r="L235" i="17" s="1"/>
  <c r="K72" i="17"/>
  <c r="J72" i="17"/>
  <c r="J235" i="17" s="1"/>
  <c r="I72" i="17"/>
  <c r="H72" i="17"/>
  <c r="G72" i="17"/>
  <c r="G235" i="17" s="1"/>
  <c r="F72" i="17"/>
  <c r="F235" i="17" s="1"/>
  <c r="E72" i="17"/>
  <c r="E235" i="17" s="1"/>
  <c r="D72" i="17"/>
  <c r="D235" i="17" s="1"/>
  <c r="C72" i="17"/>
  <c r="B72" i="17"/>
  <c r="B235" i="17" s="1"/>
  <c r="W44" i="17"/>
  <c r="V44" i="17"/>
  <c r="U44" i="17"/>
  <c r="U5" i="17" s="1"/>
  <c r="U53" i="16" s="1"/>
  <c r="T44" i="17"/>
  <c r="S44" i="17"/>
  <c r="S226" i="17" s="1"/>
  <c r="R44" i="17"/>
  <c r="R226" i="17" s="1"/>
  <c r="Q44" i="17"/>
  <c r="Q226" i="17" s="1"/>
  <c r="P44" i="17"/>
  <c r="P5" i="17" s="1"/>
  <c r="P53" i="16" s="1"/>
  <c r="P91" i="16" s="1"/>
  <c r="O44" i="17"/>
  <c r="N44" i="17"/>
  <c r="M44" i="17"/>
  <c r="L44" i="17"/>
  <c r="K44" i="17"/>
  <c r="K226" i="17" s="1"/>
  <c r="J44" i="17"/>
  <c r="J226" i="17" s="1"/>
  <c r="I44" i="17"/>
  <c r="I226" i="17" s="1"/>
  <c r="H44" i="17"/>
  <c r="H226" i="17" s="1"/>
  <c r="G44" i="17"/>
  <c r="F44" i="17"/>
  <c r="E44" i="17"/>
  <c r="D44" i="17"/>
  <c r="C44" i="17"/>
  <c r="C226" i="17" s="1"/>
  <c r="B44" i="17"/>
  <c r="B226" i="17" s="1"/>
  <c r="T5" i="17"/>
  <c r="S5" i="17"/>
  <c r="S173" i="17" s="1"/>
  <c r="M5" i="17"/>
  <c r="M53" i="16" s="1"/>
  <c r="M52" i="16" s="1"/>
  <c r="M61" i="4" s="1"/>
  <c r="M134" i="4" s="1"/>
  <c r="L5" i="17"/>
  <c r="K5" i="17"/>
  <c r="K53" i="16" s="1"/>
  <c r="K62" i="4" s="1"/>
  <c r="J5" i="17"/>
  <c r="J175" i="17" s="1"/>
  <c r="E5" i="17"/>
  <c r="E53" i="16" s="1"/>
  <c r="D5" i="17"/>
  <c r="D53" i="16" s="1"/>
  <c r="D52" i="16" s="1"/>
  <c r="D61" i="4" s="1"/>
  <c r="D134" i="4" s="1"/>
  <c r="C5" i="17"/>
  <c r="C53" i="16" s="1"/>
  <c r="C91" i="16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O96" i="16"/>
  <c r="N96" i="16"/>
  <c r="M96" i="16"/>
  <c r="L96" i="16"/>
  <c r="J96" i="16"/>
  <c r="I96" i="16"/>
  <c r="H96" i="16"/>
  <c r="F96" i="16"/>
  <c r="E96" i="16"/>
  <c r="D96" i="16"/>
  <c r="C96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S82" i="16"/>
  <c r="R82" i="16"/>
  <c r="Q82" i="16"/>
  <c r="Q111" i="4" s="1"/>
  <c r="P82" i="16"/>
  <c r="O82" i="16"/>
  <c r="N82" i="16"/>
  <c r="M82" i="16"/>
  <c r="L82" i="16"/>
  <c r="K82" i="16"/>
  <c r="J82" i="16"/>
  <c r="I82" i="16"/>
  <c r="H82" i="16"/>
  <c r="G82" i="16"/>
  <c r="G111" i="4" s="1"/>
  <c r="F82" i="16"/>
  <c r="F111" i="4" s="1"/>
  <c r="E82" i="16"/>
  <c r="E111" i="4" s="1"/>
  <c r="D82" i="16"/>
  <c r="D111" i="4" s="1"/>
  <c r="C82" i="16"/>
  <c r="B82" i="16"/>
  <c r="B111" i="4" s="1"/>
  <c r="W81" i="16"/>
  <c r="W110" i="4" s="1"/>
  <c r="R81" i="16"/>
  <c r="R110" i="4" s="1"/>
  <c r="I81" i="16"/>
  <c r="I110" i="4" s="1"/>
  <c r="D80" i="16"/>
  <c r="W78" i="16"/>
  <c r="V78" i="16"/>
  <c r="U78" i="16"/>
  <c r="U41" i="7" s="1"/>
  <c r="T78" i="16"/>
  <c r="T41" i="7" s="1"/>
  <c r="S78" i="16"/>
  <c r="R78" i="16"/>
  <c r="Q78" i="16"/>
  <c r="Q41" i="7" s="1"/>
  <c r="P78" i="16"/>
  <c r="O78" i="16"/>
  <c r="N78" i="16"/>
  <c r="M78" i="16"/>
  <c r="L78" i="16"/>
  <c r="L41" i="7" s="1"/>
  <c r="K78" i="16"/>
  <c r="J78" i="16"/>
  <c r="J41" i="7" s="1"/>
  <c r="I78" i="16"/>
  <c r="H78" i="16"/>
  <c r="H41" i="7" s="1"/>
  <c r="G78" i="16"/>
  <c r="G41" i="7" s="1"/>
  <c r="F78" i="16"/>
  <c r="E78" i="16"/>
  <c r="D78" i="16"/>
  <c r="C78" i="16"/>
  <c r="B78" i="16"/>
  <c r="A74" i="16"/>
  <c r="A73" i="16"/>
  <c r="W72" i="16"/>
  <c r="W90" i="16" s="1"/>
  <c r="V72" i="16"/>
  <c r="V90" i="16" s="1"/>
  <c r="U72" i="16"/>
  <c r="U71" i="16" s="1"/>
  <c r="T72" i="16"/>
  <c r="T71" i="16" s="1"/>
  <c r="S72" i="16"/>
  <c r="S71" i="16" s="1"/>
  <c r="R72" i="16"/>
  <c r="R90" i="16" s="1"/>
  <c r="Q72" i="16"/>
  <c r="Q71" i="16" s="1"/>
  <c r="P72" i="16"/>
  <c r="P90" i="16" s="1"/>
  <c r="O72" i="16"/>
  <c r="O90" i="16" s="1"/>
  <c r="N72" i="16"/>
  <c r="N90" i="16" s="1"/>
  <c r="M72" i="16"/>
  <c r="M90" i="16" s="1"/>
  <c r="L72" i="16"/>
  <c r="L90" i="16" s="1"/>
  <c r="K72" i="16"/>
  <c r="J72" i="16"/>
  <c r="J90" i="16" s="1"/>
  <c r="I72" i="16"/>
  <c r="I71" i="16" s="1"/>
  <c r="H72" i="16"/>
  <c r="H90" i="16" s="1"/>
  <c r="G72" i="16"/>
  <c r="G90" i="16" s="1"/>
  <c r="F72" i="16"/>
  <c r="F90" i="16" s="1"/>
  <c r="E72" i="16"/>
  <c r="E71" i="16" s="1"/>
  <c r="D72" i="16"/>
  <c r="D71" i="16" s="1"/>
  <c r="C72" i="16"/>
  <c r="C71" i="16" s="1"/>
  <c r="B72" i="16"/>
  <c r="B90" i="16" s="1"/>
  <c r="A72" i="16"/>
  <c r="W71" i="16"/>
  <c r="L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U55" i="16"/>
  <c r="T55" i="16"/>
  <c r="T93" i="16" s="1"/>
  <c r="S55" i="16"/>
  <c r="S103" i="16" s="1"/>
  <c r="S166" i="4" s="1"/>
  <c r="R55" i="16"/>
  <c r="Q55" i="16"/>
  <c r="Q103" i="16" s="1"/>
  <c r="Q166" i="4" s="1"/>
  <c r="P55" i="16"/>
  <c r="O55" i="16"/>
  <c r="N55" i="16"/>
  <c r="M55" i="16"/>
  <c r="L55" i="16"/>
  <c r="L93" i="16" s="1"/>
  <c r="K55" i="16"/>
  <c r="K93" i="16" s="1"/>
  <c r="J55" i="16"/>
  <c r="J64" i="4" s="1"/>
  <c r="J137" i="4" s="1"/>
  <c r="I55" i="16"/>
  <c r="H55" i="16"/>
  <c r="G55" i="16"/>
  <c r="G93" i="16" s="1"/>
  <c r="F55" i="16"/>
  <c r="F64" i="4" s="1"/>
  <c r="F137" i="4" s="1"/>
  <c r="E55" i="16"/>
  <c r="D55" i="16"/>
  <c r="D93" i="16" s="1"/>
  <c r="C55" i="16"/>
  <c r="C64" i="4" s="1"/>
  <c r="C137" i="4" s="1"/>
  <c r="B55" i="16"/>
  <c r="B64" i="4" s="1"/>
  <c r="B137" i="4" s="1"/>
  <c r="W54" i="16"/>
  <c r="V54" i="16"/>
  <c r="U54" i="16"/>
  <c r="U63" i="4" s="1"/>
  <c r="T54" i="16"/>
  <c r="T63" i="4" s="1"/>
  <c r="T136" i="4" s="1"/>
  <c r="S54" i="16"/>
  <c r="S63" i="4" s="1"/>
  <c r="R54" i="16"/>
  <c r="R92" i="16" s="1"/>
  <c r="Q54" i="16"/>
  <c r="Q92" i="16" s="1"/>
  <c r="P54" i="16"/>
  <c r="O54" i="16"/>
  <c r="N54" i="16"/>
  <c r="M54" i="16"/>
  <c r="M92" i="16" s="1"/>
  <c r="L54" i="16"/>
  <c r="L63" i="4" s="1"/>
  <c r="L136" i="4" s="1"/>
  <c r="K54" i="16"/>
  <c r="K63" i="4" s="1"/>
  <c r="J54" i="16"/>
  <c r="J92" i="16" s="1"/>
  <c r="I54" i="16"/>
  <c r="I92" i="16" s="1"/>
  <c r="H54" i="16"/>
  <c r="G54" i="16"/>
  <c r="G92" i="16" s="1"/>
  <c r="F54" i="16"/>
  <c r="E54" i="16"/>
  <c r="D54" i="16"/>
  <c r="D63" i="4" s="1"/>
  <c r="D136" i="4" s="1"/>
  <c r="C54" i="16"/>
  <c r="B54" i="16"/>
  <c r="B92" i="16" s="1"/>
  <c r="T53" i="16"/>
  <c r="T62" i="4" s="1"/>
  <c r="T135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U4" i="16"/>
  <c r="U3" i="16" s="1"/>
  <c r="T4" i="16"/>
  <c r="T3" i="16" s="1"/>
  <c r="S4" i="16"/>
  <c r="R4" i="16"/>
  <c r="R3" i="16" s="1"/>
  <c r="Q4" i="16"/>
  <c r="P4" i="16"/>
  <c r="P3" i="16" s="1"/>
  <c r="O4" i="16"/>
  <c r="O3" i="16" s="1"/>
  <c r="N4" i="16"/>
  <c r="M4" i="16"/>
  <c r="M3" i="16" s="1"/>
  <c r="L4" i="16"/>
  <c r="L3" i="16" s="1"/>
  <c r="K4" i="16"/>
  <c r="J4" i="16"/>
  <c r="J3" i="16" s="1"/>
  <c r="I4" i="16"/>
  <c r="I3" i="16" s="1"/>
  <c r="I9" i="4" s="1"/>
  <c r="H4" i="16"/>
  <c r="H3" i="16" s="1"/>
  <c r="G4" i="16"/>
  <c r="G3" i="16" s="1"/>
  <c r="F4" i="16"/>
  <c r="F3" i="16" s="1"/>
  <c r="F9" i="4" s="1"/>
  <c r="E4" i="16"/>
  <c r="E3" i="16" s="1"/>
  <c r="D4" i="16"/>
  <c r="D3" i="16" s="1"/>
  <c r="C4" i="16"/>
  <c r="C3" i="16" s="1"/>
  <c r="C9" i="4" s="1"/>
  <c r="B4" i="16"/>
  <c r="B3" i="16" s="1"/>
  <c r="V3" i="16"/>
  <c r="V9" i="4" s="1"/>
  <c r="S3" i="16"/>
  <c r="S9" i="4" s="1"/>
  <c r="Q3" i="16"/>
  <c r="N3" i="16"/>
  <c r="K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H251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O204" i="15" s="1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W204" i="15" s="1"/>
  <c r="V205" i="15"/>
  <c r="U205" i="15"/>
  <c r="U204" i="15" s="1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G187" i="15" s="1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T187" i="15" s="1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L187" i="15" s="1"/>
  <c r="K188" i="15"/>
  <c r="J188" i="15"/>
  <c r="I188" i="15"/>
  <c r="H188" i="15"/>
  <c r="G188" i="15"/>
  <c r="F188" i="15"/>
  <c r="E188" i="15"/>
  <c r="D188" i="15"/>
  <c r="C188" i="15"/>
  <c r="B188" i="15"/>
  <c r="W187" i="15"/>
  <c r="O187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R181" i="15"/>
  <c r="J181" i="15"/>
  <c r="B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T171" i="15" s="1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Q171" i="15" s="1"/>
  <c r="P172" i="15"/>
  <c r="O172" i="15"/>
  <c r="N172" i="15"/>
  <c r="N171" i="15" s="1"/>
  <c r="M172" i="15"/>
  <c r="L172" i="15"/>
  <c r="K172" i="15"/>
  <c r="J172" i="15"/>
  <c r="I172" i="15"/>
  <c r="I171" i="15" s="1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N162" i="15" s="1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I162" i="15" s="1"/>
  <c r="H164" i="15"/>
  <c r="G164" i="15"/>
  <c r="F164" i="15"/>
  <c r="E164" i="15"/>
  <c r="D164" i="15"/>
  <c r="C164" i="15"/>
  <c r="B164" i="15"/>
  <c r="W163" i="15"/>
  <c r="W162" i="15" s="1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C162" i="15" s="1"/>
  <c r="B163" i="15"/>
  <c r="Q162" i="15"/>
  <c r="W141" i="15"/>
  <c r="W261" i="15" s="1"/>
  <c r="V141" i="15"/>
  <c r="V261" i="15" s="1"/>
  <c r="U141" i="15"/>
  <c r="U261" i="15" s="1"/>
  <c r="T141" i="15"/>
  <c r="T216" i="15" s="1"/>
  <c r="S141" i="15"/>
  <c r="S216" i="15" s="1"/>
  <c r="R141" i="15"/>
  <c r="R216" i="15" s="1"/>
  <c r="Q141" i="15"/>
  <c r="Q261" i="15" s="1"/>
  <c r="P141" i="15"/>
  <c r="P261" i="15" s="1"/>
  <c r="O141" i="15"/>
  <c r="O261" i="15" s="1"/>
  <c r="N141" i="15"/>
  <c r="N261" i="15" s="1"/>
  <c r="M141" i="15"/>
  <c r="M261" i="15" s="1"/>
  <c r="L141" i="15"/>
  <c r="L216" i="15" s="1"/>
  <c r="K141" i="15"/>
  <c r="K216" i="15" s="1"/>
  <c r="J141" i="15"/>
  <c r="J216" i="15" s="1"/>
  <c r="I141" i="15"/>
  <c r="H141" i="15"/>
  <c r="G141" i="15"/>
  <c r="F141" i="15"/>
  <c r="F261" i="15" s="1"/>
  <c r="E141" i="15"/>
  <c r="D141" i="15"/>
  <c r="C141" i="15"/>
  <c r="B141" i="15"/>
  <c r="B115" i="15" s="1"/>
  <c r="U115" i="15"/>
  <c r="U253" i="15" s="1"/>
  <c r="Q115" i="15"/>
  <c r="Q253" i="15" s="1"/>
  <c r="M115" i="15"/>
  <c r="M253" i="15" s="1"/>
  <c r="J115" i="15"/>
  <c r="I115" i="15"/>
  <c r="I253" i="15" s="1"/>
  <c r="E115" i="15"/>
  <c r="E217" i="15" s="1"/>
  <c r="W97" i="15"/>
  <c r="W251" i="15" s="1"/>
  <c r="V97" i="15"/>
  <c r="U97" i="15"/>
  <c r="T97" i="15"/>
  <c r="T251" i="15" s="1"/>
  <c r="S97" i="15"/>
  <c r="S199" i="15" s="1"/>
  <c r="R97" i="15"/>
  <c r="R199" i="15" s="1"/>
  <c r="Q97" i="15"/>
  <c r="Q199" i="15" s="1"/>
  <c r="P97" i="15"/>
  <c r="P199" i="15" s="1"/>
  <c r="O97" i="15"/>
  <c r="O251" i="15" s="1"/>
  <c r="N97" i="15"/>
  <c r="M97" i="15"/>
  <c r="L97" i="15"/>
  <c r="L199" i="15" s="1"/>
  <c r="K97" i="15"/>
  <c r="K199" i="15" s="1"/>
  <c r="J97" i="15"/>
  <c r="J199" i="15" s="1"/>
  <c r="I97" i="15"/>
  <c r="I199" i="15" s="1"/>
  <c r="H97" i="15"/>
  <c r="H199" i="15" s="1"/>
  <c r="G97" i="15"/>
  <c r="F97" i="15"/>
  <c r="E97" i="15"/>
  <c r="D97" i="15"/>
  <c r="D199" i="15" s="1"/>
  <c r="C97" i="15"/>
  <c r="C199" i="15" s="1"/>
  <c r="B97" i="15"/>
  <c r="B199" i="15" s="1"/>
  <c r="W53" i="15"/>
  <c r="W241" i="15" s="1"/>
  <c r="V53" i="15"/>
  <c r="U53" i="15"/>
  <c r="U241" i="15" s="1"/>
  <c r="T53" i="15"/>
  <c r="T241" i="15" s="1"/>
  <c r="S53" i="15"/>
  <c r="S241" i="15" s="1"/>
  <c r="R53" i="15"/>
  <c r="R34" i="15" s="1"/>
  <c r="Q53" i="15"/>
  <c r="Q181" i="15" s="1"/>
  <c r="P53" i="15"/>
  <c r="P181" i="15" s="1"/>
  <c r="O53" i="15"/>
  <c r="O241" i="15" s="1"/>
  <c r="N53" i="15"/>
  <c r="M53" i="15"/>
  <c r="M241" i="15" s="1"/>
  <c r="L53" i="15"/>
  <c r="L241" i="15" s="1"/>
  <c r="K53" i="15"/>
  <c r="K241" i="15" s="1"/>
  <c r="J53" i="15"/>
  <c r="J34" i="15" s="1"/>
  <c r="I53" i="15"/>
  <c r="I181" i="15" s="1"/>
  <c r="H53" i="15"/>
  <c r="G53" i="15"/>
  <c r="F53" i="15"/>
  <c r="E53" i="15"/>
  <c r="D53" i="15"/>
  <c r="C53" i="15"/>
  <c r="B53" i="15"/>
  <c r="B34" i="15" s="1"/>
  <c r="G34" i="15"/>
  <c r="G176" i="15" s="1"/>
  <c r="D34" i="15"/>
  <c r="C34" i="15"/>
  <c r="C182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6" i="14"/>
  <c r="G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B204" i="14" s="1"/>
  <c r="W206" i="14"/>
  <c r="W204" i="14" s="1"/>
  <c r="V206" i="14"/>
  <c r="U206" i="14"/>
  <c r="T206" i="14"/>
  <c r="S206" i="14"/>
  <c r="R206" i="14"/>
  <c r="Q206" i="14"/>
  <c r="P206" i="14"/>
  <c r="O206" i="14"/>
  <c r="N206" i="14"/>
  <c r="N204" i="14" s="1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R204" i="14" s="1"/>
  <c r="Q205" i="14"/>
  <c r="P205" i="14"/>
  <c r="O205" i="14"/>
  <c r="N205" i="14"/>
  <c r="M205" i="14"/>
  <c r="L205" i="14"/>
  <c r="K205" i="14"/>
  <c r="J205" i="14"/>
  <c r="J204" i="14" s="1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N187" i="14" s="1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R187" i="14" s="1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F187" i="14" s="1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W187" i="14" s="1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G187" i="14" s="1"/>
  <c r="F189" i="14"/>
  <c r="E189" i="14"/>
  <c r="D189" i="14"/>
  <c r="C189" i="14"/>
  <c r="B189" i="14"/>
  <c r="B187" i="14" s="1"/>
  <c r="W188" i="14"/>
  <c r="V188" i="14"/>
  <c r="V187" i="14" s="1"/>
  <c r="U188" i="14"/>
  <c r="T188" i="14"/>
  <c r="S188" i="14"/>
  <c r="R188" i="14"/>
  <c r="Q188" i="14"/>
  <c r="P188" i="14"/>
  <c r="O188" i="14"/>
  <c r="O187" i="14" s="1"/>
  <c r="N188" i="14"/>
  <c r="M188" i="14"/>
  <c r="L188" i="14"/>
  <c r="K188" i="14"/>
  <c r="J188" i="14"/>
  <c r="J187" i="14" s="1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1" i="14"/>
  <c r="R181" i="14"/>
  <c r="N181" i="14"/>
  <c r="F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F171" i="14" s="1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N171" i="14" s="1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V171" i="14" s="1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S171" i="14" s="1"/>
  <c r="R172" i="14"/>
  <c r="R171" i="14" s="1"/>
  <c r="Q172" i="14"/>
  <c r="P172" i="14"/>
  <c r="O172" i="14"/>
  <c r="N172" i="14"/>
  <c r="M172" i="14"/>
  <c r="L172" i="14"/>
  <c r="K172" i="14"/>
  <c r="J172" i="14"/>
  <c r="J171" i="14" s="1"/>
  <c r="I172" i="14"/>
  <c r="H172" i="14"/>
  <c r="G172" i="14"/>
  <c r="F172" i="14"/>
  <c r="E172" i="14"/>
  <c r="D172" i="14"/>
  <c r="C172" i="14"/>
  <c r="B172" i="14"/>
  <c r="B171" i="14" s="1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J162" i="14" s="1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C162" i="14" s="1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R162" i="14" s="1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V162" i="14" s="1"/>
  <c r="U163" i="14"/>
  <c r="T163" i="14"/>
  <c r="S163" i="14"/>
  <c r="S162" i="14" s="1"/>
  <c r="R163" i="14"/>
  <c r="Q163" i="14"/>
  <c r="P163" i="14"/>
  <c r="O163" i="14"/>
  <c r="N163" i="14"/>
  <c r="N162" i="14" s="1"/>
  <c r="M163" i="14"/>
  <c r="L163" i="14"/>
  <c r="K163" i="14"/>
  <c r="K162" i="14" s="1"/>
  <c r="J163" i="14"/>
  <c r="I163" i="14"/>
  <c r="H163" i="14"/>
  <c r="H162" i="14" s="1"/>
  <c r="G163" i="14"/>
  <c r="F163" i="14"/>
  <c r="E163" i="14"/>
  <c r="D163" i="14"/>
  <c r="C163" i="14"/>
  <c r="B163" i="14"/>
  <c r="F162" i="14"/>
  <c r="B162" i="14"/>
  <c r="W141" i="14"/>
  <c r="W261" i="14" s="1"/>
  <c r="V141" i="14"/>
  <c r="V216" i="14" s="1"/>
  <c r="U141" i="14"/>
  <c r="U216" i="14" s="1"/>
  <c r="T141" i="14"/>
  <c r="T216" i="14" s="1"/>
  <c r="S141" i="14"/>
  <c r="S216" i="14" s="1"/>
  <c r="R141" i="14"/>
  <c r="R261" i="14" s="1"/>
  <c r="Q141" i="14"/>
  <c r="P141" i="14"/>
  <c r="P261" i="14" s="1"/>
  <c r="O141" i="14"/>
  <c r="O261" i="14" s="1"/>
  <c r="N141" i="14"/>
  <c r="N216" i="14" s="1"/>
  <c r="M141" i="14"/>
  <c r="M216" i="14" s="1"/>
  <c r="L141" i="14"/>
  <c r="L216" i="14" s="1"/>
  <c r="K141" i="14"/>
  <c r="K216" i="14" s="1"/>
  <c r="J141" i="14"/>
  <c r="J261" i="14" s="1"/>
  <c r="I141" i="14"/>
  <c r="H141" i="14"/>
  <c r="G141" i="14"/>
  <c r="F141" i="14"/>
  <c r="F216" i="14" s="1"/>
  <c r="E141" i="14"/>
  <c r="E216" i="14" s="1"/>
  <c r="D141" i="14"/>
  <c r="D216" i="14" s="1"/>
  <c r="C141" i="14"/>
  <c r="C216" i="14" s="1"/>
  <c r="B141" i="14"/>
  <c r="W97" i="14"/>
  <c r="W199" i="14" s="1"/>
  <c r="V97" i="14"/>
  <c r="V199" i="14" s="1"/>
  <c r="U97" i="14"/>
  <c r="U199" i="14" s="1"/>
  <c r="T97" i="14"/>
  <c r="T199" i="14" s="1"/>
  <c r="S97" i="14"/>
  <c r="S199" i="14" s="1"/>
  <c r="R97" i="14"/>
  <c r="R199" i="14" s="1"/>
  <c r="Q97" i="14"/>
  <c r="Q199" i="14" s="1"/>
  <c r="P97" i="14"/>
  <c r="O97" i="14"/>
  <c r="O251" i="14" s="1"/>
  <c r="N97" i="14"/>
  <c r="N199" i="14" s="1"/>
  <c r="M97" i="14"/>
  <c r="M199" i="14" s="1"/>
  <c r="L97" i="14"/>
  <c r="L199" i="14" s="1"/>
  <c r="K97" i="14"/>
  <c r="K199" i="14" s="1"/>
  <c r="J97" i="14"/>
  <c r="J199" i="14" s="1"/>
  <c r="I97" i="14"/>
  <c r="I199" i="14" s="1"/>
  <c r="H97" i="14"/>
  <c r="G97" i="14"/>
  <c r="G199" i="14" s="1"/>
  <c r="F97" i="14"/>
  <c r="F199" i="14" s="1"/>
  <c r="E97" i="14"/>
  <c r="E199" i="14" s="1"/>
  <c r="D97" i="14"/>
  <c r="D199" i="14" s="1"/>
  <c r="C97" i="14"/>
  <c r="C199" i="14" s="1"/>
  <c r="B97" i="14"/>
  <c r="B199" i="14" s="1"/>
  <c r="W53" i="14"/>
  <c r="V53" i="14"/>
  <c r="V241" i="14" s="1"/>
  <c r="U53" i="14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181" i="14" s="1"/>
  <c r="N53" i="14"/>
  <c r="N241" i="14" s="1"/>
  <c r="M53" i="14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181" i="14" s="1"/>
  <c r="F53" i="14"/>
  <c r="E53" i="14"/>
  <c r="D53" i="14"/>
  <c r="D241" i="14" s="1"/>
  <c r="C53" i="14"/>
  <c r="C241" i="14" s="1"/>
  <c r="B53" i="14"/>
  <c r="B181" i="14" s="1"/>
  <c r="A1" i="14"/>
  <c r="D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R251" i="13"/>
  <c r="J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S224" i="13" s="1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P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H204" i="13" s="1"/>
  <c r="G208" i="13"/>
  <c r="F208" i="13"/>
  <c r="E208" i="13"/>
  <c r="D208" i="13"/>
  <c r="C208" i="13"/>
  <c r="C204" i="13" s="1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K204" i="13" s="1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V204" i="13" s="1"/>
  <c r="U205" i="13"/>
  <c r="U204" i="13" s="1"/>
  <c r="T205" i="13"/>
  <c r="S205" i="13"/>
  <c r="S204" i="13" s="1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C187" i="13" s="1"/>
  <c r="B200" i="13"/>
  <c r="P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S187" i="13" s="1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P187" i="13" s="1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D187" i="13" s="1"/>
  <c r="C189" i="13"/>
  <c r="B189" i="13"/>
  <c r="W188" i="13"/>
  <c r="V188" i="13"/>
  <c r="U188" i="13"/>
  <c r="U187" i="13" s="1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K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L171" i="13" s="1"/>
  <c r="K182" i="13"/>
  <c r="J182" i="13"/>
  <c r="I182" i="13"/>
  <c r="H182" i="13"/>
  <c r="G182" i="13"/>
  <c r="F182" i="13"/>
  <c r="E182" i="13"/>
  <c r="D182" i="13"/>
  <c r="C182" i="13"/>
  <c r="B182" i="13"/>
  <c r="T181" i="13"/>
  <c r="S181" i="13"/>
  <c r="L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O171" i="13" s="1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W171" i="13" s="1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C171" i="13" s="1"/>
  <c r="B173" i="13"/>
  <c r="W172" i="13"/>
  <c r="V172" i="13"/>
  <c r="U172" i="13"/>
  <c r="T172" i="13"/>
  <c r="T171" i="13" s="1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G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G162" i="13" s="1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W162" i="13" s="1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T162" i="13" s="1"/>
  <c r="S163" i="13"/>
  <c r="R163" i="13"/>
  <c r="Q163" i="13"/>
  <c r="Q162" i="13" s="1"/>
  <c r="P163" i="13"/>
  <c r="O163" i="13"/>
  <c r="N163" i="13"/>
  <c r="M163" i="13"/>
  <c r="L163" i="13"/>
  <c r="L162" i="13" s="1"/>
  <c r="K163" i="13"/>
  <c r="J163" i="13"/>
  <c r="J162" i="13" s="1"/>
  <c r="I163" i="13"/>
  <c r="H163" i="13"/>
  <c r="G163" i="13"/>
  <c r="F163" i="13"/>
  <c r="E163" i="13"/>
  <c r="D163" i="13"/>
  <c r="C163" i="13"/>
  <c r="B163" i="13"/>
  <c r="W141" i="13"/>
  <c r="W216" i="13" s="1"/>
  <c r="V141" i="13"/>
  <c r="V216" i="13" s="1"/>
  <c r="U141" i="13"/>
  <c r="T141" i="13"/>
  <c r="T216" i="13" s="1"/>
  <c r="S141" i="13"/>
  <c r="S261" i="13" s="1"/>
  <c r="R141" i="13"/>
  <c r="Q141" i="13"/>
  <c r="Q261" i="13" s="1"/>
  <c r="P141" i="13"/>
  <c r="P261" i="13" s="1"/>
  <c r="O141" i="13"/>
  <c r="O216" i="13" s="1"/>
  <c r="N141" i="13"/>
  <c r="N216" i="13" s="1"/>
  <c r="M141" i="13"/>
  <c r="L141" i="13"/>
  <c r="L216" i="13" s="1"/>
  <c r="K141" i="13"/>
  <c r="K261" i="13" s="1"/>
  <c r="J141" i="13"/>
  <c r="I141" i="13"/>
  <c r="I261" i="13" s="1"/>
  <c r="H141" i="13"/>
  <c r="H261" i="13" s="1"/>
  <c r="G141" i="13"/>
  <c r="G216" i="13" s="1"/>
  <c r="F141" i="13"/>
  <c r="F216" i="13" s="1"/>
  <c r="E141" i="13"/>
  <c r="D141" i="13"/>
  <c r="D216" i="13" s="1"/>
  <c r="C141" i="13"/>
  <c r="C261" i="13" s="1"/>
  <c r="B141" i="13"/>
  <c r="W97" i="13"/>
  <c r="W199" i="13" s="1"/>
  <c r="V97" i="13"/>
  <c r="V199" i="13" s="1"/>
  <c r="U97" i="13"/>
  <c r="U199" i="13" s="1"/>
  <c r="T97" i="13"/>
  <c r="T199" i="13" s="1"/>
  <c r="S97" i="13"/>
  <c r="R97" i="13"/>
  <c r="R199" i="13" s="1"/>
  <c r="Q97" i="13"/>
  <c r="Q251" i="13" s="1"/>
  <c r="P97" i="13"/>
  <c r="P251" i="13" s="1"/>
  <c r="O97" i="13"/>
  <c r="O199" i="13" s="1"/>
  <c r="N97" i="13"/>
  <c r="N199" i="13" s="1"/>
  <c r="M97" i="13"/>
  <c r="M199" i="13" s="1"/>
  <c r="L97" i="13"/>
  <c r="L199" i="13" s="1"/>
  <c r="K97" i="13"/>
  <c r="J97" i="13"/>
  <c r="J199" i="13" s="1"/>
  <c r="I97" i="13"/>
  <c r="I251" i="13" s="1"/>
  <c r="H97" i="13"/>
  <c r="H251" i="13" s="1"/>
  <c r="G97" i="13"/>
  <c r="G199" i="13" s="1"/>
  <c r="F97" i="13"/>
  <c r="F199" i="13" s="1"/>
  <c r="E97" i="13"/>
  <c r="E199" i="13" s="1"/>
  <c r="D97" i="13"/>
  <c r="D199" i="13" s="1"/>
  <c r="C97" i="13"/>
  <c r="B97" i="13"/>
  <c r="B199" i="13" s="1"/>
  <c r="W53" i="13"/>
  <c r="W241" i="13" s="1"/>
  <c r="V53" i="13"/>
  <c r="U53" i="13"/>
  <c r="U241" i="13" s="1"/>
  <c r="T53" i="13"/>
  <c r="T241" i="13" s="1"/>
  <c r="S53" i="13"/>
  <c r="S241" i="13" s="1"/>
  <c r="R53" i="13"/>
  <c r="R241" i="13" s="1"/>
  <c r="Q53" i="13"/>
  <c r="P53" i="13"/>
  <c r="P181" i="13" s="1"/>
  <c r="O53" i="13"/>
  <c r="O241" i="13" s="1"/>
  <c r="N53" i="13"/>
  <c r="M53" i="13"/>
  <c r="M241" i="13" s="1"/>
  <c r="L53" i="13"/>
  <c r="L241" i="13" s="1"/>
  <c r="K53" i="13"/>
  <c r="K241" i="13" s="1"/>
  <c r="J53" i="13"/>
  <c r="J241" i="13" s="1"/>
  <c r="I53" i="13"/>
  <c r="H53" i="13"/>
  <c r="H241" i="13" s="1"/>
  <c r="G53" i="13"/>
  <c r="G241" i="13" s="1"/>
  <c r="F53" i="13"/>
  <c r="E53" i="13"/>
  <c r="E241" i="13" s="1"/>
  <c r="D53" i="13"/>
  <c r="D241" i="13" s="1"/>
  <c r="C53" i="13"/>
  <c r="C241" i="13" s="1"/>
  <c r="B53" i="13"/>
  <c r="B241" i="13" s="1"/>
  <c r="A1" i="13"/>
  <c r="U101" i="12"/>
  <c r="U162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R92" i="12"/>
  <c r="N92" i="12"/>
  <c r="F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B89" i="12"/>
  <c r="T88" i="12"/>
  <c r="Q88" i="12"/>
  <c r="R87" i="12"/>
  <c r="F87" i="12"/>
  <c r="K85" i="12"/>
  <c r="J85" i="12"/>
  <c r="F85" i="12"/>
  <c r="C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Q78" i="12"/>
  <c r="M78" i="12"/>
  <c r="I78" i="12"/>
  <c r="E78" i="12"/>
  <c r="W77" i="12"/>
  <c r="V77" i="12"/>
  <c r="U77" i="12"/>
  <c r="T77" i="12"/>
  <c r="S77" i="12"/>
  <c r="S106" i="4" s="1"/>
  <c r="R77" i="12"/>
  <c r="R106" i="4" s="1"/>
  <c r="Q77" i="12"/>
  <c r="Q106" i="4" s="1"/>
  <c r="P77" i="12"/>
  <c r="P106" i="4" s="1"/>
  <c r="O77" i="12"/>
  <c r="O100" i="12" s="1"/>
  <c r="O161" i="4" s="1"/>
  <c r="N77" i="12"/>
  <c r="N106" i="4" s="1"/>
  <c r="M77" i="12"/>
  <c r="M106" i="4" s="1"/>
  <c r="L77" i="12"/>
  <c r="L106" i="4" s="1"/>
  <c r="K77" i="12"/>
  <c r="K106" i="4" s="1"/>
  <c r="J77" i="12"/>
  <c r="J106" i="4" s="1"/>
  <c r="I77" i="12"/>
  <c r="H77" i="12"/>
  <c r="G77" i="12"/>
  <c r="F77" i="12"/>
  <c r="E77" i="12"/>
  <c r="D77" i="12"/>
  <c r="D106" i="4" s="1"/>
  <c r="C77" i="12"/>
  <c r="B77" i="12"/>
  <c r="B106" i="4" s="1"/>
  <c r="R76" i="12"/>
  <c r="R105" i="4" s="1"/>
  <c r="J76" i="12"/>
  <c r="J75" i="12" s="1"/>
  <c r="J104" i="4" s="1"/>
  <c r="G76" i="12"/>
  <c r="G75" i="12" s="1"/>
  <c r="C76" i="12"/>
  <c r="C105" i="4" s="1"/>
  <c r="B76" i="12"/>
  <c r="B75" i="12" s="1"/>
  <c r="B104" i="4" s="1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P103" i="4" s="1"/>
  <c r="O74" i="12"/>
  <c r="O103" i="4" s="1"/>
  <c r="N74" i="12"/>
  <c r="M74" i="12"/>
  <c r="L74" i="12"/>
  <c r="L103" i="4" s="1"/>
  <c r="K74" i="12"/>
  <c r="J74" i="12"/>
  <c r="I74" i="12"/>
  <c r="H74" i="12"/>
  <c r="G74" i="12"/>
  <c r="F74" i="12"/>
  <c r="E74" i="12"/>
  <c r="D74" i="12"/>
  <c r="C74" i="12"/>
  <c r="B74" i="12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L72" i="12"/>
  <c r="L40" i="7" s="1"/>
  <c r="K72" i="12"/>
  <c r="K40" i="7" s="1"/>
  <c r="J72" i="12"/>
  <c r="J40" i="7" s="1"/>
  <c r="I72" i="12"/>
  <c r="H72" i="12"/>
  <c r="G72" i="12"/>
  <c r="F72" i="12"/>
  <c r="E72" i="12"/>
  <c r="D72" i="12"/>
  <c r="D40" i="7" s="1"/>
  <c r="C72" i="12"/>
  <c r="C40" i="7" s="1"/>
  <c r="B72" i="12"/>
  <c r="W68" i="12"/>
  <c r="W101" i="12" s="1"/>
  <c r="W162" i="4" s="1"/>
  <c r="V68" i="12"/>
  <c r="V101" i="12" s="1"/>
  <c r="V162" i="4" s="1"/>
  <c r="U68" i="12"/>
  <c r="U89" i="12" s="1"/>
  <c r="T68" i="12"/>
  <c r="S68" i="12"/>
  <c r="S101" i="12" s="1"/>
  <c r="S162" i="4" s="1"/>
  <c r="R68" i="12"/>
  <c r="R101" i="12" s="1"/>
  <c r="Q68" i="12"/>
  <c r="P68" i="12"/>
  <c r="O68" i="12"/>
  <c r="O101" i="12" s="1"/>
  <c r="O162" i="4" s="1"/>
  <c r="N68" i="12"/>
  <c r="N101" i="12" s="1"/>
  <c r="N162" i="4" s="1"/>
  <c r="M68" i="12"/>
  <c r="M89" i="12" s="1"/>
  <c r="L68" i="12"/>
  <c r="L60" i="4" s="1"/>
  <c r="L133" i="4" s="1"/>
  <c r="K68" i="12"/>
  <c r="K101" i="12" s="1"/>
  <c r="K162" i="4" s="1"/>
  <c r="J68" i="12"/>
  <c r="J101" i="12" s="1"/>
  <c r="J162" i="4" s="1"/>
  <c r="I68" i="12"/>
  <c r="I60" i="4" s="1"/>
  <c r="I133" i="4" s="1"/>
  <c r="H68" i="12"/>
  <c r="H60" i="4" s="1"/>
  <c r="H133" i="4" s="1"/>
  <c r="G68" i="12"/>
  <c r="G89" i="12" s="1"/>
  <c r="F68" i="12"/>
  <c r="F60" i="4" s="1"/>
  <c r="F133" i="4" s="1"/>
  <c r="E68" i="12"/>
  <c r="E89" i="12" s="1"/>
  <c r="D68" i="12"/>
  <c r="D60" i="4" s="1"/>
  <c r="C68" i="12"/>
  <c r="C89" i="12" s="1"/>
  <c r="B68" i="12"/>
  <c r="W67" i="12"/>
  <c r="W59" i="4" s="1"/>
  <c r="V67" i="12"/>
  <c r="U67" i="12"/>
  <c r="T67" i="12"/>
  <c r="T59" i="4" s="1"/>
  <c r="S67" i="12"/>
  <c r="S88" i="12" s="1"/>
  <c r="R67" i="12"/>
  <c r="R65" i="12" s="1"/>
  <c r="Q67" i="12"/>
  <c r="P67" i="12"/>
  <c r="P88" i="12" s="1"/>
  <c r="O67" i="12"/>
  <c r="O88" i="12" s="1"/>
  <c r="N67" i="12"/>
  <c r="M67" i="12"/>
  <c r="L67" i="12"/>
  <c r="L88" i="12" s="1"/>
  <c r="K67" i="12"/>
  <c r="K88" i="12" s="1"/>
  <c r="J67" i="12"/>
  <c r="I67" i="12"/>
  <c r="I88" i="12" s="1"/>
  <c r="H67" i="12"/>
  <c r="H88" i="12" s="1"/>
  <c r="G67" i="12"/>
  <c r="G88" i="12" s="1"/>
  <c r="F67" i="12"/>
  <c r="E67" i="12"/>
  <c r="E100" i="12" s="1"/>
  <c r="E161" i="4" s="1"/>
  <c r="D67" i="12"/>
  <c r="D100" i="12" s="1"/>
  <c r="D161" i="4" s="1"/>
  <c r="C67" i="12"/>
  <c r="C88" i="12" s="1"/>
  <c r="B67" i="12"/>
  <c r="B59" i="4" s="1"/>
  <c r="W66" i="12"/>
  <c r="W99" i="12" s="1"/>
  <c r="V66" i="12"/>
  <c r="V99" i="12" s="1"/>
  <c r="V160" i="4" s="1"/>
  <c r="U66" i="12"/>
  <c r="U58" i="4" s="1"/>
  <c r="T66" i="12"/>
  <c r="T58" i="4" s="1"/>
  <c r="S66" i="12"/>
  <c r="S99" i="12" s="1"/>
  <c r="S160" i="4" s="1"/>
  <c r="R66" i="12"/>
  <c r="R99" i="12" s="1"/>
  <c r="Q66" i="12"/>
  <c r="Q87" i="12" s="1"/>
  <c r="P66" i="12"/>
  <c r="O66" i="12"/>
  <c r="O99" i="12" s="1"/>
  <c r="N66" i="12"/>
  <c r="N99" i="12" s="1"/>
  <c r="M66" i="12"/>
  <c r="M58" i="4" s="1"/>
  <c r="L66" i="12"/>
  <c r="L58" i="4" s="1"/>
  <c r="K66" i="12"/>
  <c r="K99" i="12" s="1"/>
  <c r="J66" i="12"/>
  <c r="J99" i="12" s="1"/>
  <c r="I66" i="12"/>
  <c r="I87" i="12" s="1"/>
  <c r="H66" i="12"/>
  <c r="G66" i="12"/>
  <c r="G87" i="12" s="1"/>
  <c r="F66" i="12"/>
  <c r="F58" i="4" s="1"/>
  <c r="E66" i="12"/>
  <c r="D66" i="12"/>
  <c r="D58" i="4" s="1"/>
  <c r="C66" i="12"/>
  <c r="C58" i="4" s="1"/>
  <c r="B66" i="12"/>
  <c r="B99" i="12" s="1"/>
  <c r="B160" i="4" s="1"/>
  <c r="O65" i="12"/>
  <c r="B65" i="12"/>
  <c r="B57" i="4" s="1"/>
  <c r="W64" i="12"/>
  <c r="W97" i="12" s="1"/>
  <c r="W158" i="4" s="1"/>
  <c r="V64" i="12"/>
  <c r="V56" i="4" s="1"/>
  <c r="V131" i="4" s="1"/>
  <c r="U64" i="12"/>
  <c r="U85" i="12" s="1"/>
  <c r="T64" i="12"/>
  <c r="T56" i="4" s="1"/>
  <c r="T131" i="4" s="1"/>
  <c r="S64" i="12"/>
  <c r="S85" i="12" s="1"/>
  <c r="R64" i="12"/>
  <c r="R56" i="4" s="1"/>
  <c r="R131" i="4" s="1"/>
  <c r="Q64" i="12"/>
  <c r="P64" i="12"/>
  <c r="O64" i="12"/>
  <c r="O56" i="4" s="1"/>
  <c r="O131" i="4" s="1"/>
  <c r="N64" i="12"/>
  <c r="N97" i="12" s="1"/>
  <c r="M64" i="12"/>
  <c r="M85" i="12" s="1"/>
  <c r="L64" i="12"/>
  <c r="L56" i="4" s="1"/>
  <c r="L131" i="4" s="1"/>
  <c r="K64" i="12"/>
  <c r="J64" i="12"/>
  <c r="I64" i="12"/>
  <c r="H64" i="12"/>
  <c r="G64" i="12"/>
  <c r="G97" i="12" s="1"/>
  <c r="G158" i="4" s="1"/>
  <c r="F64" i="12"/>
  <c r="F97" i="12" s="1"/>
  <c r="F158" i="4" s="1"/>
  <c r="E64" i="12"/>
  <c r="E85" i="12" s="1"/>
  <c r="D64" i="12"/>
  <c r="C64" i="12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U37" i="12" s="1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E37" i="12" s="1"/>
  <c r="D39" i="12"/>
  <c r="C39" i="12"/>
  <c r="B39" i="12"/>
  <c r="W38" i="12"/>
  <c r="V38" i="12"/>
  <c r="V37" i="12" s="1"/>
  <c r="U38" i="12"/>
  <c r="T38" i="12"/>
  <c r="S38" i="12"/>
  <c r="S37" i="12" s="1"/>
  <c r="R38" i="12"/>
  <c r="R37" i="12" s="1"/>
  <c r="Q38" i="12"/>
  <c r="P38" i="12"/>
  <c r="P37" i="12" s="1"/>
  <c r="O38" i="12"/>
  <c r="O37" i="12" s="1"/>
  <c r="N38" i="12"/>
  <c r="N37" i="12" s="1"/>
  <c r="M38" i="12"/>
  <c r="L38" i="12"/>
  <c r="K38" i="12"/>
  <c r="K37" i="12" s="1"/>
  <c r="J38" i="12"/>
  <c r="J37" i="12" s="1"/>
  <c r="I38" i="12"/>
  <c r="I37" i="12" s="1"/>
  <c r="H38" i="12"/>
  <c r="G38" i="12"/>
  <c r="F38" i="12"/>
  <c r="E38" i="12"/>
  <c r="D38" i="12"/>
  <c r="C38" i="12"/>
  <c r="B38" i="12"/>
  <c r="B37" i="12" s="1"/>
  <c r="H37" i="12"/>
  <c r="D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L31" i="12" s="1"/>
  <c r="K33" i="12"/>
  <c r="J33" i="12"/>
  <c r="I33" i="12"/>
  <c r="H33" i="12"/>
  <c r="H31" i="12" s="1"/>
  <c r="G33" i="12"/>
  <c r="F33" i="12"/>
  <c r="E33" i="12"/>
  <c r="D33" i="12"/>
  <c r="D31" i="12" s="1"/>
  <c r="C33" i="12"/>
  <c r="W32" i="12"/>
  <c r="V32" i="12"/>
  <c r="V31" i="12" s="1"/>
  <c r="U32" i="12"/>
  <c r="U31" i="12" s="1"/>
  <c r="T32" i="12"/>
  <c r="S32" i="12"/>
  <c r="R32" i="12"/>
  <c r="R31" i="12" s="1"/>
  <c r="Q32" i="12"/>
  <c r="Q31" i="12" s="1"/>
  <c r="P32" i="12"/>
  <c r="P31" i="12" s="1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S31" i="12"/>
  <c r="K31" i="12"/>
  <c r="J31" i="12"/>
  <c r="F31" i="12"/>
  <c r="C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Q12" i="12"/>
  <c r="Q92" i="12" s="1"/>
  <c r="P12" i="12"/>
  <c r="P92" i="12" s="1"/>
  <c r="O12" i="12"/>
  <c r="O82" i="12" s="1"/>
  <c r="N12" i="12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E12" i="12"/>
  <c r="E92" i="12" s="1"/>
  <c r="D12" i="12"/>
  <c r="D92" i="12" s="1"/>
  <c r="C12" i="12"/>
  <c r="C92" i="12" s="1"/>
  <c r="B12" i="12"/>
  <c r="B92" i="12" s="1"/>
  <c r="W5" i="12"/>
  <c r="W82" i="12" s="1"/>
  <c r="V5" i="12"/>
  <c r="V3" i="12" s="1"/>
  <c r="U5" i="12"/>
  <c r="U82" i="12" s="1"/>
  <c r="T5" i="12"/>
  <c r="T82" i="12" s="1"/>
  <c r="S5" i="12"/>
  <c r="S3" i="12" s="1"/>
  <c r="R5" i="12"/>
  <c r="R3" i="12" s="1"/>
  <c r="Q5" i="12"/>
  <c r="P5" i="12"/>
  <c r="O5" i="12"/>
  <c r="N5" i="12"/>
  <c r="N3" i="12" s="1"/>
  <c r="M5" i="12"/>
  <c r="M7" i="4" s="1"/>
  <c r="L5" i="12"/>
  <c r="K5" i="12"/>
  <c r="K3" i="12" s="1"/>
  <c r="J5" i="12"/>
  <c r="J3" i="12" s="1"/>
  <c r="I5" i="12"/>
  <c r="H5" i="12"/>
  <c r="G5" i="12"/>
  <c r="F5" i="12"/>
  <c r="F3" i="12" s="1"/>
  <c r="E5" i="12"/>
  <c r="D5" i="12"/>
  <c r="C5" i="12"/>
  <c r="B5" i="12"/>
  <c r="B3" i="12" s="1"/>
  <c r="B5" i="4" s="1"/>
  <c r="W3" i="12"/>
  <c r="W5" i="4" s="1"/>
  <c r="U3" i="12"/>
  <c r="T3" i="12"/>
  <c r="T5" i="4" s="1"/>
  <c r="Q3" i="12"/>
  <c r="P3" i="12"/>
  <c r="O3" i="12"/>
  <c r="M3" i="12"/>
  <c r="L3" i="12"/>
  <c r="H3" i="12"/>
  <c r="G3" i="12"/>
  <c r="E3" i="12"/>
  <c r="D3" i="12"/>
  <c r="D3" i="4" s="1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N115" i="11"/>
  <c r="M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M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V107" i="11"/>
  <c r="T106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U79" i="11"/>
  <c r="U54" i="11" s="1"/>
  <c r="T79" i="11"/>
  <c r="T54" i="11" s="1"/>
  <c r="S79" i="11"/>
  <c r="R79" i="11"/>
  <c r="R54" i="11" s="1"/>
  <c r="R130" i="11" s="1"/>
  <c r="Q79" i="11"/>
  <c r="P79" i="11"/>
  <c r="O79" i="11"/>
  <c r="N79" i="11"/>
  <c r="M79" i="11"/>
  <c r="M54" i="11" s="1"/>
  <c r="L79" i="11"/>
  <c r="K79" i="11"/>
  <c r="J79" i="11"/>
  <c r="J54" i="11" s="1"/>
  <c r="I79" i="11"/>
  <c r="H79" i="11"/>
  <c r="G79" i="11"/>
  <c r="G54" i="11" s="1"/>
  <c r="F79" i="11"/>
  <c r="E79" i="11"/>
  <c r="E54" i="11" s="1"/>
  <c r="D79" i="11"/>
  <c r="C79" i="11"/>
  <c r="C54" i="11" s="1"/>
  <c r="B79" i="11"/>
  <c r="B54" i="11" s="1"/>
  <c r="B56" i="8" s="1"/>
  <c r="B101" i="4" s="1"/>
  <c r="Q54" i="11"/>
  <c r="Q147" i="11" s="1"/>
  <c r="P54" i="11"/>
  <c r="P130" i="11" s="1"/>
  <c r="L54" i="11"/>
  <c r="K54" i="11"/>
  <c r="K147" i="11" s="1"/>
  <c r="I54" i="11"/>
  <c r="I147" i="11" s="1"/>
  <c r="H54" i="11"/>
  <c r="H130" i="11" s="1"/>
  <c r="D54" i="11"/>
  <c r="D123" i="11" s="1"/>
  <c r="W35" i="11"/>
  <c r="W5" i="11" s="1"/>
  <c r="V35" i="11"/>
  <c r="V5" i="11" s="1"/>
  <c r="V55" i="8" s="1"/>
  <c r="V100" i="4" s="1"/>
  <c r="U35" i="11"/>
  <c r="T35" i="11"/>
  <c r="S35" i="11"/>
  <c r="R35" i="11"/>
  <c r="Q35" i="11"/>
  <c r="P35" i="11"/>
  <c r="O35" i="11"/>
  <c r="N35" i="11"/>
  <c r="N5" i="11" s="1"/>
  <c r="M35" i="11"/>
  <c r="L35" i="11"/>
  <c r="K35" i="11"/>
  <c r="J35" i="11"/>
  <c r="I35" i="11"/>
  <c r="H35" i="11"/>
  <c r="H5" i="11" s="1"/>
  <c r="G35" i="11"/>
  <c r="G5" i="11" s="1"/>
  <c r="F35" i="11"/>
  <c r="F5" i="11" s="1"/>
  <c r="F55" i="8" s="1"/>
  <c r="F100" i="4" s="1"/>
  <c r="E35" i="11"/>
  <c r="E5" i="11" s="1"/>
  <c r="D35" i="11"/>
  <c r="D5" i="11" s="1"/>
  <c r="C35" i="11"/>
  <c r="B35" i="11"/>
  <c r="U5" i="11"/>
  <c r="U136" i="11" s="1"/>
  <c r="T5" i="11"/>
  <c r="T115" i="11" s="1"/>
  <c r="P5" i="11"/>
  <c r="P55" i="8" s="1"/>
  <c r="P100" i="4" s="1"/>
  <c r="O5" i="11"/>
  <c r="O136" i="11" s="1"/>
  <c r="M5" i="11"/>
  <c r="M136" i="11" s="1"/>
  <c r="L5" i="11"/>
  <c r="L115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U128" i="10"/>
  <c r="Q128" i="10"/>
  <c r="P128" i="10"/>
  <c r="M128" i="10"/>
  <c r="I128" i="10"/>
  <c r="H128" i="10"/>
  <c r="E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S117" i="10" s="1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H117" i="10" s="1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J117" i="10" s="1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R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L100" i="10" s="1"/>
  <c r="K104" i="10"/>
  <c r="K100" i="10" s="1"/>
  <c r="J104" i="10"/>
  <c r="I104" i="10"/>
  <c r="H104" i="10"/>
  <c r="G104" i="10"/>
  <c r="F104" i="10"/>
  <c r="E104" i="10"/>
  <c r="D104" i="10"/>
  <c r="D100" i="10" s="1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E100" i="10" s="1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V100" i="10" s="1"/>
  <c r="U101" i="10"/>
  <c r="U100" i="10" s="1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W128" i="10" s="1"/>
  <c r="V79" i="10"/>
  <c r="V128" i="10" s="1"/>
  <c r="U79" i="10"/>
  <c r="T79" i="10"/>
  <c r="S79" i="10"/>
  <c r="R79" i="10"/>
  <c r="Q79" i="10"/>
  <c r="P79" i="10"/>
  <c r="O79" i="10"/>
  <c r="O128" i="10" s="1"/>
  <c r="N79" i="10"/>
  <c r="N128" i="10" s="1"/>
  <c r="M79" i="10"/>
  <c r="L79" i="10"/>
  <c r="K79" i="10"/>
  <c r="J79" i="10"/>
  <c r="I79" i="10"/>
  <c r="H79" i="10"/>
  <c r="G79" i="10"/>
  <c r="G128" i="10" s="1"/>
  <c r="F79" i="10"/>
  <c r="F128" i="10" s="1"/>
  <c r="E79" i="10"/>
  <c r="D79" i="10"/>
  <c r="C79" i="10"/>
  <c r="B79" i="10"/>
  <c r="W35" i="10"/>
  <c r="V35" i="10"/>
  <c r="U35" i="10"/>
  <c r="T35" i="10"/>
  <c r="T111" i="10" s="1"/>
  <c r="S35" i="10"/>
  <c r="S111" i="10" s="1"/>
  <c r="R35" i="10"/>
  <c r="R111" i="10" s="1"/>
  <c r="Q35" i="10"/>
  <c r="P35" i="10"/>
  <c r="O35" i="10"/>
  <c r="N35" i="10"/>
  <c r="M35" i="10"/>
  <c r="L35" i="10"/>
  <c r="L111" i="10" s="1"/>
  <c r="K35" i="10"/>
  <c r="K111" i="10" s="1"/>
  <c r="J35" i="10"/>
  <c r="J111" i="10" s="1"/>
  <c r="I35" i="10"/>
  <c r="H35" i="10"/>
  <c r="G35" i="10"/>
  <c r="G111" i="10" s="1"/>
  <c r="F35" i="10"/>
  <c r="E35" i="10"/>
  <c r="D35" i="10"/>
  <c r="C35" i="10"/>
  <c r="B35" i="10"/>
  <c r="A1" i="10"/>
  <c r="W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T147" i="9" s="1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R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6" i="9"/>
  <c r="O136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E117" i="9" s="1"/>
  <c r="D120" i="9"/>
  <c r="C120" i="9"/>
  <c r="B120" i="9"/>
  <c r="B117" i="9" s="1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U117" i="9" s="1"/>
  <c r="T118" i="9"/>
  <c r="S118" i="9"/>
  <c r="R118" i="9"/>
  <c r="Q118" i="9"/>
  <c r="P118" i="9"/>
  <c r="O118" i="9"/>
  <c r="N118" i="9"/>
  <c r="M118" i="9"/>
  <c r="M117" i="9" s="1"/>
  <c r="L118" i="9"/>
  <c r="K118" i="9"/>
  <c r="J118" i="9"/>
  <c r="I118" i="9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V111" i="9"/>
  <c r="T111" i="9"/>
  <c r="R111" i="9"/>
  <c r="O111" i="9"/>
  <c r="N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W100" i="9" s="1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O100" i="9" s="1"/>
  <c r="N101" i="9"/>
  <c r="M101" i="9"/>
  <c r="L101" i="9"/>
  <c r="K101" i="9"/>
  <c r="J101" i="9"/>
  <c r="I101" i="9"/>
  <c r="H101" i="9"/>
  <c r="G101" i="9"/>
  <c r="G100" i="9" s="1"/>
  <c r="F101" i="9"/>
  <c r="E101" i="9"/>
  <c r="D101" i="9"/>
  <c r="D100" i="9" s="1"/>
  <c r="C101" i="9"/>
  <c r="B101" i="9"/>
  <c r="W79" i="9"/>
  <c r="W128" i="9" s="1"/>
  <c r="V79" i="9"/>
  <c r="V156" i="10" s="1"/>
  <c r="U79" i="9"/>
  <c r="U156" i="9" s="1"/>
  <c r="T79" i="9"/>
  <c r="T156" i="9" s="1"/>
  <c r="S79" i="9"/>
  <c r="S156" i="9" s="1"/>
  <c r="R79" i="9"/>
  <c r="Q79" i="9"/>
  <c r="Q156" i="9" s="1"/>
  <c r="P79" i="9"/>
  <c r="P156" i="11" s="1"/>
  <c r="O79" i="9"/>
  <c r="O128" i="9" s="1"/>
  <c r="N79" i="9"/>
  <c r="N156" i="10" s="1"/>
  <c r="M79" i="9"/>
  <c r="M156" i="9" s="1"/>
  <c r="L79" i="9"/>
  <c r="L128" i="9" s="1"/>
  <c r="K79" i="9"/>
  <c r="K156" i="9" s="1"/>
  <c r="J79" i="9"/>
  <c r="I79" i="9"/>
  <c r="I156" i="9" s="1"/>
  <c r="H79" i="9"/>
  <c r="H156" i="9" s="1"/>
  <c r="G79" i="9"/>
  <c r="G128" i="9" s="1"/>
  <c r="F79" i="9"/>
  <c r="F156" i="10" s="1"/>
  <c r="E79" i="9"/>
  <c r="E156" i="9" s="1"/>
  <c r="D79" i="9"/>
  <c r="D156" i="9" s="1"/>
  <c r="C79" i="9"/>
  <c r="C156" i="9" s="1"/>
  <c r="B79" i="9"/>
  <c r="W35" i="9"/>
  <c r="W145" i="9" s="1"/>
  <c r="V35" i="9"/>
  <c r="V145" i="9" s="1"/>
  <c r="U35" i="9"/>
  <c r="U145" i="9" s="1"/>
  <c r="T35" i="9"/>
  <c r="T145" i="9" s="1"/>
  <c r="S35" i="9"/>
  <c r="R35" i="9"/>
  <c r="Q35" i="9"/>
  <c r="Q145" i="9" s="1"/>
  <c r="P35" i="9"/>
  <c r="O35" i="9"/>
  <c r="O145" i="9" s="1"/>
  <c r="N35" i="9"/>
  <c r="N145" i="9" s="1"/>
  <c r="M35" i="9"/>
  <c r="M145" i="9" s="1"/>
  <c r="L35" i="9"/>
  <c r="L145" i="9" s="1"/>
  <c r="K35" i="9"/>
  <c r="K145" i="10" s="1"/>
  <c r="J35" i="9"/>
  <c r="J145" i="10" s="1"/>
  <c r="I35" i="9"/>
  <c r="I111" i="9" s="1"/>
  <c r="H35" i="9"/>
  <c r="H111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A1" i="9"/>
  <c r="G67" i="8"/>
  <c r="G156" i="4" s="1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N61" i="8"/>
  <c r="M61" i="8"/>
  <c r="F61" i="8"/>
  <c r="E61" i="8"/>
  <c r="C61" i="8"/>
  <c r="V60" i="8"/>
  <c r="S60" i="8"/>
  <c r="C60" i="8"/>
  <c r="R56" i="8"/>
  <c r="R101" i="4" s="1"/>
  <c r="P56" i="8"/>
  <c r="K56" i="8"/>
  <c r="K101" i="4" s="1"/>
  <c r="J56" i="8"/>
  <c r="J101" i="4" s="1"/>
  <c r="I56" i="8"/>
  <c r="I101" i="4" s="1"/>
  <c r="G56" i="8"/>
  <c r="D56" i="8"/>
  <c r="D101" i="4" s="1"/>
  <c r="N55" i="8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J53" i="8"/>
  <c r="J39" i="7" s="1"/>
  <c r="I53" i="8"/>
  <c r="I39" i="7" s="1"/>
  <c r="H53" i="8"/>
  <c r="G53" i="8"/>
  <c r="G39" i="7" s="1"/>
  <c r="F53" i="8"/>
  <c r="E53" i="8"/>
  <c r="D53" i="8"/>
  <c r="D39" i="7" s="1"/>
  <c r="C53" i="8"/>
  <c r="B53" i="8"/>
  <c r="B39" i="7" s="1"/>
  <c r="W49" i="8"/>
  <c r="W61" i="8" s="1"/>
  <c r="V49" i="8"/>
  <c r="V61" i="8" s="1"/>
  <c r="U49" i="8"/>
  <c r="U61" i="8" s="1"/>
  <c r="T49" i="8"/>
  <c r="T54" i="4" s="1"/>
  <c r="S49" i="8"/>
  <c r="R49" i="8"/>
  <c r="R61" i="8" s="1"/>
  <c r="Q49" i="8"/>
  <c r="Q61" i="8" s="1"/>
  <c r="P49" i="8"/>
  <c r="P67" i="8" s="1"/>
  <c r="P156" i="4" s="1"/>
  <c r="O49" i="8"/>
  <c r="O61" i="8" s="1"/>
  <c r="N49" i="8"/>
  <c r="N54" i="4" s="1"/>
  <c r="M49" i="8"/>
  <c r="L49" i="8"/>
  <c r="L54" i="4" s="1"/>
  <c r="K49" i="8"/>
  <c r="J49" i="8"/>
  <c r="J61" i="8" s="1"/>
  <c r="I49" i="8"/>
  <c r="I61" i="8" s="1"/>
  <c r="H49" i="8"/>
  <c r="G49" i="8"/>
  <c r="G61" i="8" s="1"/>
  <c r="F49" i="8"/>
  <c r="F54" i="4" s="1"/>
  <c r="E49" i="8"/>
  <c r="E54" i="4" s="1"/>
  <c r="D49" i="8"/>
  <c r="D54" i="4" s="1"/>
  <c r="C49" i="8"/>
  <c r="C47" i="8" s="1"/>
  <c r="B49" i="8"/>
  <c r="B61" i="8" s="1"/>
  <c r="W48" i="8"/>
  <c r="W60" i="8" s="1"/>
  <c r="V48" i="8"/>
  <c r="U48" i="8"/>
  <c r="T48" i="8"/>
  <c r="T60" i="8" s="1"/>
  <c r="S48" i="8"/>
  <c r="R48" i="8"/>
  <c r="R53" i="4" s="1"/>
  <c r="Q48" i="8"/>
  <c r="P48" i="8"/>
  <c r="P60" i="8" s="1"/>
  <c r="O48" i="8"/>
  <c r="O60" i="8" s="1"/>
  <c r="N48" i="8"/>
  <c r="N53" i="4" s="1"/>
  <c r="M48" i="8"/>
  <c r="L48" i="8"/>
  <c r="K48" i="8"/>
  <c r="K60" i="8" s="1"/>
  <c r="J48" i="8"/>
  <c r="J47" i="8" s="1"/>
  <c r="J52" i="4" s="1"/>
  <c r="I48" i="8"/>
  <c r="H48" i="8"/>
  <c r="H60" i="8" s="1"/>
  <c r="G48" i="8"/>
  <c r="G60" i="8" s="1"/>
  <c r="F48" i="8"/>
  <c r="E48" i="8"/>
  <c r="E53" i="4" s="1"/>
  <c r="D48" i="8"/>
  <c r="C48" i="8"/>
  <c r="B4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V20" i="8" s="1"/>
  <c r="U22" i="8"/>
  <c r="U20" i="8" s="1"/>
  <c r="T22" i="8"/>
  <c r="S22" i="8"/>
  <c r="R22" i="8"/>
  <c r="Q22" i="8"/>
  <c r="P22" i="8"/>
  <c r="O22" i="8"/>
  <c r="N22" i="8"/>
  <c r="N20" i="8" s="1"/>
  <c r="M22" i="8"/>
  <c r="L22" i="8"/>
  <c r="K22" i="8"/>
  <c r="J22" i="8"/>
  <c r="I22" i="8"/>
  <c r="H22" i="8"/>
  <c r="G22" i="8"/>
  <c r="F22" i="8"/>
  <c r="F20" i="8" s="1"/>
  <c r="E22" i="8"/>
  <c r="D22" i="8"/>
  <c r="C22" i="8"/>
  <c r="B22" i="8"/>
  <c r="W21" i="8"/>
  <c r="W20" i="8" s="1"/>
  <c r="V21" i="8"/>
  <c r="U21" i="8"/>
  <c r="T21" i="8"/>
  <c r="S21" i="8"/>
  <c r="R21" i="8"/>
  <c r="R20" i="8" s="1"/>
  <c r="Q21" i="8"/>
  <c r="P21" i="8"/>
  <c r="O21" i="8"/>
  <c r="N21" i="8"/>
  <c r="M21" i="8"/>
  <c r="M20" i="8" s="1"/>
  <c r="L21" i="8"/>
  <c r="L20" i="8" s="1"/>
  <c r="K21" i="8"/>
  <c r="K20" i="8" s="1"/>
  <c r="J21" i="8"/>
  <c r="I21" i="8"/>
  <c r="H21" i="8"/>
  <c r="H20" i="8" s="1"/>
  <c r="G21" i="8"/>
  <c r="G20" i="8" s="1"/>
  <c r="F21" i="8"/>
  <c r="E21" i="8"/>
  <c r="D21" i="8"/>
  <c r="D20" i="8" s="1"/>
  <c r="C21" i="8"/>
  <c r="C20" i="8" s="1"/>
  <c r="B21" i="8"/>
  <c r="B20" i="8" s="1"/>
  <c r="P20" i="8"/>
  <c r="E20" i="8"/>
  <c r="W19" i="8"/>
  <c r="V19" i="8"/>
  <c r="U19" i="8"/>
  <c r="T19" i="8"/>
  <c r="S19" i="8"/>
  <c r="R19" i="8"/>
  <c r="Q19" i="8"/>
  <c r="P19" i="8"/>
  <c r="O19" i="8"/>
  <c r="O17" i="8" s="1"/>
  <c r="N19" i="8"/>
  <c r="N17" i="8" s="1"/>
  <c r="M19" i="8"/>
  <c r="L19" i="8"/>
  <c r="K19" i="8"/>
  <c r="J19" i="8"/>
  <c r="I19" i="8"/>
  <c r="H19" i="8"/>
  <c r="G19" i="8"/>
  <c r="G17" i="8" s="1"/>
  <c r="F19" i="8"/>
  <c r="F17" i="8" s="1"/>
  <c r="E19" i="8"/>
  <c r="D19" i="8"/>
  <c r="C19" i="8"/>
  <c r="W18" i="8"/>
  <c r="W17" i="8" s="1"/>
  <c r="V18" i="8"/>
  <c r="U18" i="8"/>
  <c r="T18" i="8"/>
  <c r="T17" i="8" s="1"/>
  <c r="S18" i="8"/>
  <c r="R18" i="8"/>
  <c r="R17" i="8" s="1"/>
  <c r="Q18" i="8"/>
  <c r="P18" i="8"/>
  <c r="P17" i="8" s="1"/>
  <c r="O18" i="8"/>
  <c r="N18" i="8"/>
  <c r="M18" i="8"/>
  <c r="L18" i="8"/>
  <c r="K18" i="8"/>
  <c r="J18" i="8"/>
  <c r="I18" i="8"/>
  <c r="H18" i="8"/>
  <c r="H17" i="8" s="1"/>
  <c r="G18" i="8"/>
  <c r="F18" i="8"/>
  <c r="E18" i="8"/>
  <c r="D18" i="8"/>
  <c r="C18" i="8"/>
  <c r="U17" i="8"/>
  <c r="Q17" i="8"/>
  <c r="M17" i="8"/>
  <c r="I17" i="8"/>
  <c r="E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G4" i="4" s="1"/>
  <c r="F3" i="8"/>
  <c r="E3" i="8"/>
  <c r="E4" i="4" s="1"/>
  <c r="D3" i="8"/>
  <c r="C3" i="8"/>
  <c r="B3" i="8"/>
  <c r="B4" i="4" s="1"/>
  <c r="A1" i="8"/>
  <c r="A54" i="7"/>
  <c r="A53" i="7"/>
  <c r="J50" i="7"/>
  <c r="A47" i="7"/>
  <c r="W42" i="7"/>
  <c r="V42" i="7"/>
  <c r="P42" i="7"/>
  <c r="O42" i="7"/>
  <c r="N42" i="7"/>
  <c r="M42" i="7"/>
  <c r="K42" i="7"/>
  <c r="J42" i="7"/>
  <c r="I42" i="7"/>
  <c r="G42" i="7"/>
  <c r="F42" i="7"/>
  <c r="E42" i="7"/>
  <c r="D42" i="7"/>
  <c r="W41" i="7"/>
  <c r="V41" i="7"/>
  <c r="S41" i="7"/>
  <c r="R41" i="7"/>
  <c r="P41" i="7"/>
  <c r="O41" i="7"/>
  <c r="N41" i="7"/>
  <c r="M41" i="7"/>
  <c r="K41" i="7"/>
  <c r="I41" i="7"/>
  <c r="F41" i="7"/>
  <c r="E41" i="7"/>
  <c r="D41" i="7"/>
  <c r="C41" i="7"/>
  <c r="B41" i="7"/>
  <c r="M40" i="7"/>
  <c r="I40" i="7"/>
  <c r="H40" i="7"/>
  <c r="G40" i="7"/>
  <c r="F40" i="7"/>
  <c r="E40" i="7"/>
  <c r="B40" i="7"/>
  <c r="K39" i="7"/>
  <c r="H39" i="7"/>
  <c r="F39" i="7"/>
  <c r="E39" i="7"/>
  <c r="C39" i="7"/>
  <c r="P27" i="7"/>
  <c r="M27" i="7"/>
  <c r="W27" i="7"/>
  <c r="T27" i="7"/>
  <c r="H27" i="7"/>
  <c r="P16" i="7"/>
  <c r="O16" i="7"/>
  <c r="H16" i="7"/>
  <c r="B16" i="7"/>
  <c r="J16" i="7"/>
  <c r="W16" i="7"/>
  <c r="R16" i="7"/>
  <c r="F16" i="7"/>
  <c r="S10" i="7"/>
  <c r="L10" i="7"/>
  <c r="F10" i="7"/>
  <c r="N10" i="7"/>
  <c r="D10" i="7"/>
  <c r="V10" i="7"/>
  <c r="H10" i="7"/>
  <c r="T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W48" i="7"/>
  <c r="V48" i="7"/>
  <c r="U48" i="7"/>
  <c r="T48" i="7"/>
  <c r="R48" i="7"/>
  <c r="Q48" i="7"/>
  <c r="P48" i="7"/>
  <c r="O48" i="7"/>
  <c r="M48" i="7"/>
  <c r="L48" i="7"/>
  <c r="J48" i="7"/>
  <c r="I48" i="7"/>
  <c r="H48" i="7"/>
  <c r="G48" i="7"/>
  <c r="E48" i="7"/>
  <c r="D48" i="7"/>
  <c r="B48" i="7"/>
  <c r="A1" i="7"/>
  <c r="A48" i="6"/>
  <c r="A47" i="6"/>
  <c r="A41" i="6"/>
  <c r="P27" i="6"/>
  <c r="G27" i="6"/>
  <c r="J27" i="6"/>
  <c r="W27" i="6"/>
  <c r="V27" i="6"/>
  <c r="T27" i="6"/>
  <c r="Q27" i="6"/>
  <c r="H27" i="6"/>
  <c r="B27" i="6"/>
  <c r="R27" i="6"/>
  <c r="N27" i="6"/>
  <c r="L27" i="6"/>
  <c r="Q16" i="6"/>
  <c r="O16" i="6"/>
  <c r="V16" i="6"/>
  <c r="T16" i="6"/>
  <c r="P16" i="6"/>
  <c r="L16" i="6"/>
  <c r="J16" i="6"/>
  <c r="I16" i="6"/>
  <c r="H16" i="6"/>
  <c r="C16" i="6"/>
  <c r="B16" i="6"/>
  <c r="R16" i="6"/>
  <c r="N16" i="6"/>
  <c r="J10" i="6"/>
  <c r="M10" i="6"/>
  <c r="D10" i="6"/>
  <c r="C10" i="6"/>
  <c r="B10" i="6"/>
  <c r="V10" i="6"/>
  <c r="T10" i="6"/>
  <c r="R10" i="6"/>
  <c r="P10" i="6"/>
  <c r="N10" i="6"/>
  <c r="L10" i="6"/>
  <c r="H10" i="6"/>
  <c r="R5" i="6"/>
  <c r="L5" i="6"/>
  <c r="A1" i="6"/>
  <c r="A48" i="5"/>
  <c r="A47" i="5"/>
  <c r="A41" i="5"/>
  <c r="R16" i="5"/>
  <c r="H16" i="5"/>
  <c r="N10" i="5"/>
  <c r="B10" i="5"/>
  <c r="U10" i="5"/>
  <c r="S10" i="5"/>
  <c r="L10" i="5"/>
  <c r="K10" i="5"/>
  <c r="I10" i="5"/>
  <c r="E10" i="5"/>
  <c r="A1" i="5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U179" i="4"/>
  <c r="T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W178" i="4"/>
  <c r="V178" i="4"/>
  <c r="U178" i="4"/>
  <c r="T178" i="4"/>
  <c r="S178" i="4"/>
  <c r="R178" i="4"/>
  <c r="Q178" i="4"/>
  <c r="O178" i="4"/>
  <c r="N178" i="4"/>
  <c r="L178" i="4"/>
  <c r="J178" i="4"/>
  <c r="I178" i="4"/>
  <c r="H178" i="4"/>
  <c r="E178" i="4"/>
  <c r="D178" i="4"/>
  <c r="B178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V175" i="4"/>
  <c r="T175" i="4"/>
  <c r="S175" i="4"/>
  <c r="R175" i="4"/>
  <c r="Q175" i="4"/>
  <c r="P175" i="4"/>
  <c r="O175" i="4"/>
  <c r="N175" i="4"/>
  <c r="M175" i="4"/>
  <c r="L175" i="4"/>
  <c r="K175" i="4"/>
  <c r="H175" i="4"/>
  <c r="G175" i="4"/>
  <c r="F175" i="4"/>
  <c r="E175" i="4"/>
  <c r="D175" i="4"/>
  <c r="B175" i="4"/>
  <c r="N174" i="4"/>
  <c r="K173" i="4"/>
  <c r="J173" i="4"/>
  <c r="S172" i="4"/>
  <c r="R162" i="4"/>
  <c r="W160" i="4"/>
  <c r="R160" i="4"/>
  <c r="O160" i="4"/>
  <c r="N160" i="4"/>
  <c r="K160" i="4"/>
  <c r="J160" i="4"/>
  <c r="N158" i="4"/>
  <c r="O151" i="4"/>
  <c r="N151" i="4"/>
  <c r="G151" i="4"/>
  <c r="F151" i="4"/>
  <c r="U150" i="4"/>
  <c r="T150" i="4"/>
  <c r="M150" i="4"/>
  <c r="D150" i="4"/>
  <c r="S149" i="4"/>
  <c r="R149" i="4"/>
  <c r="C149" i="4"/>
  <c r="M146" i="4"/>
  <c r="L146" i="4"/>
  <c r="B145" i="4"/>
  <c r="W143" i="4"/>
  <c r="F139" i="4"/>
  <c r="R137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Q124" i="4"/>
  <c r="P124" i="4"/>
  <c r="O124" i="4"/>
  <c r="N124" i="4"/>
  <c r="M124" i="4"/>
  <c r="L124" i="4"/>
  <c r="K124" i="4"/>
  <c r="J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L123" i="4"/>
  <c r="K123" i="4"/>
  <c r="J123" i="4"/>
  <c r="I123" i="4"/>
  <c r="H123" i="4"/>
  <c r="G123" i="4"/>
  <c r="F123" i="4"/>
  <c r="E123" i="4"/>
  <c r="D123" i="4"/>
  <c r="C123" i="4"/>
  <c r="B123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W121" i="4"/>
  <c r="U121" i="4"/>
  <c r="T121" i="4"/>
  <c r="S121" i="4"/>
  <c r="R121" i="4"/>
  <c r="Q121" i="4"/>
  <c r="P121" i="4"/>
  <c r="O121" i="4"/>
  <c r="N121" i="4"/>
  <c r="M121" i="4"/>
  <c r="L121" i="4"/>
  <c r="K121" i="4"/>
  <c r="I121" i="4"/>
  <c r="H121" i="4"/>
  <c r="G121" i="4"/>
  <c r="F121" i="4"/>
  <c r="E121" i="4"/>
  <c r="D121" i="4"/>
  <c r="C121" i="4"/>
  <c r="B121" i="4"/>
  <c r="U120" i="4"/>
  <c r="T120" i="4"/>
  <c r="S120" i="4"/>
  <c r="R120" i="4"/>
  <c r="O120" i="4"/>
  <c r="M120" i="4"/>
  <c r="K120" i="4"/>
  <c r="J120" i="4"/>
  <c r="I120" i="4"/>
  <c r="H120" i="4"/>
  <c r="G120" i="4"/>
  <c r="F120" i="4"/>
  <c r="E120" i="4"/>
  <c r="D120" i="4"/>
  <c r="C120" i="4"/>
  <c r="B120" i="4"/>
  <c r="V119" i="4"/>
  <c r="U119" i="4"/>
  <c r="T119" i="4"/>
  <c r="S119" i="4"/>
  <c r="R119" i="4"/>
  <c r="Q119" i="4"/>
  <c r="P119" i="4"/>
  <c r="O119" i="4"/>
  <c r="N119" i="4"/>
  <c r="L119" i="4"/>
  <c r="E119" i="4"/>
  <c r="D119" i="4"/>
  <c r="C119" i="4"/>
  <c r="B119" i="4"/>
  <c r="W118" i="4"/>
  <c r="U118" i="4"/>
  <c r="S118" i="4"/>
  <c r="O118" i="4"/>
  <c r="N118" i="4"/>
  <c r="M118" i="4"/>
  <c r="L118" i="4"/>
  <c r="K118" i="4"/>
  <c r="J118" i="4"/>
  <c r="I118" i="4"/>
  <c r="H118" i="4"/>
  <c r="F118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F117" i="4"/>
  <c r="E117" i="4"/>
  <c r="D117" i="4"/>
  <c r="C117" i="4"/>
  <c r="B117" i="4"/>
  <c r="T113" i="4"/>
  <c r="S113" i="4"/>
  <c r="W111" i="4"/>
  <c r="V111" i="4"/>
  <c r="U111" i="4"/>
  <c r="T111" i="4"/>
  <c r="S111" i="4"/>
  <c r="R111" i="4"/>
  <c r="P111" i="4"/>
  <c r="O111" i="4"/>
  <c r="N111" i="4"/>
  <c r="M111" i="4"/>
  <c r="L111" i="4"/>
  <c r="K111" i="4"/>
  <c r="J111" i="4"/>
  <c r="I111" i="4"/>
  <c r="H111" i="4"/>
  <c r="C111" i="4"/>
  <c r="D109" i="4"/>
  <c r="Q107" i="4"/>
  <c r="M107" i="4"/>
  <c r="I107" i="4"/>
  <c r="E107" i="4"/>
  <c r="W106" i="4"/>
  <c r="V106" i="4"/>
  <c r="U106" i="4"/>
  <c r="T106" i="4"/>
  <c r="O106" i="4"/>
  <c r="I106" i="4"/>
  <c r="H106" i="4"/>
  <c r="G106" i="4"/>
  <c r="F106" i="4"/>
  <c r="E106" i="4"/>
  <c r="C106" i="4"/>
  <c r="G104" i="4"/>
  <c r="N103" i="4"/>
  <c r="M103" i="4"/>
  <c r="K103" i="4"/>
  <c r="J103" i="4"/>
  <c r="I103" i="4"/>
  <c r="H103" i="4"/>
  <c r="G103" i="4"/>
  <c r="F103" i="4"/>
  <c r="E103" i="4"/>
  <c r="D103" i="4"/>
  <c r="C103" i="4"/>
  <c r="B103" i="4"/>
  <c r="G101" i="4"/>
  <c r="N100" i="4"/>
  <c r="Q94" i="4"/>
  <c r="W95" i="4"/>
  <c r="V95" i="4"/>
  <c r="U95" i="4"/>
  <c r="T95" i="4"/>
  <c r="S95" i="4"/>
  <c r="R95" i="4"/>
  <c r="Q95" i="4"/>
  <c r="P95" i="4"/>
  <c r="O95" i="4"/>
  <c r="O94" i="4" s="1"/>
  <c r="N95" i="4"/>
  <c r="N94" i="4" s="1"/>
  <c r="M95" i="4"/>
  <c r="M94" i="4" s="1"/>
  <c r="L95" i="4"/>
  <c r="K95" i="4"/>
  <c r="J95" i="4"/>
  <c r="I95" i="4"/>
  <c r="I94" i="4" s="1"/>
  <c r="H95" i="4"/>
  <c r="H94" i="4" s="1"/>
  <c r="G95" i="4"/>
  <c r="F95" i="4"/>
  <c r="F94" i="4" s="1"/>
  <c r="E95" i="4"/>
  <c r="E94" i="4" s="1"/>
  <c r="D95" i="4"/>
  <c r="C95" i="4"/>
  <c r="B95" i="4"/>
  <c r="P94" i="4"/>
  <c r="D88" i="4"/>
  <c r="W88" i="4"/>
  <c r="U88" i="4"/>
  <c r="T88" i="4"/>
  <c r="J88" i="4"/>
  <c r="G88" i="4"/>
  <c r="V94" i="4"/>
  <c r="U94" i="4"/>
  <c r="W78" i="4"/>
  <c r="W151" i="4" s="1"/>
  <c r="V78" i="4"/>
  <c r="V151" i="4" s="1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E151" i="4" s="1"/>
  <c r="D78" i="4"/>
  <c r="D151" i="4" s="1"/>
  <c r="C78" i="4"/>
  <c r="B78" i="4"/>
  <c r="B151" i="4" s="1"/>
  <c r="W77" i="4"/>
  <c r="V77" i="4"/>
  <c r="U77" i="4"/>
  <c r="T77" i="4"/>
  <c r="S77" i="4"/>
  <c r="S150" i="4" s="1"/>
  <c r="R77" i="4"/>
  <c r="R150" i="4" s="1"/>
  <c r="Q77" i="4"/>
  <c r="P77" i="4"/>
  <c r="O77" i="4"/>
  <c r="N77" i="4"/>
  <c r="M77" i="4"/>
  <c r="L77" i="4"/>
  <c r="L150" i="4" s="1"/>
  <c r="K77" i="4"/>
  <c r="J77" i="4"/>
  <c r="I77" i="4"/>
  <c r="H77" i="4"/>
  <c r="G77" i="4"/>
  <c r="F77" i="4"/>
  <c r="E77" i="4"/>
  <c r="D77" i="4"/>
  <c r="C77" i="4"/>
  <c r="B77" i="4"/>
  <c r="W76" i="4"/>
  <c r="V76" i="4"/>
  <c r="U76" i="4"/>
  <c r="T76" i="4"/>
  <c r="S76" i="4"/>
  <c r="R76" i="4"/>
  <c r="Q76" i="4"/>
  <c r="Q149" i="4" s="1"/>
  <c r="P76" i="4"/>
  <c r="P149" i="4" s="1"/>
  <c r="O76" i="4"/>
  <c r="N76" i="4"/>
  <c r="N149" i="4" s="1"/>
  <c r="M76" i="4"/>
  <c r="L76" i="4"/>
  <c r="K76" i="4"/>
  <c r="K149" i="4" s="1"/>
  <c r="J76" i="4"/>
  <c r="J149" i="4" s="1"/>
  <c r="I76" i="4"/>
  <c r="I149" i="4" s="1"/>
  <c r="H76" i="4"/>
  <c r="H149" i="4" s="1"/>
  <c r="G76" i="4"/>
  <c r="F76" i="4"/>
  <c r="F149" i="4" s="1"/>
  <c r="E76" i="4"/>
  <c r="D76" i="4"/>
  <c r="C76" i="4"/>
  <c r="B76" i="4"/>
  <c r="B149" i="4" s="1"/>
  <c r="W75" i="4"/>
  <c r="W148" i="4" s="1"/>
  <c r="V75" i="4"/>
  <c r="V148" i="4" s="1"/>
  <c r="U75" i="4"/>
  <c r="T75" i="4"/>
  <c r="T148" i="4" s="1"/>
  <c r="S75" i="4"/>
  <c r="R75" i="4"/>
  <c r="Q75" i="4"/>
  <c r="Q148" i="4" s="1"/>
  <c r="P75" i="4"/>
  <c r="P148" i="4" s="1"/>
  <c r="O75" i="4"/>
  <c r="O148" i="4" s="1"/>
  <c r="N75" i="4"/>
  <c r="N148" i="4" s="1"/>
  <c r="M75" i="4"/>
  <c r="L75" i="4"/>
  <c r="L148" i="4" s="1"/>
  <c r="K75" i="4"/>
  <c r="J75" i="4"/>
  <c r="I75" i="4"/>
  <c r="I148" i="4" s="1"/>
  <c r="H75" i="4"/>
  <c r="H148" i="4" s="1"/>
  <c r="G75" i="4"/>
  <c r="F75" i="4"/>
  <c r="E75" i="4"/>
  <c r="D75" i="4"/>
  <c r="C75" i="4"/>
  <c r="B75" i="4"/>
  <c r="W74" i="4"/>
  <c r="W147" i="4" s="1"/>
  <c r="V74" i="4"/>
  <c r="V147" i="4" s="1"/>
  <c r="U74" i="4"/>
  <c r="T74" i="4"/>
  <c r="T147" i="4" s="1"/>
  <c r="S74" i="4"/>
  <c r="R74" i="4"/>
  <c r="R147" i="4" s="1"/>
  <c r="Q74" i="4"/>
  <c r="P74" i="4"/>
  <c r="O74" i="4"/>
  <c r="O147" i="4" s="1"/>
  <c r="N74" i="4"/>
  <c r="N147" i="4" s="1"/>
  <c r="M74" i="4"/>
  <c r="M147" i="4" s="1"/>
  <c r="L74" i="4"/>
  <c r="L147" i="4" s="1"/>
  <c r="K74" i="4"/>
  <c r="J74" i="4"/>
  <c r="J147" i="4" s="1"/>
  <c r="I74" i="4"/>
  <c r="H74" i="4"/>
  <c r="G74" i="4"/>
  <c r="G147" i="4" s="1"/>
  <c r="F74" i="4"/>
  <c r="F147" i="4" s="1"/>
  <c r="E74" i="4"/>
  <c r="D74" i="4"/>
  <c r="C74" i="4"/>
  <c r="B74" i="4"/>
  <c r="W73" i="4"/>
  <c r="V73" i="4"/>
  <c r="U73" i="4"/>
  <c r="T73" i="4"/>
  <c r="S73" i="4"/>
  <c r="R73" i="4"/>
  <c r="R146" i="4" s="1"/>
  <c r="Q73" i="4"/>
  <c r="P73" i="4"/>
  <c r="P146" i="4" s="1"/>
  <c r="O73" i="4"/>
  <c r="N73" i="4"/>
  <c r="M73" i="4"/>
  <c r="L73" i="4"/>
  <c r="K73" i="4"/>
  <c r="K146" i="4" s="1"/>
  <c r="J73" i="4"/>
  <c r="J146" i="4" s="1"/>
  <c r="I73" i="4"/>
  <c r="H73" i="4"/>
  <c r="H146" i="4" s="1"/>
  <c r="G73" i="4"/>
  <c r="F73" i="4"/>
  <c r="E73" i="4"/>
  <c r="E146" i="4" s="1"/>
  <c r="D73" i="4"/>
  <c r="D146" i="4" s="1"/>
  <c r="C73" i="4"/>
  <c r="B73" i="4"/>
  <c r="W72" i="4"/>
  <c r="U72" i="4"/>
  <c r="T72" i="4"/>
  <c r="S72" i="4"/>
  <c r="S145" i="4" s="1"/>
  <c r="R72" i="4"/>
  <c r="R145" i="4" s="1"/>
  <c r="Q72" i="4"/>
  <c r="P72" i="4"/>
  <c r="P145" i="4" s="1"/>
  <c r="O72" i="4"/>
  <c r="N72" i="4"/>
  <c r="N145" i="4" s="1"/>
  <c r="M72" i="4"/>
  <c r="K72" i="4"/>
  <c r="K145" i="4" s="1"/>
  <c r="J72" i="4"/>
  <c r="I72" i="4"/>
  <c r="I145" i="4" s="1"/>
  <c r="H72" i="4"/>
  <c r="G72" i="4"/>
  <c r="F72" i="4"/>
  <c r="E72" i="4"/>
  <c r="D72" i="4"/>
  <c r="C72" i="4"/>
  <c r="B72" i="4"/>
  <c r="V71" i="4"/>
  <c r="V144" i="4" s="1"/>
  <c r="Q71" i="4"/>
  <c r="Q144" i="4" s="1"/>
  <c r="O71" i="4"/>
  <c r="O144" i="4" s="1"/>
  <c r="M71" i="4"/>
  <c r="L71" i="4"/>
  <c r="L144" i="4" s="1"/>
  <c r="K71" i="4"/>
  <c r="H71" i="4"/>
  <c r="H144" i="4" s="1"/>
  <c r="G71" i="4"/>
  <c r="G144" i="4" s="1"/>
  <c r="E71" i="4"/>
  <c r="D71" i="4"/>
  <c r="W70" i="4"/>
  <c r="V70" i="4"/>
  <c r="V143" i="4" s="1"/>
  <c r="U70" i="4"/>
  <c r="U143" i="4" s="1"/>
  <c r="T70" i="4"/>
  <c r="T143" i="4" s="1"/>
  <c r="S70" i="4"/>
  <c r="S143" i="4" s="1"/>
  <c r="R70" i="4"/>
  <c r="R143" i="4" s="1"/>
  <c r="K70" i="4"/>
  <c r="K143" i="4" s="1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T68" i="4"/>
  <c r="R68" i="4"/>
  <c r="R141" i="4" s="1"/>
  <c r="Q68" i="4"/>
  <c r="P68" i="4"/>
  <c r="O68" i="4"/>
  <c r="L68" i="4"/>
  <c r="J68" i="4"/>
  <c r="J141" i="4" s="1"/>
  <c r="C68" i="4"/>
  <c r="C141" i="4" s="1"/>
  <c r="B68" i="4"/>
  <c r="B141" i="4" s="1"/>
  <c r="W67" i="4"/>
  <c r="V67" i="4"/>
  <c r="N67" i="4"/>
  <c r="N140" i="4" s="1"/>
  <c r="L67" i="4"/>
  <c r="L140" i="4" s="1"/>
  <c r="K67" i="4"/>
  <c r="J67" i="4"/>
  <c r="I67" i="4"/>
  <c r="I140" i="4" s="1"/>
  <c r="H67" i="4"/>
  <c r="H140" i="4" s="1"/>
  <c r="F67" i="4"/>
  <c r="F140" i="4" s="1"/>
  <c r="E67" i="4"/>
  <c r="D67" i="4"/>
  <c r="D140" i="4" s="1"/>
  <c r="C67" i="4"/>
  <c r="B67" i="4"/>
  <c r="W66" i="4"/>
  <c r="W139" i="4" s="1"/>
  <c r="V66" i="4"/>
  <c r="V139" i="4" s="1"/>
  <c r="H66" i="4"/>
  <c r="F66" i="4"/>
  <c r="E66" i="4"/>
  <c r="D66" i="4"/>
  <c r="C66" i="4"/>
  <c r="B66" i="4"/>
  <c r="W64" i="4"/>
  <c r="V64" i="4"/>
  <c r="U64" i="4"/>
  <c r="T64" i="4"/>
  <c r="R64" i="4"/>
  <c r="Q64" i="4"/>
  <c r="Q137" i="4" s="1"/>
  <c r="P64" i="4"/>
  <c r="P137" i="4" s="1"/>
  <c r="O64" i="4"/>
  <c r="N64" i="4"/>
  <c r="N137" i="4" s="1"/>
  <c r="M64" i="4"/>
  <c r="L64" i="4"/>
  <c r="K64" i="4"/>
  <c r="K137" i="4" s="1"/>
  <c r="I64" i="4"/>
  <c r="I137" i="4" s="1"/>
  <c r="H64" i="4"/>
  <c r="H137" i="4" s="1"/>
  <c r="G64" i="4"/>
  <c r="E64" i="4"/>
  <c r="V63" i="4"/>
  <c r="Q63" i="4"/>
  <c r="Q136" i="4" s="1"/>
  <c r="P63" i="4"/>
  <c r="P136" i="4" s="1"/>
  <c r="O63" i="4"/>
  <c r="N63" i="4"/>
  <c r="H63" i="4"/>
  <c r="H136" i="4" s="1"/>
  <c r="G63" i="4"/>
  <c r="G136" i="4" s="1"/>
  <c r="F63" i="4"/>
  <c r="F136" i="4" s="1"/>
  <c r="E63" i="4"/>
  <c r="C63" i="4"/>
  <c r="B63" i="4"/>
  <c r="W60" i="4"/>
  <c r="W133" i="4" s="1"/>
  <c r="V60" i="4"/>
  <c r="V133" i="4" s="1"/>
  <c r="U60" i="4"/>
  <c r="U133" i="4" s="1"/>
  <c r="T60" i="4"/>
  <c r="T133" i="4" s="1"/>
  <c r="S60" i="4"/>
  <c r="S133" i="4" s="1"/>
  <c r="R60" i="4"/>
  <c r="R133" i="4" s="1"/>
  <c r="Q60" i="4"/>
  <c r="Q133" i="4" s="1"/>
  <c r="P60" i="4"/>
  <c r="P133" i="4" s="1"/>
  <c r="N60" i="4"/>
  <c r="N133" i="4" s="1"/>
  <c r="B60" i="4"/>
  <c r="V59" i="4"/>
  <c r="U59" i="4"/>
  <c r="Q59" i="4"/>
  <c r="O59" i="4"/>
  <c r="N59" i="4"/>
  <c r="M59" i="4"/>
  <c r="L59" i="4"/>
  <c r="K59" i="4"/>
  <c r="J59" i="4"/>
  <c r="I59" i="4"/>
  <c r="H59" i="4"/>
  <c r="G59" i="4"/>
  <c r="F59" i="4"/>
  <c r="E59" i="4"/>
  <c r="D59" i="4"/>
  <c r="R58" i="4"/>
  <c r="Q58" i="4"/>
  <c r="P58" i="4"/>
  <c r="O58" i="4"/>
  <c r="I58" i="4"/>
  <c r="H58" i="4"/>
  <c r="G58" i="4"/>
  <c r="E58" i="4"/>
  <c r="R57" i="4"/>
  <c r="O57" i="4"/>
  <c r="O132" i="4" s="1"/>
  <c r="P56" i="4"/>
  <c r="N56" i="4"/>
  <c r="M56" i="4"/>
  <c r="K56" i="4"/>
  <c r="J56" i="4"/>
  <c r="J131" i="4" s="1"/>
  <c r="I56" i="4"/>
  <c r="H56" i="4"/>
  <c r="G56" i="4"/>
  <c r="G131" i="4" s="1"/>
  <c r="F56" i="4"/>
  <c r="F131" i="4" s="1"/>
  <c r="D56" i="4"/>
  <c r="D131" i="4" s="1"/>
  <c r="C56" i="4"/>
  <c r="C131" i="4" s="1"/>
  <c r="O54" i="4"/>
  <c r="M54" i="4"/>
  <c r="J54" i="4"/>
  <c r="I54" i="4"/>
  <c r="G54" i="4"/>
  <c r="C54" i="4"/>
  <c r="W53" i="4"/>
  <c r="V53" i="4"/>
  <c r="U53" i="4"/>
  <c r="T53" i="4"/>
  <c r="S53" i="4"/>
  <c r="Q53" i="4"/>
  <c r="P53" i="4"/>
  <c r="I53" i="4"/>
  <c r="G53" i="4"/>
  <c r="D53" i="4"/>
  <c r="C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S151" i="4" s="1"/>
  <c r="R26" i="4"/>
  <c r="Q26" i="4"/>
  <c r="P26" i="4"/>
  <c r="P151" i="4" s="1"/>
  <c r="O26" i="4"/>
  <c r="N26" i="4"/>
  <c r="M26" i="4"/>
  <c r="L26" i="4"/>
  <c r="K26" i="4"/>
  <c r="K151" i="4" s="1"/>
  <c r="J26" i="4"/>
  <c r="I26" i="4"/>
  <c r="H26" i="4"/>
  <c r="H151" i="4" s="1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Q150" i="4" s="1"/>
  <c r="P25" i="4"/>
  <c r="O25" i="4"/>
  <c r="N25" i="4"/>
  <c r="M25" i="4"/>
  <c r="L25" i="4"/>
  <c r="K25" i="4"/>
  <c r="J25" i="4"/>
  <c r="I25" i="4"/>
  <c r="I150" i="4" s="1"/>
  <c r="H25" i="4"/>
  <c r="G25" i="4"/>
  <c r="F25" i="4"/>
  <c r="F150" i="4" s="1"/>
  <c r="E25" i="4"/>
  <c r="E150" i="4" s="1"/>
  <c r="D25" i="4"/>
  <c r="C25" i="4"/>
  <c r="B25" i="4"/>
  <c r="W24" i="4"/>
  <c r="W149" i="4" s="1"/>
  <c r="V24" i="4"/>
  <c r="U24" i="4"/>
  <c r="T24" i="4"/>
  <c r="T149" i="4" s="1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D149" i="4" s="1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J148" i="4" s="1"/>
  <c r="I23" i="4"/>
  <c r="H23" i="4"/>
  <c r="G23" i="4"/>
  <c r="F23" i="4"/>
  <c r="E23" i="4"/>
  <c r="E148" i="4" s="1"/>
  <c r="D23" i="4"/>
  <c r="C23" i="4"/>
  <c r="B23" i="4"/>
  <c r="B148" i="4" s="1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H147" i="4" s="1"/>
  <c r="G22" i="4"/>
  <c r="F22" i="4"/>
  <c r="E22" i="4"/>
  <c r="D22" i="4"/>
  <c r="C22" i="4"/>
  <c r="C147" i="4" s="1"/>
  <c r="B22" i="4"/>
  <c r="W21" i="4"/>
  <c r="V21" i="4"/>
  <c r="V146" i="4" s="1"/>
  <c r="U21" i="4"/>
  <c r="U146" i="4" s="1"/>
  <c r="T21" i="4"/>
  <c r="T146" i="4" s="1"/>
  <c r="S21" i="4"/>
  <c r="R21" i="4"/>
  <c r="Q21" i="4"/>
  <c r="Q146" i="4" s="1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O145" i="4" s="1"/>
  <c r="N20" i="4"/>
  <c r="M20" i="4"/>
  <c r="L20" i="4"/>
  <c r="K20" i="4"/>
  <c r="J20" i="4"/>
  <c r="J145" i="4" s="1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E144" i="4" s="1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U17" i="4"/>
  <c r="T17" i="4"/>
  <c r="S17" i="4"/>
  <c r="R17" i="4"/>
  <c r="Q17" i="4"/>
  <c r="P17" i="4"/>
  <c r="O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J140" i="4" s="1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U13" i="4"/>
  <c r="T13" i="4"/>
  <c r="S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W137" i="4" s="1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U9" i="4"/>
  <c r="T9" i="4"/>
  <c r="R9" i="4"/>
  <c r="Q9" i="4"/>
  <c r="P9" i="4"/>
  <c r="O9" i="4"/>
  <c r="N9" i="4"/>
  <c r="M9" i="4"/>
  <c r="L9" i="4"/>
  <c r="K9" i="4"/>
  <c r="J9" i="4"/>
  <c r="H9" i="4"/>
  <c r="G9" i="4"/>
  <c r="E9" i="4"/>
  <c r="D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B133" i="4" s="1"/>
  <c r="W7" i="4"/>
  <c r="V7" i="4"/>
  <c r="U7" i="4"/>
  <c r="T7" i="4"/>
  <c r="R7" i="4"/>
  <c r="Q7" i="4"/>
  <c r="P7" i="4"/>
  <c r="O7" i="4"/>
  <c r="N7" i="4"/>
  <c r="K7" i="4"/>
  <c r="J7" i="4"/>
  <c r="I7" i="4"/>
  <c r="H7" i="4"/>
  <c r="G7" i="4"/>
  <c r="F7" i="4"/>
  <c r="E7" i="4"/>
  <c r="B7" i="4"/>
  <c r="W6" i="4"/>
  <c r="V6" i="4"/>
  <c r="U6" i="4"/>
  <c r="T6" i="4"/>
  <c r="S6" i="4"/>
  <c r="R6" i="4"/>
  <c r="Q6" i="4"/>
  <c r="P6" i="4"/>
  <c r="O6" i="4"/>
  <c r="N6" i="4"/>
  <c r="N131" i="4" s="1"/>
  <c r="M6" i="4"/>
  <c r="L6" i="4"/>
  <c r="K6" i="4"/>
  <c r="J6" i="4"/>
  <c r="I6" i="4"/>
  <c r="H6" i="4"/>
  <c r="G6" i="4"/>
  <c r="F6" i="4"/>
  <c r="E6" i="4"/>
  <c r="D6" i="4"/>
  <c r="C6" i="4"/>
  <c r="B6" i="4"/>
  <c r="V5" i="4"/>
  <c r="U5" i="4"/>
  <c r="R5" i="4"/>
  <c r="Q5" i="4"/>
  <c r="P5" i="4"/>
  <c r="O5" i="4"/>
  <c r="N5" i="4"/>
  <c r="M5" i="4"/>
  <c r="L5" i="4"/>
  <c r="K5" i="4"/>
  <c r="J5" i="4"/>
  <c r="H5" i="4"/>
  <c r="G5" i="4"/>
  <c r="F5" i="4"/>
  <c r="E5" i="4"/>
  <c r="D5" i="4"/>
  <c r="W4" i="4"/>
  <c r="V4" i="4"/>
  <c r="U4" i="4"/>
  <c r="T4" i="4"/>
  <c r="S4" i="4"/>
  <c r="R4" i="4"/>
  <c r="Q4" i="4"/>
  <c r="P4" i="4"/>
  <c r="O4" i="4"/>
  <c r="N4" i="4"/>
  <c r="M4" i="4"/>
  <c r="L4" i="4"/>
  <c r="K4" i="4"/>
  <c r="I4" i="4"/>
  <c r="H4" i="4"/>
  <c r="F4" i="4"/>
  <c r="D4" i="4"/>
  <c r="C4" i="4"/>
  <c r="W3" i="4"/>
  <c r="P3" i="4"/>
  <c r="O3" i="4"/>
  <c r="A1" i="4"/>
  <c r="B25" i="2"/>
  <c r="B39" i="2"/>
  <c r="B6" i="2"/>
  <c r="B24" i="2"/>
  <c r="B38" i="2"/>
  <c r="B44" i="2"/>
  <c r="B9" i="2"/>
  <c r="B60" i="2"/>
  <c r="B58" i="2"/>
  <c r="B15" i="2"/>
  <c r="B41" i="2"/>
  <c r="B49" i="2"/>
  <c r="B16" i="2"/>
  <c r="B29" i="2"/>
  <c r="B55" i="2"/>
  <c r="B53" i="2"/>
  <c r="B46" i="2"/>
  <c r="B18" i="2"/>
  <c r="B20" i="2"/>
  <c r="B56" i="2"/>
  <c r="B51" i="2"/>
  <c r="B8" i="2"/>
  <c r="B50" i="2"/>
  <c r="B21" i="2"/>
  <c r="B43" i="2"/>
  <c r="B59" i="2"/>
  <c r="B34" i="2"/>
  <c r="B33" i="2"/>
  <c r="B19" i="2"/>
  <c r="B11" i="2"/>
  <c r="B36" i="2"/>
  <c r="B5" i="2"/>
  <c r="B31" i="2"/>
  <c r="B10" i="2"/>
  <c r="B40" i="2"/>
  <c r="B23" i="2"/>
  <c r="B14" i="2"/>
  <c r="B35" i="2"/>
  <c r="B54" i="2"/>
  <c r="B30" i="2"/>
  <c r="B61" i="2"/>
  <c r="B48" i="2"/>
  <c r="B4" i="2"/>
  <c r="B45" i="2"/>
  <c r="B13" i="2"/>
  <c r="B26" i="2"/>
  <c r="B28" i="2"/>
  <c r="J73" i="51" l="1"/>
  <c r="R73" i="51"/>
  <c r="I73" i="51"/>
  <c r="Q73" i="51"/>
  <c r="B73" i="51"/>
  <c r="W73" i="50"/>
  <c r="M73" i="50"/>
  <c r="K80" i="50"/>
  <c r="U73" i="50"/>
  <c r="D73" i="50"/>
  <c r="G73" i="50"/>
  <c r="U104" i="50"/>
  <c r="L73" i="50"/>
  <c r="O73" i="50"/>
  <c r="E73" i="50"/>
  <c r="D73" i="49"/>
  <c r="T103" i="50"/>
  <c r="D105" i="50"/>
  <c r="I105" i="51"/>
  <c r="U103" i="50"/>
  <c r="E105" i="50"/>
  <c r="V103" i="50"/>
  <c r="F104" i="51"/>
  <c r="H103" i="51"/>
  <c r="N73" i="49"/>
  <c r="B104" i="50"/>
  <c r="G104" i="51"/>
  <c r="C104" i="50"/>
  <c r="I105" i="50"/>
  <c r="H104" i="51"/>
  <c r="B104" i="51"/>
  <c r="J105" i="50"/>
  <c r="C103" i="51"/>
  <c r="I104" i="51"/>
  <c r="O105" i="51"/>
  <c r="J104" i="51"/>
  <c r="K73" i="49"/>
  <c r="C103" i="50"/>
  <c r="L73" i="49"/>
  <c r="L105" i="50"/>
  <c r="D105" i="51"/>
  <c r="D83" i="49"/>
  <c r="M105" i="50"/>
  <c r="S103" i="50"/>
  <c r="F103" i="51"/>
  <c r="R105" i="51"/>
  <c r="L105" i="51"/>
  <c r="E104" i="50"/>
  <c r="T105" i="51"/>
  <c r="O73" i="49"/>
  <c r="I104" i="50"/>
  <c r="N104" i="51"/>
  <c r="V73" i="49"/>
  <c r="D103" i="50"/>
  <c r="J104" i="50"/>
  <c r="I103" i="51"/>
  <c r="O104" i="51"/>
  <c r="F103" i="49"/>
  <c r="E103" i="50"/>
  <c r="K104" i="50"/>
  <c r="Q105" i="50"/>
  <c r="G105" i="50"/>
  <c r="P104" i="51"/>
  <c r="F103" i="50"/>
  <c r="R105" i="50"/>
  <c r="S73" i="49"/>
  <c r="V103" i="49"/>
  <c r="W105" i="50"/>
  <c r="T73" i="49"/>
  <c r="H104" i="49"/>
  <c r="H96" i="49" s="1"/>
  <c r="H103" i="50"/>
  <c r="T105" i="50"/>
  <c r="P104" i="49"/>
  <c r="I103" i="50"/>
  <c r="U105" i="50"/>
  <c r="N103" i="51"/>
  <c r="W73" i="49"/>
  <c r="J105" i="49"/>
  <c r="Q104" i="50"/>
  <c r="D87" i="49"/>
  <c r="R105" i="49"/>
  <c r="L103" i="50"/>
  <c r="R104" i="50"/>
  <c r="L87" i="49"/>
  <c r="M103" i="50"/>
  <c r="S104" i="50"/>
  <c r="P73" i="49"/>
  <c r="T87" i="49"/>
  <c r="N103" i="50"/>
  <c r="S103" i="51"/>
  <c r="C105" i="51"/>
  <c r="F73" i="49"/>
  <c r="P103" i="50"/>
  <c r="U103" i="51"/>
  <c r="Q103" i="50"/>
  <c r="V103" i="51"/>
  <c r="B105" i="50"/>
  <c r="W103" i="51"/>
  <c r="G105" i="51"/>
  <c r="T151" i="4"/>
  <c r="U151" i="4"/>
  <c r="P96" i="49"/>
  <c r="J151" i="4"/>
  <c r="L151" i="4"/>
  <c r="M151" i="4"/>
  <c r="C151" i="4"/>
  <c r="R151" i="4"/>
  <c r="P52" i="47"/>
  <c r="G52" i="47"/>
  <c r="R52" i="47"/>
  <c r="V52" i="47"/>
  <c r="W52" i="47"/>
  <c r="O52" i="47"/>
  <c r="R124" i="4"/>
  <c r="B52" i="47"/>
  <c r="F52" i="47"/>
  <c r="H52" i="47"/>
  <c r="J52" i="47"/>
  <c r="S52" i="46"/>
  <c r="E52" i="46"/>
  <c r="H52" i="46"/>
  <c r="V52" i="46"/>
  <c r="M52" i="46"/>
  <c r="C52" i="46"/>
  <c r="P52" i="46"/>
  <c r="U52" i="46"/>
  <c r="F52" i="46"/>
  <c r="N69" i="45"/>
  <c r="J77" i="47"/>
  <c r="J52" i="45"/>
  <c r="F52" i="45"/>
  <c r="H52" i="45"/>
  <c r="R52" i="45"/>
  <c r="K77" i="47"/>
  <c r="U69" i="45"/>
  <c r="N52" i="45"/>
  <c r="P52" i="45"/>
  <c r="E60" i="45"/>
  <c r="F60" i="45"/>
  <c r="I60" i="45"/>
  <c r="B77" i="47"/>
  <c r="Q52" i="45"/>
  <c r="V52" i="45"/>
  <c r="B52" i="45"/>
  <c r="R77" i="46"/>
  <c r="K150" i="4"/>
  <c r="J69" i="45"/>
  <c r="P150" i="4"/>
  <c r="L69" i="45"/>
  <c r="V69" i="45"/>
  <c r="N150" i="4"/>
  <c r="H69" i="45"/>
  <c r="R69" i="45"/>
  <c r="S69" i="45"/>
  <c r="T69" i="45"/>
  <c r="E69" i="45"/>
  <c r="M69" i="45"/>
  <c r="P69" i="45"/>
  <c r="V150" i="4"/>
  <c r="B150" i="4"/>
  <c r="C150" i="4"/>
  <c r="I124" i="4"/>
  <c r="B69" i="45"/>
  <c r="H150" i="4"/>
  <c r="D69" i="45"/>
  <c r="J150" i="4"/>
  <c r="C63" i="43"/>
  <c r="T72" i="43"/>
  <c r="W63" i="43"/>
  <c r="P90" i="43"/>
  <c r="D63" i="43"/>
  <c r="P63" i="43"/>
  <c r="K63" i="43"/>
  <c r="B63" i="43"/>
  <c r="I63" i="43"/>
  <c r="L63" i="43"/>
  <c r="G63" i="43"/>
  <c r="S63" i="43"/>
  <c r="M123" i="4"/>
  <c r="J63" i="43"/>
  <c r="Q63" i="43"/>
  <c r="T63" i="43"/>
  <c r="U90" i="43"/>
  <c r="O63" i="43"/>
  <c r="R63" i="43"/>
  <c r="H63" i="43"/>
  <c r="R72" i="43"/>
  <c r="E63" i="42"/>
  <c r="J63" i="42"/>
  <c r="V63" i="42"/>
  <c r="B72" i="42"/>
  <c r="M63" i="42"/>
  <c r="J72" i="42"/>
  <c r="T63" i="42"/>
  <c r="M72" i="42"/>
  <c r="R72" i="42"/>
  <c r="R63" i="42"/>
  <c r="S90" i="42"/>
  <c r="U63" i="42"/>
  <c r="F63" i="42"/>
  <c r="C90" i="42"/>
  <c r="S63" i="42"/>
  <c r="D63" i="42"/>
  <c r="B63" i="41"/>
  <c r="N63" i="41"/>
  <c r="E90" i="42"/>
  <c r="G63" i="41"/>
  <c r="V90" i="41"/>
  <c r="F90" i="42"/>
  <c r="W90" i="43"/>
  <c r="J63" i="41"/>
  <c r="V63" i="41"/>
  <c r="E63" i="41"/>
  <c r="Q63" i="41"/>
  <c r="H63" i="41"/>
  <c r="O63" i="41"/>
  <c r="B90" i="43"/>
  <c r="C72" i="41"/>
  <c r="C90" i="43"/>
  <c r="E72" i="41"/>
  <c r="D90" i="43"/>
  <c r="R63" i="41"/>
  <c r="H72" i="41"/>
  <c r="K90" i="42"/>
  <c r="M63" i="41"/>
  <c r="G90" i="43"/>
  <c r="P72" i="41"/>
  <c r="P63" i="41"/>
  <c r="U90" i="42"/>
  <c r="I90" i="43"/>
  <c r="W63" i="41"/>
  <c r="U72" i="41"/>
  <c r="V90" i="42"/>
  <c r="J90" i="43"/>
  <c r="W90" i="42"/>
  <c r="K90" i="43"/>
  <c r="L90" i="43"/>
  <c r="U63" i="41"/>
  <c r="O90" i="43"/>
  <c r="G149" i="4"/>
  <c r="L149" i="4"/>
  <c r="N81" i="41"/>
  <c r="R81" i="41"/>
  <c r="S81" i="41"/>
  <c r="I81" i="41"/>
  <c r="B81" i="41"/>
  <c r="C81" i="41"/>
  <c r="Q81" i="41"/>
  <c r="O149" i="4"/>
  <c r="V149" i="4"/>
  <c r="F51" i="39"/>
  <c r="U51" i="39"/>
  <c r="G51" i="39"/>
  <c r="N51" i="39"/>
  <c r="J51" i="39"/>
  <c r="O51" i="39"/>
  <c r="E51" i="39"/>
  <c r="V51" i="39"/>
  <c r="B80" i="39"/>
  <c r="R51" i="39"/>
  <c r="S51" i="39"/>
  <c r="W51" i="39"/>
  <c r="F51" i="38"/>
  <c r="J51" i="38"/>
  <c r="K51" i="38"/>
  <c r="M51" i="38"/>
  <c r="H78" i="38"/>
  <c r="N51" i="38"/>
  <c r="O51" i="38"/>
  <c r="J79" i="38"/>
  <c r="R51" i="38"/>
  <c r="S51" i="38"/>
  <c r="U51" i="38"/>
  <c r="P63" i="38"/>
  <c r="V51" i="38"/>
  <c r="W51" i="38"/>
  <c r="P51" i="38"/>
  <c r="K60" i="38"/>
  <c r="D57" i="38"/>
  <c r="G57" i="38"/>
  <c r="S60" i="38"/>
  <c r="B51" i="38"/>
  <c r="C51" i="38"/>
  <c r="L57" i="38"/>
  <c r="O57" i="38"/>
  <c r="E51" i="38"/>
  <c r="C79" i="38"/>
  <c r="I80" i="38"/>
  <c r="D51" i="37"/>
  <c r="J80" i="38"/>
  <c r="U57" i="37"/>
  <c r="F79" i="38"/>
  <c r="B79" i="38"/>
  <c r="V57" i="37"/>
  <c r="G79" i="38"/>
  <c r="N51" i="37"/>
  <c r="W57" i="37"/>
  <c r="H79" i="38"/>
  <c r="I79" i="38"/>
  <c r="D80" i="38"/>
  <c r="L80" i="38"/>
  <c r="W79" i="39"/>
  <c r="K51" i="37"/>
  <c r="W51" i="37"/>
  <c r="L51" i="37"/>
  <c r="U78" i="39"/>
  <c r="V51" i="37"/>
  <c r="C63" i="37"/>
  <c r="S51" i="37"/>
  <c r="I51" i="37"/>
  <c r="K63" i="37"/>
  <c r="T51" i="37"/>
  <c r="I79" i="37"/>
  <c r="V78" i="39"/>
  <c r="D80" i="39"/>
  <c r="G79" i="39"/>
  <c r="Q80" i="39"/>
  <c r="G51" i="37"/>
  <c r="W79" i="38"/>
  <c r="B80" i="38"/>
  <c r="B60" i="37"/>
  <c r="C80" i="38"/>
  <c r="J79" i="39"/>
  <c r="T78" i="38"/>
  <c r="E78" i="39"/>
  <c r="Q51" i="37"/>
  <c r="J60" i="37"/>
  <c r="U78" i="38"/>
  <c r="F51" i="37"/>
  <c r="E57" i="37"/>
  <c r="V78" i="38"/>
  <c r="F57" i="37"/>
  <c r="W78" i="38"/>
  <c r="B51" i="37"/>
  <c r="H80" i="38"/>
  <c r="D148" i="4"/>
  <c r="F148" i="4"/>
  <c r="G148" i="4"/>
  <c r="M148" i="4"/>
  <c r="W122" i="4"/>
  <c r="R148" i="4"/>
  <c r="B122" i="4"/>
  <c r="U148" i="4"/>
  <c r="S63" i="35"/>
  <c r="T51" i="35"/>
  <c r="I51" i="35"/>
  <c r="J78" i="35"/>
  <c r="Q51" i="35"/>
  <c r="R78" i="35"/>
  <c r="C51" i="35"/>
  <c r="B51" i="35"/>
  <c r="J121" i="4"/>
  <c r="O51" i="34"/>
  <c r="B51" i="34"/>
  <c r="U57" i="34"/>
  <c r="L51" i="34"/>
  <c r="H51" i="34"/>
  <c r="T51" i="34"/>
  <c r="G78" i="34"/>
  <c r="I51" i="34"/>
  <c r="U51" i="34"/>
  <c r="W78" i="34"/>
  <c r="J51" i="34"/>
  <c r="G63" i="34"/>
  <c r="P51" i="34"/>
  <c r="O63" i="34"/>
  <c r="Q51" i="34"/>
  <c r="G51" i="34"/>
  <c r="R51" i="34"/>
  <c r="B80" i="33"/>
  <c r="V79" i="34"/>
  <c r="W51" i="33"/>
  <c r="I78" i="35"/>
  <c r="O79" i="35"/>
  <c r="U80" i="35"/>
  <c r="Q79" i="35"/>
  <c r="K51" i="33"/>
  <c r="P60" i="33"/>
  <c r="F80" i="34"/>
  <c r="O78" i="34"/>
  <c r="U79" i="35"/>
  <c r="I57" i="33"/>
  <c r="I51" i="33"/>
  <c r="J57" i="33"/>
  <c r="Q79" i="34"/>
  <c r="Q78" i="35"/>
  <c r="W79" i="35"/>
  <c r="L57" i="33"/>
  <c r="C80" i="34"/>
  <c r="B80" i="35"/>
  <c r="Q57" i="33"/>
  <c r="S78" i="35"/>
  <c r="C80" i="35"/>
  <c r="R57" i="33"/>
  <c r="G51" i="33"/>
  <c r="S51" i="33"/>
  <c r="H51" i="33"/>
  <c r="Q51" i="33"/>
  <c r="C79" i="35"/>
  <c r="I80" i="35"/>
  <c r="J80" i="35"/>
  <c r="N79" i="34"/>
  <c r="E79" i="35"/>
  <c r="K80" i="35"/>
  <c r="O79" i="34"/>
  <c r="M78" i="35"/>
  <c r="O51" i="33"/>
  <c r="J78" i="34"/>
  <c r="P79" i="34"/>
  <c r="V80" i="34"/>
  <c r="V78" i="35"/>
  <c r="P51" i="33"/>
  <c r="F78" i="33"/>
  <c r="K78" i="34"/>
  <c r="W80" i="34"/>
  <c r="H79" i="35"/>
  <c r="I79" i="35"/>
  <c r="F63" i="33"/>
  <c r="N78" i="33"/>
  <c r="L78" i="34"/>
  <c r="S79" i="35"/>
  <c r="N63" i="33"/>
  <c r="V78" i="33"/>
  <c r="M78" i="34"/>
  <c r="F80" i="35"/>
  <c r="C51" i="33"/>
  <c r="V63" i="33"/>
  <c r="T79" i="34"/>
  <c r="K79" i="35"/>
  <c r="O80" i="35"/>
  <c r="U79" i="34"/>
  <c r="R80" i="35"/>
  <c r="E147" i="4"/>
  <c r="U147" i="4"/>
  <c r="V121" i="4"/>
  <c r="K147" i="4"/>
  <c r="P147" i="4"/>
  <c r="S147" i="4"/>
  <c r="B147" i="4"/>
  <c r="D147" i="4"/>
  <c r="W120" i="4"/>
  <c r="J84" i="31"/>
  <c r="W84" i="31"/>
  <c r="G84" i="31"/>
  <c r="R84" i="31"/>
  <c r="D84" i="31"/>
  <c r="L84" i="31"/>
  <c r="B84" i="31"/>
  <c r="V120" i="4"/>
  <c r="H84" i="31"/>
  <c r="T84" i="31"/>
  <c r="U84" i="30"/>
  <c r="W84" i="30"/>
  <c r="I84" i="30"/>
  <c r="K99" i="30"/>
  <c r="G84" i="30"/>
  <c r="M84" i="30"/>
  <c r="O84" i="30"/>
  <c r="B90" i="29"/>
  <c r="N99" i="29"/>
  <c r="N122" i="30"/>
  <c r="E90" i="29"/>
  <c r="Q99" i="29"/>
  <c r="I120" i="30"/>
  <c r="U123" i="30"/>
  <c r="S99" i="29"/>
  <c r="C84" i="29"/>
  <c r="V99" i="29"/>
  <c r="V84" i="29"/>
  <c r="L120" i="30"/>
  <c r="G84" i="29"/>
  <c r="G119" i="30"/>
  <c r="S122" i="30"/>
  <c r="H84" i="29"/>
  <c r="P119" i="29"/>
  <c r="J119" i="30"/>
  <c r="V122" i="30"/>
  <c r="M120" i="29"/>
  <c r="Q120" i="30"/>
  <c r="K84" i="29"/>
  <c r="I84" i="29"/>
  <c r="R84" i="29"/>
  <c r="T120" i="30"/>
  <c r="F119" i="31"/>
  <c r="O119" i="30"/>
  <c r="E123" i="30"/>
  <c r="O84" i="29"/>
  <c r="P84" i="29"/>
  <c r="F84" i="29"/>
  <c r="I94" i="29"/>
  <c r="R119" i="30"/>
  <c r="H123" i="30"/>
  <c r="Q84" i="29"/>
  <c r="L94" i="29"/>
  <c r="C122" i="30"/>
  <c r="O94" i="29"/>
  <c r="S84" i="29"/>
  <c r="R94" i="29"/>
  <c r="D84" i="29"/>
  <c r="T94" i="29"/>
  <c r="F122" i="30"/>
  <c r="W94" i="29"/>
  <c r="W119" i="30"/>
  <c r="M123" i="30"/>
  <c r="W84" i="29"/>
  <c r="D120" i="30"/>
  <c r="P123" i="30"/>
  <c r="B146" i="4"/>
  <c r="C146" i="4"/>
  <c r="F146" i="4"/>
  <c r="L120" i="4"/>
  <c r="S146" i="4"/>
  <c r="N120" i="4"/>
  <c r="I146" i="4"/>
  <c r="N146" i="4"/>
  <c r="P120" i="4"/>
  <c r="Q120" i="4"/>
  <c r="W98" i="27"/>
  <c r="M98" i="27"/>
  <c r="F105" i="27"/>
  <c r="M110" i="27"/>
  <c r="D98" i="27"/>
  <c r="R126" i="27"/>
  <c r="B98" i="27"/>
  <c r="S126" i="27"/>
  <c r="I126" i="27"/>
  <c r="N57" i="24"/>
  <c r="N116" i="4" s="1"/>
  <c r="U98" i="27"/>
  <c r="T110" i="27"/>
  <c r="P57" i="24"/>
  <c r="P116" i="4" s="1"/>
  <c r="U110" i="27"/>
  <c r="V126" i="27"/>
  <c r="W57" i="24"/>
  <c r="W116" i="4" s="1"/>
  <c r="F98" i="27"/>
  <c r="L98" i="27"/>
  <c r="G98" i="27"/>
  <c r="S57" i="24"/>
  <c r="S116" i="4" s="1"/>
  <c r="B110" i="27"/>
  <c r="T57" i="24"/>
  <c r="T116" i="4" s="1"/>
  <c r="J98" i="27"/>
  <c r="Q126" i="27"/>
  <c r="R77" i="24"/>
  <c r="R174" i="4" s="1"/>
  <c r="M76" i="24"/>
  <c r="M173" i="4" s="1"/>
  <c r="S110" i="27"/>
  <c r="B126" i="27"/>
  <c r="H126" i="27"/>
  <c r="N76" i="24"/>
  <c r="N173" i="4" s="1"/>
  <c r="T77" i="24"/>
  <c r="T174" i="4" s="1"/>
  <c r="N98" i="27"/>
  <c r="T98" i="27"/>
  <c r="C126" i="27"/>
  <c r="U77" i="24"/>
  <c r="U174" i="4" s="1"/>
  <c r="O98" i="27"/>
  <c r="E98" i="27"/>
  <c r="D110" i="27"/>
  <c r="J110" i="27"/>
  <c r="E110" i="27"/>
  <c r="F126" i="27"/>
  <c r="R98" i="27"/>
  <c r="S76" i="24"/>
  <c r="S173" i="4" s="1"/>
  <c r="T76" i="24"/>
  <c r="T173" i="4" s="1"/>
  <c r="H110" i="27"/>
  <c r="J126" i="27"/>
  <c r="P126" i="27"/>
  <c r="V98" i="27"/>
  <c r="C105" i="27"/>
  <c r="K126" i="27"/>
  <c r="G105" i="26"/>
  <c r="K126" i="26"/>
  <c r="Q126" i="26"/>
  <c r="M105" i="26"/>
  <c r="L126" i="26"/>
  <c r="P105" i="26"/>
  <c r="R98" i="26"/>
  <c r="Q110" i="26"/>
  <c r="G110" i="26"/>
  <c r="P126" i="26"/>
  <c r="D98" i="26"/>
  <c r="T126" i="26"/>
  <c r="C110" i="26"/>
  <c r="I98" i="26"/>
  <c r="W126" i="26"/>
  <c r="B110" i="26"/>
  <c r="H110" i="26"/>
  <c r="K110" i="26"/>
  <c r="Q98" i="26"/>
  <c r="C126" i="26"/>
  <c r="I126" i="26"/>
  <c r="D126" i="26"/>
  <c r="V126" i="26"/>
  <c r="T98" i="26"/>
  <c r="I110" i="26"/>
  <c r="J110" i="26"/>
  <c r="G126" i="26"/>
  <c r="H98" i="25"/>
  <c r="T98" i="25"/>
  <c r="U105" i="25"/>
  <c r="N110" i="25"/>
  <c r="B110" i="25"/>
  <c r="I153" i="25"/>
  <c r="J126" i="25"/>
  <c r="R136" i="25"/>
  <c r="C145" i="4"/>
  <c r="D145" i="4"/>
  <c r="K154" i="25"/>
  <c r="F98" i="25"/>
  <c r="G145" i="4"/>
  <c r="N143" i="25"/>
  <c r="B144" i="4"/>
  <c r="D156" i="25"/>
  <c r="P156" i="25"/>
  <c r="I154" i="27"/>
  <c r="R126" i="25"/>
  <c r="H126" i="25"/>
  <c r="V76" i="24"/>
  <c r="V173" i="4" s="1"/>
  <c r="O110" i="25"/>
  <c r="N98" i="25"/>
  <c r="T110" i="25"/>
  <c r="U126" i="25"/>
  <c r="O156" i="25"/>
  <c r="B52" i="24"/>
  <c r="B69" i="4" s="1"/>
  <c r="B142" i="4" s="1"/>
  <c r="E110" i="25"/>
  <c r="F126" i="25"/>
  <c r="C116" i="25"/>
  <c r="W126" i="25"/>
  <c r="T75" i="24"/>
  <c r="T172" i="4" s="1"/>
  <c r="C71" i="4"/>
  <c r="I67" i="24"/>
  <c r="V75" i="24"/>
  <c r="V172" i="4" s="1"/>
  <c r="N116" i="25"/>
  <c r="B77" i="24"/>
  <c r="B174" i="4" s="1"/>
  <c r="P116" i="25"/>
  <c r="P77" i="24"/>
  <c r="P174" i="4" s="1"/>
  <c r="V116" i="25"/>
  <c r="K126" i="25"/>
  <c r="V98" i="25"/>
  <c r="B105" i="25"/>
  <c r="F110" i="25"/>
  <c r="J52" i="24"/>
  <c r="J69" i="4" s="1"/>
  <c r="J142" i="4" s="1"/>
  <c r="G98" i="25"/>
  <c r="B126" i="25"/>
  <c r="F105" i="25"/>
  <c r="P70" i="4"/>
  <c r="P143" i="4" s="1"/>
  <c r="I71" i="4"/>
  <c r="I144" i="4" s="1"/>
  <c r="J71" i="4"/>
  <c r="J144" i="4" s="1"/>
  <c r="O98" i="25"/>
  <c r="H105" i="25"/>
  <c r="I110" i="25"/>
  <c r="J98" i="25"/>
  <c r="M105" i="25"/>
  <c r="J110" i="25"/>
  <c r="E126" i="25"/>
  <c r="N52" i="24"/>
  <c r="N71" i="4"/>
  <c r="N144" i="4" s="1"/>
  <c r="O105" i="25"/>
  <c r="F122" i="25"/>
  <c r="G152" i="25"/>
  <c r="N3" i="4"/>
  <c r="N128" i="4" s="1"/>
  <c r="N17" i="4"/>
  <c r="M3" i="4"/>
  <c r="M128" i="4" s="1"/>
  <c r="M17" i="4"/>
  <c r="N69" i="4"/>
  <c r="F145" i="4"/>
  <c r="V52" i="24"/>
  <c r="M77" i="24"/>
  <c r="M174" i="4" s="1"/>
  <c r="M57" i="24"/>
  <c r="M116" i="4" s="1"/>
  <c r="S68" i="24"/>
  <c r="H145" i="4"/>
  <c r="U68" i="24"/>
  <c r="D144" i="4"/>
  <c r="F76" i="24"/>
  <c r="F173" i="4" s="1"/>
  <c r="R156" i="25"/>
  <c r="S69" i="4"/>
  <c r="S142" i="4" s="1"/>
  <c r="H76" i="24"/>
  <c r="H173" i="4" s="1"/>
  <c r="O39" i="4"/>
  <c r="F71" i="4"/>
  <c r="F144" i="4" s="1"/>
  <c r="L72" i="4"/>
  <c r="L145" i="4" s="1"/>
  <c r="R57" i="24"/>
  <c r="R116" i="4" s="1"/>
  <c r="L76" i="24"/>
  <c r="L173" i="4" s="1"/>
  <c r="P76" i="24"/>
  <c r="P173" i="4" s="1"/>
  <c r="U57" i="24"/>
  <c r="U116" i="4" s="1"/>
  <c r="C67" i="24"/>
  <c r="O69" i="24"/>
  <c r="Q145" i="4"/>
  <c r="D67" i="24"/>
  <c r="F77" i="24"/>
  <c r="F174" i="4" s="1"/>
  <c r="L52" i="24"/>
  <c r="R76" i="24"/>
  <c r="R173" i="4" s="1"/>
  <c r="C57" i="24"/>
  <c r="C116" i="4" s="1"/>
  <c r="F67" i="24"/>
  <c r="R69" i="24"/>
  <c r="H77" i="24"/>
  <c r="H174" i="4" s="1"/>
  <c r="F57" i="24"/>
  <c r="F116" i="4" s="1"/>
  <c r="J77" i="24"/>
  <c r="J174" i="4" s="1"/>
  <c r="U156" i="25"/>
  <c r="N67" i="24"/>
  <c r="V77" i="24"/>
  <c r="V174" i="4" s="1"/>
  <c r="L156" i="25"/>
  <c r="V57" i="24"/>
  <c r="V116" i="4" s="1"/>
  <c r="V72" i="4"/>
  <c r="V145" i="4" s="1"/>
  <c r="J3" i="4"/>
  <c r="J128" i="4" s="1"/>
  <c r="U3" i="4"/>
  <c r="U128" i="4" s="1"/>
  <c r="R52" i="24"/>
  <c r="B57" i="24"/>
  <c r="B116" i="4" s="1"/>
  <c r="L70" i="4"/>
  <c r="L143" i="4" s="1"/>
  <c r="R71" i="4"/>
  <c r="S71" i="4"/>
  <c r="C77" i="24"/>
  <c r="C174" i="4" s="1"/>
  <c r="T52" i="24"/>
  <c r="D77" i="24"/>
  <c r="D174" i="4" s="1"/>
  <c r="D57" i="24"/>
  <c r="D116" i="4" s="1"/>
  <c r="M144" i="4"/>
  <c r="T145" i="4"/>
  <c r="Q67" i="24"/>
  <c r="W145" i="4"/>
  <c r="N70" i="4"/>
  <c r="N143" i="4" s="1"/>
  <c r="T71" i="4"/>
  <c r="T144" i="4" s="1"/>
  <c r="R144" i="4"/>
  <c r="O70" i="4"/>
  <c r="O143" i="4" s="1"/>
  <c r="E77" i="24"/>
  <c r="E174" i="4" s="1"/>
  <c r="E57" i="24"/>
  <c r="E116" i="4" s="1"/>
  <c r="K3" i="4"/>
  <c r="K128" i="4" s="1"/>
  <c r="G77" i="24"/>
  <c r="G174" i="4" s="1"/>
  <c r="J70" i="4"/>
  <c r="J143" i="4" s="1"/>
  <c r="U144" i="4"/>
  <c r="C52" i="24"/>
  <c r="B76" i="24"/>
  <c r="B173" i="4" s="1"/>
  <c r="H57" i="24"/>
  <c r="H116" i="4" s="1"/>
  <c r="B75" i="24"/>
  <c r="B172" i="4" s="1"/>
  <c r="H136" i="25"/>
  <c r="T156" i="25"/>
  <c r="F52" i="24"/>
  <c r="C76" i="24"/>
  <c r="C173" i="4" s="1"/>
  <c r="K68" i="24"/>
  <c r="Q70" i="4"/>
  <c r="Q143" i="4" s="1"/>
  <c r="K52" i="24"/>
  <c r="D76" i="24"/>
  <c r="D173" i="4" s="1"/>
  <c r="J57" i="24"/>
  <c r="J116" i="4" s="1"/>
  <c r="M68" i="24"/>
  <c r="P146" i="25"/>
  <c r="P136" i="25"/>
  <c r="E76" i="24"/>
  <c r="E173" i="4" s="1"/>
  <c r="N68" i="24"/>
  <c r="L75" i="24"/>
  <c r="L172" i="4" s="1"/>
  <c r="W156" i="25"/>
  <c r="D139" i="23"/>
  <c r="D60" i="20"/>
  <c r="D113" i="4" s="1"/>
  <c r="H79" i="20"/>
  <c r="H170" i="4" s="1"/>
  <c r="H115" i="4"/>
  <c r="I139" i="23"/>
  <c r="I60" i="20"/>
  <c r="I113" i="4" s="1"/>
  <c r="K137" i="23"/>
  <c r="K60" i="20"/>
  <c r="K113" i="4" s="1"/>
  <c r="K144" i="23"/>
  <c r="K140" i="23"/>
  <c r="K139" i="23"/>
  <c r="L139" i="23"/>
  <c r="L60" i="20"/>
  <c r="L113" i="4" s="1"/>
  <c r="L143" i="23"/>
  <c r="Q60" i="20"/>
  <c r="Q113" i="4" s="1"/>
  <c r="Q137" i="23"/>
  <c r="Q139" i="23"/>
  <c r="O176" i="23"/>
  <c r="O62" i="20"/>
  <c r="O115" i="4" s="1"/>
  <c r="C137" i="23"/>
  <c r="C60" i="20"/>
  <c r="C113" i="4" s="1"/>
  <c r="C143" i="23"/>
  <c r="U48" i="23"/>
  <c r="U61" i="20" s="1"/>
  <c r="U114" i="4" s="1"/>
  <c r="D192" i="23"/>
  <c r="D183" i="23" s="1"/>
  <c r="L192" i="23"/>
  <c r="L183" i="23" s="1"/>
  <c r="O78" i="20"/>
  <c r="O169" i="4" s="1"/>
  <c r="P78" i="20"/>
  <c r="P169" i="4" s="1"/>
  <c r="P99" i="23"/>
  <c r="P62" i="20" s="1"/>
  <c r="P115" i="4" s="1"/>
  <c r="T77" i="20"/>
  <c r="T168" i="4" s="1"/>
  <c r="E48" i="23"/>
  <c r="H48" i="23"/>
  <c r="H61" i="20" s="1"/>
  <c r="H114" i="4" s="1"/>
  <c r="P48" i="23"/>
  <c r="P61" i="20" s="1"/>
  <c r="P114" i="4" s="1"/>
  <c r="B165" i="22"/>
  <c r="M146" i="22"/>
  <c r="U132" i="22"/>
  <c r="H146" i="22"/>
  <c r="C146" i="22"/>
  <c r="D132" i="22"/>
  <c r="J165" i="22"/>
  <c r="G132" i="22"/>
  <c r="I165" i="22"/>
  <c r="E165" i="22"/>
  <c r="P146" i="22"/>
  <c r="K146" i="22"/>
  <c r="L132" i="22"/>
  <c r="S132" i="22"/>
  <c r="O132" i="22"/>
  <c r="W141" i="22"/>
  <c r="W132" i="22" s="1"/>
  <c r="I146" i="22"/>
  <c r="J132" i="22"/>
  <c r="S146" i="22"/>
  <c r="T132" i="22"/>
  <c r="O165" i="22"/>
  <c r="E146" i="22"/>
  <c r="F165" i="22"/>
  <c r="S139" i="4"/>
  <c r="R66" i="4"/>
  <c r="T66" i="4"/>
  <c r="T139" i="4" s="1"/>
  <c r="Q211" i="22"/>
  <c r="R211" i="22"/>
  <c r="N205" i="21"/>
  <c r="O146" i="21"/>
  <c r="S165" i="21"/>
  <c r="C201" i="22"/>
  <c r="D201" i="22"/>
  <c r="P132" i="21"/>
  <c r="H146" i="21"/>
  <c r="V165" i="21"/>
  <c r="E201" i="22"/>
  <c r="Q203" i="22"/>
  <c r="J201" i="22"/>
  <c r="C146" i="21"/>
  <c r="L202" i="22"/>
  <c r="B213" i="22"/>
  <c r="F202" i="22"/>
  <c r="B192" i="22"/>
  <c r="H201" i="22"/>
  <c r="N202" i="22"/>
  <c r="O202" i="22"/>
  <c r="B132" i="21"/>
  <c r="C192" i="22"/>
  <c r="K203" i="22"/>
  <c r="W146" i="21"/>
  <c r="V153" i="21"/>
  <c r="T203" i="22"/>
  <c r="E192" i="22"/>
  <c r="K201" i="22"/>
  <c r="M165" i="21"/>
  <c r="N171" i="21"/>
  <c r="B202" i="21"/>
  <c r="F192" i="22"/>
  <c r="L201" i="22"/>
  <c r="U67" i="4"/>
  <c r="P146" i="21"/>
  <c r="H165" i="21"/>
  <c r="V171" i="21"/>
  <c r="J202" i="21"/>
  <c r="M201" i="22"/>
  <c r="G132" i="21"/>
  <c r="K146" i="21"/>
  <c r="C165" i="21"/>
  <c r="R202" i="21"/>
  <c r="I132" i="21"/>
  <c r="I160" i="21"/>
  <c r="L203" i="21"/>
  <c r="J132" i="21"/>
  <c r="F165" i="21"/>
  <c r="P192" i="21"/>
  <c r="T203" i="21"/>
  <c r="E141" i="21"/>
  <c r="E132" i="21" s="1"/>
  <c r="Q160" i="21"/>
  <c r="R211" i="21"/>
  <c r="R201" i="22"/>
  <c r="P192" i="22"/>
  <c r="G141" i="21"/>
  <c r="I165" i="21"/>
  <c r="U165" i="21"/>
  <c r="B165" i="21"/>
  <c r="T201" i="22"/>
  <c r="J211" i="22"/>
  <c r="P213" i="22"/>
  <c r="C157" i="21"/>
  <c r="P165" i="21"/>
  <c r="O192" i="22"/>
  <c r="U201" i="22"/>
  <c r="U140" i="4"/>
  <c r="D68" i="4"/>
  <c r="D141" i="4" s="1"/>
  <c r="O66" i="4"/>
  <c r="O139" i="4" s="1"/>
  <c r="G68" i="4"/>
  <c r="P66" i="4"/>
  <c r="P139" i="4" s="1"/>
  <c r="H68" i="4"/>
  <c r="H141" i="4" s="1"/>
  <c r="S69" i="20"/>
  <c r="O141" i="21"/>
  <c r="O132" i="21" s="1"/>
  <c r="G146" i="21"/>
  <c r="S146" i="21"/>
  <c r="F157" i="21"/>
  <c r="K165" i="21"/>
  <c r="R141" i="21"/>
  <c r="K157" i="21"/>
  <c r="W201" i="22"/>
  <c r="M211" i="22"/>
  <c r="Q132" i="21"/>
  <c r="U141" i="21"/>
  <c r="U132" i="21" s="1"/>
  <c r="I146" i="21"/>
  <c r="N157" i="21"/>
  <c r="F175" i="21"/>
  <c r="N211" i="22"/>
  <c r="K68" i="4"/>
  <c r="K141" i="4" s="1"/>
  <c r="R132" i="21"/>
  <c r="H132" i="21"/>
  <c r="W141" i="21"/>
  <c r="W132" i="21" s="1"/>
  <c r="S157" i="21"/>
  <c r="N165" i="21"/>
  <c r="N175" i="21"/>
  <c r="I203" i="22"/>
  <c r="Q213" i="22"/>
  <c r="D202" i="22"/>
  <c r="R138" i="4"/>
  <c r="G66" i="4"/>
  <c r="G139" i="4" s="1"/>
  <c r="U33" i="4"/>
  <c r="W39" i="4"/>
  <c r="N66" i="4"/>
  <c r="N139" i="4" s="1"/>
  <c r="V3" i="4"/>
  <c r="V128" i="4" s="1"/>
  <c r="V140" i="4"/>
  <c r="I69" i="20"/>
  <c r="R139" i="4"/>
  <c r="S183" i="21"/>
  <c r="R140" i="4"/>
  <c r="W140" i="4"/>
  <c r="F39" i="4"/>
  <c r="V205" i="21"/>
  <c r="B183" i="21"/>
  <c r="V183" i="21"/>
  <c r="Q78" i="20"/>
  <c r="Q169" i="4" s="1"/>
  <c r="S77" i="20"/>
  <c r="S168" i="4" s="1"/>
  <c r="M70" i="20"/>
  <c r="T183" i="23"/>
  <c r="G194" i="21"/>
  <c r="Q13" i="4"/>
  <c r="G141" i="4"/>
  <c r="B140" i="4"/>
  <c r="M68" i="4"/>
  <c r="M141" i="4" s="1"/>
  <c r="R70" i="20"/>
  <c r="B139" i="4"/>
  <c r="N141" i="4"/>
  <c r="S70" i="20"/>
  <c r="C183" i="21"/>
  <c r="U70" i="20"/>
  <c r="J183" i="21"/>
  <c r="B51" i="20"/>
  <c r="B65" i="4" s="1"/>
  <c r="B138" i="4" s="1"/>
  <c r="E140" i="4"/>
  <c r="D139" i="4"/>
  <c r="P141" i="4"/>
  <c r="L141" i="4"/>
  <c r="E139" i="4"/>
  <c r="Q141" i="4"/>
  <c r="J51" i="20"/>
  <c r="J65" i="4" s="1"/>
  <c r="J138" i="4" s="1"/>
  <c r="M51" i="20"/>
  <c r="M65" i="4" s="1"/>
  <c r="M138" i="4" s="1"/>
  <c r="O51" i="20"/>
  <c r="O65" i="4" s="1"/>
  <c r="O138" i="4" s="1"/>
  <c r="O194" i="21"/>
  <c r="U51" i="20"/>
  <c r="U65" i="4" s="1"/>
  <c r="U138" i="4" s="1"/>
  <c r="F205" i="21"/>
  <c r="F183" i="21"/>
  <c r="H78" i="20"/>
  <c r="H169" i="4" s="1"/>
  <c r="K183" i="21"/>
  <c r="S68" i="4"/>
  <c r="S141" i="4" s="1"/>
  <c r="C139" i="4"/>
  <c r="O141" i="4"/>
  <c r="D30" i="4"/>
  <c r="O67" i="4"/>
  <c r="O140" i="4" s="1"/>
  <c r="E30" i="4"/>
  <c r="P67" i="4"/>
  <c r="P140" i="4" s="1"/>
  <c r="F30" i="4"/>
  <c r="K66" i="4"/>
  <c r="K139" i="4" s="1"/>
  <c r="Q67" i="4"/>
  <c r="Q140" i="4" s="1"/>
  <c r="W68" i="4"/>
  <c r="W141" i="4" s="1"/>
  <c r="C51" i="20"/>
  <c r="C65" i="4" s="1"/>
  <c r="C138" i="4" s="1"/>
  <c r="O79" i="20"/>
  <c r="O170" i="4" s="1"/>
  <c r="R183" i="21"/>
  <c r="M140" i="4"/>
  <c r="H139" i="4"/>
  <c r="T141" i="4"/>
  <c r="V39" i="4"/>
  <c r="R3" i="4"/>
  <c r="N183" i="21"/>
  <c r="E80" i="16"/>
  <c r="E109" i="4" s="1"/>
  <c r="E173" i="19"/>
  <c r="Q110" i="4"/>
  <c r="Q102" i="16"/>
  <c r="Q165" i="4" s="1"/>
  <c r="K197" i="19"/>
  <c r="W197" i="19"/>
  <c r="N197" i="19"/>
  <c r="U171" i="19"/>
  <c r="C176" i="19"/>
  <c r="W184" i="19"/>
  <c r="K176" i="19"/>
  <c r="W187" i="19"/>
  <c r="S197" i="19"/>
  <c r="I197" i="19"/>
  <c r="I188" i="19"/>
  <c r="T197" i="19"/>
  <c r="W102" i="16"/>
  <c r="W165" i="4" s="1"/>
  <c r="E101" i="16"/>
  <c r="E164" i="4" s="1"/>
  <c r="V197" i="19"/>
  <c r="C172" i="19"/>
  <c r="W183" i="19"/>
  <c r="G197" i="19"/>
  <c r="K172" i="19"/>
  <c r="S172" i="19"/>
  <c r="C80" i="16"/>
  <c r="C109" i="4" s="1"/>
  <c r="C168" i="19"/>
  <c r="E171" i="19"/>
  <c r="K168" i="19"/>
  <c r="Q197" i="19"/>
  <c r="S168" i="19"/>
  <c r="K80" i="16"/>
  <c r="K109" i="4" s="1"/>
  <c r="I103" i="16"/>
  <c r="I166" i="4" s="1"/>
  <c r="O61" i="19"/>
  <c r="U165" i="19"/>
  <c r="C197" i="19"/>
  <c r="O197" i="19"/>
  <c r="D197" i="19"/>
  <c r="S80" i="16"/>
  <c r="S109" i="4" s="1"/>
  <c r="F197" i="19"/>
  <c r="O184" i="19"/>
  <c r="T178" i="18"/>
  <c r="J178" i="18"/>
  <c r="S178" i="18"/>
  <c r="F197" i="18"/>
  <c r="R197" i="18"/>
  <c r="B5" i="18"/>
  <c r="B165" i="18" s="1"/>
  <c r="U178" i="18"/>
  <c r="K178" i="18"/>
  <c r="G197" i="18"/>
  <c r="B96" i="16"/>
  <c r="V178" i="18"/>
  <c r="H178" i="18"/>
  <c r="J169" i="18"/>
  <c r="Q197" i="18"/>
  <c r="I171" i="18"/>
  <c r="G96" i="16"/>
  <c r="I173" i="18"/>
  <c r="F178" i="18"/>
  <c r="R178" i="18"/>
  <c r="N197" i="18"/>
  <c r="D197" i="18"/>
  <c r="O197" i="18"/>
  <c r="E197" i="18"/>
  <c r="B178" i="18"/>
  <c r="D178" i="18"/>
  <c r="B197" i="18"/>
  <c r="E178" i="18"/>
  <c r="P96" i="16"/>
  <c r="L5" i="18"/>
  <c r="L97" i="16" s="1"/>
  <c r="L95" i="16" s="1"/>
  <c r="I97" i="16"/>
  <c r="V197" i="18"/>
  <c r="L197" i="18"/>
  <c r="J97" i="16"/>
  <c r="O178" i="18"/>
  <c r="W197" i="18"/>
  <c r="M197" i="18"/>
  <c r="U197" i="18"/>
  <c r="M97" i="16"/>
  <c r="M95" i="16" s="1"/>
  <c r="O97" i="16"/>
  <c r="L178" i="18"/>
  <c r="M178" i="18"/>
  <c r="C178" i="18"/>
  <c r="N178" i="18"/>
  <c r="H197" i="18"/>
  <c r="V5" i="18"/>
  <c r="V97" i="16" s="1"/>
  <c r="W5" i="18"/>
  <c r="U101" i="16"/>
  <c r="U164" i="4" s="1"/>
  <c r="U62" i="4"/>
  <c r="U135" i="4" s="1"/>
  <c r="I63" i="4"/>
  <c r="I136" i="4" s="1"/>
  <c r="J63" i="4"/>
  <c r="T137" i="4"/>
  <c r="M63" i="4"/>
  <c r="F178" i="17"/>
  <c r="E184" i="17"/>
  <c r="V197" i="17"/>
  <c r="L197" i="17"/>
  <c r="H5" i="18"/>
  <c r="I168" i="18"/>
  <c r="S53" i="16"/>
  <c r="L103" i="16"/>
  <c r="L166" i="4" s="1"/>
  <c r="M170" i="18"/>
  <c r="B5" i="17"/>
  <c r="J197" i="17"/>
  <c r="E178" i="17"/>
  <c r="W223" i="18"/>
  <c r="H197" i="17"/>
  <c r="T197" i="17"/>
  <c r="B71" i="16"/>
  <c r="J178" i="17"/>
  <c r="K197" i="17"/>
  <c r="I95" i="16"/>
  <c r="K178" i="17"/>
  <c r="R5" i="17"/>
  <c r="L178" i="17"/>
  <c r="B178" i="17"/>
  <c r="F197" i="17"/>
  <c r="R197" i="17"/>
  <c r="K96" i="16"/>
  <c r="M178" i="17"/>
  <c r="C178" i="17"/>
  <c r="G197" i="17"/>
  <c r="N178" i="17"/>
  <c r="K161" i="17"/>
  <c r="S161" i="17"/>
  <c r="P197" i="17"/>
  <c r="K5" i="18"/>
  <c r="C165" i="17"/>
  <c r="Q5" i="18"/>
  <c r="K165" i="17"/>
  <c r="R178" i="17"/>
  <c r="R5" i="18"/>
  <c r="S64" i="4"/>
  <c r="S137" i="4" s="1"/>
  <c r="Q96" i="16"/>
  <c r="S165" i="17"/>
  <c r="S5" i="18"/>
  <c r="C169" i="17"/>
  <c r="T178" i="17"/>
  <c r="N197" i="17"/>
  <c r="D197" i="17"/>
  <c r="J161" i="18"/>
  <c r="K169" i="17"/>
  <c r="U178" i="17"/>
  <c r="O197" i="17"/>
  <c r="E197" i="17"/>
  <c r="C171" i="17"/>
  <c r="V178" i="17"/>
  <c r="I164" i="18"/>
  <c r="S171" i="17"/>
  <c r="D90" i="16"/>
  <c r="V96" i="16"/>
  <c r="V95" i="16" s="1"/>
  <c r="K172" i="17"/>
  <c r="H178" i="17"/>
  <c r="B197" i="17"/>
  <c r="C165" i="18"/>
  <c r="J53" i="16"/>
  <c r="J62" i="4" s="1"/>
  <c r="J135" i="4" s="1"/>
  <c r="T90" i="16"/>
  <c r="W96" i="16"/>
  <c r="S172" i="17"/>
  <c r="I178" i="17"/>
  <c r="C197" i="17"/>
  <c r="B97" i="16"/>
  <c r="B95" i="16" s="1"/>
  <c r="M166" i="18"/>
  <c r="C97" i="16"/>
  <c r="C95" i="16" s="1"/>
  <c r="N136" i="4"/>
  <c r="D62" i="4"/>
  <c r="D135" i="4" s="1"/>
  <c r="E62" i="4"/>
  <c r="E135" i="4" s="1"/>
  <c r="O137" i="4"/>
  <c r="T42" i="4"/>
  <c r="V136" i="4"/>
  <c r="M39" i="4"/>
  <c r="W63" i="4"/>
  <c r="W136" i="4" s="1"/>
  <c r="M136" i="4"/>
  <c r="D64" i="4"/>
  <c r="D137" i="4" s="1"/>
  <c r="T52" i="16"/>
  <c r="T61" i="4" s="1"/>
  <c r="T134" i="4" s="1"/>
  <c r="F3" i="4"/>
  <c r="F128" i="4" s="1"/>
  <c r="J95" i="16"/>
  <c r="K135" i="4"/>
  <c r="U136" i="4"/>
  <c r="V33" i="4"/>
  <c r="C103" i="16"/>
  <c r="C166" i="4" s="1"/>
  <c r="P135" i="4"/>
  <c r="K30" i="4"/>
  <c r="L30" i="4"/>
  <c r="R30" i="4"/>
  <c r="D39" i="4"/>
  <c r="M89" i="16"/>
  <c r="C90" i="16"/>
  <c r="C89" i="16" s="1"/>
  <c r="I90" i="16"/>
  <c r="E3" i="4"/>
  <c r="E128" i="4" s="1"/>
  <c r="S3" i="4"/>
  <c r="S128" i="4" s="1"/>
  <c r="G3" i="4"/>
  <c r="K103" i="16"/>
  <c r="K166" i="4" s="1"/>
  <c r="M91" i="16"/>
  <c r="N95" i="16"/>
  <c r="O136" i="4"/>
  <c r="H3" i="4"/>
  <c r="H128" i="4" s="1"/>
  <c r="O95" i="16"/>
  <c r="V137" i="4"/>
  <c r="L3" i="4"/>
  <c r="L128" i="4" s="1"/>
  <c r="G71" i="16"/>
  <c r="E136" i="4"/>
  <c r="I102" i="16"/>
  <c r="I165" i="4" s="1"/>
  <c r="H71" i="16"/>
  <c r="W92" i="16"/>
  <c r="B136" i="4"/>
  <c r="G39" i="4"/>
  <c r="V30" i="4"/>
  <c r="R63" i="4"/>
  <c r="R136" i="4" s="1"/>
  <c r="F38" i="7"/>
  <c r="L137" i="4"/>
  <c r="C62" i="4"/>
  <c r="C135" i="4" s="1"/>
  <c r="J71" i="16"/>
  <c r="C93" i="16"/>
  <c r="O71" i="16"/>
  <c r="R71" i="16"/>
  <c r="Q93" i="16"/>
  <c r="S93" i="16"/>
  <c r="J136" i="4"/>
  <c r="N39" i="4"/>
  <c r="M62" i="4"/>
  <c r="M135" i="4" s="1"/>
  <c r="G137" i="4"/>
  <c r="P62" i="4"/>
  <c r="B253" i="15"/>
  <c r="B78" i="12"/>
  <c r="B107" i="4" s="1"/>
  <c r="B105" i="4"/>
  <c r="R162" i="15"/>
  <c r="S162" i="15"/>
  <c r="C187" i="15"/>
  <c r="V204" i="15"/>
  <c r="L204" i="15"/>
  <c r="L171" i="15"/>
  <c r="C176" i="15"/>
  <c r="M171" i="15"/>
  <c r="C75" i="12"/>
  <c r="C104" i="4" s="1"/>
  <c r="E162" i="15"/>
  <c r="E187" i="15"/>
  <c r="K187" i="15"/>
  <c r="K171" i="15"/>
  <c r="F187" i="15"/>
  <c r="T204" i="15"/>
  <c r="B162" i="15"/>
  <c r="L181" i="15"/>
  <c r="I187" i="15"/>
  <c r="K34" i="15"/>
  <c r="R115" i="15"/>
  <c r="V162" i="15"/>
  <c r="O171" i="15"/>
  <c r="U171" i="15"/>
  <c r="O181" i="15"/>
  <c r="K204" i="15"/>
  <c r="L34" i="15"/>
  <c r="V171" i="15"/>
  <c r="O34" i="15"/>
  <c r="T181" i="15"/>
  <c r="S34" i="15"/>
  <c r="G162" i="15"/>
  <c r="M162" i="15"/>
  <c r="W181" i="15"/>
  <c r="M187" i="15"/>
  <c r="S187" i="15"/>
  <c r="T34" i="15"/>
  <c r="H162" i="15"/>
  <c r="S171" i="15"/>
  <c r="N187" i="15"/>
  <c r="D187" i="15"/>
  <c r="W34" i="15"/>
  <c r="Q187" i="15"/>
  <c r="U78" i="12"/>
  <c r="U107" i="4" s="1"/>
  <c r="G105" i="4"/>
  <c r="J162" i="15"/>
  <c r="K162" i="15"/>
  <c r="W171" i="15"/>
  <c r="M204" i="15"/>
  <c r="S204" i="15"/>
  <c r="J261" i="15"/>
  <c r="N204" i="15"/>
  <c r="R261" i="15"/>
  <c r="O162" i="15"/>
  <c r="U162" i="15"/>
  <c r="U187" i="15"/>
  <c r="P162" i="15"/>
  <c r="F162" i="15"/>
  <c r="V187" i="15"/>
  <c r="T199" i="15"/>
  <c r="Q204" i="15"/>
  <c r="P171" i="14"/>
  <c r="K187" i="14"/>
  <c r="D204" i="14"/>
  <c r="L187" i="14"/>
  <c r="L162" i="14"/>
  <c r="K171" i="14"/>
  <c r="P187" i="14"/>
  <c r="O162" i="14"/>
  <c r="T171" i="14"/>
  <c r="H204" i="14"/>
  <c r="P162" i="14"/>
  <c r="C261" i="14"/>
  <c r="L204" i="14"/>
  <c r="K261" i="14"/>
  <c r="S187" i="14"/>
  <c r="T187" i="14"/>
  <c r="S261" i="14"/>
  <c r="M162" i="14"/>
  <c r="O199" i="14"/>
  <c r="T162" i="14"/>
  <c r="U162" i="14"/>
  <c r="P204" i="14"/>
  <c r="V204" i="14"/>
  <c r="G204" i="14"/>
  <c r="W162" i="14"/>
  <c r="D171" i="14"/>
  <c r="T204" i="14"/>
  <c r="C181" i="14"/>
  <c r="O216" i="14"/>
  <c r="O241" i="14"/>
  <c r="H171" i="14"/>
  <c r="J181" i="14"/>
  <c r="C187" i="14"/>
  <c r="K181" i="14"/>
  <c r="D187" i="14"/>
  <c r="O204" i="14"/>
  <c r="D162" i="14"/>
  <c r="E162" i="14"/>
  <c r="L171" i="14"/>
  <c r="F204" i="14"/>
  <c r="C171" i="14"/>
  <c r="S181" i="14"/>
  <c r="H187" i="14"/>
  <c r="G162" i="14"/>
  <c r="V181" i="14"/>
  <c r="Q171" i="13"/>
  <c r="R187" i="13"/>
  <c r="H187" i="13"/>
  <c r="M204" i="13"/>
  <c r="G251" i="14"/>
  <c r="E56" i="4"/>
  <c r="E131" i="4" s="1"/>
  <c r="O60" i="4"/>
  <c r="O133" i="4" s="1"/>
  <c r="I162" i="13"/>
  <c r="R171" i="13"/>
  <c r="N204" i="13"/>
  <c r="J243" i="13"/>
  <c r="B241" i="14"/>
  <c r="Q63" i="12"/>
  <c r="Q55" i="4" s="1"/>
  <c r="Q130" i="4" s="1"/>
  <c r="P162" i="13"/>
  <c r="T224" i="13"/>
  <c r="S162" i="13"/>
  <c r="V171" i="13"/>
  <c r="N162" i="13"/>
  <c r="D162" i="13"/>
  <c r="U251" i="15"/>
  <c r="U171" i="13"/>
  <c r="Q204" i="13"/>
  <c r="W204" i="13"/>
  <c r="H216" i="13"/>
  <c r="H224" i="13"/>
  <c r="B251" i="13"/>
  <c r="B243" i="13" s="1"/>
  <c r="V251" i="15"/>
  <c r="I65" i="12"/>
  <c r="I57" i="4" s="1"/>
  <c r="I132" i="4" s="1"/>
  <c r="R162" i="13"/>
  <c r="G187" i="13"/>
  <c r="H233" i="13"/>
  <c r="Q65" i="12"/>
  <c r="Q57" i="4" s="1"/>
  <c r="Q132" i="4" s="1"/>
  <c r="B187" i="13"/>
  <c r="C224" i="13"/>
  <c r="B171" i="13"/>
  <c r="H171" i="13"/>
  <c r="P204" i="13"/>
  <c r="V162" i="13"/>
  <c r="C181" i="13"/>
  <c r="E187" i="13"/>
  <c r="G241" i="14"/>
  <c r="B58" i="4"/>
  <c r="P59" i="4"/>
  <c r="D88" i="12"/>
  <c r="E171" i="13"/>
  <c r="K171" i="13"/>
  <c r="D181" i="13"/>
  <c r="L187" i="13"/>
  <c r="G204" i="13"/>
  <c r="K224" i="13"/>
  <c r="W251" i="14"/>
  <c r="C162" i="13"/>
  <c r="F171" i="13"/>
  <c r="G181" i="13"/>
  <c r="D251" i="15"/>
  <c r="O162" i="13"/>
  <c r="R59" i="4"/>
  <c r="H181" i="13"/>
  <c r="E251" i="15"/>
  <c r="K181" i="13"/>
  <c r="I187" i="13"/>
  <c r="O187" i="13"/>
  <c r="F251" i="15"/>
  <c r="I171" i="13"/>
  <c r="J187" i="13"/>
  <c r="E204" i="13"/>
  <c r="P241" i="13"/>
  <c r="P233" i="13" s="1"/>
  <c r="G251" i="15"/>
  <c r="E261" i="15"/>
  <c r="J171" i="13"/>
  <c r="P171" i="13"/>
  <c r="O181" i="13"/>
  <c r="F204" i="13"/>
  <c r="B162" i="13"/>
  <c r="H162" i="13"/>
  <c r="G261" i="14"/>
  <c r="C241" i="15"/>
  <c r="G261" i="15"/>
  <c r="M187" i="13"/>
  <c r="H261" i="14"/>
  <c r="D241" i="15"/>
  <c r="H261" i="15"/>
  <c r="F89" i="12"/>
  <c r="M171" i="13"/>
  <c r="S171" i="13"/>
  <c r="T187" i="13"/>
  <c r="I204" i="13"/>
  <c r="O204" i="13"/>
  <c r="E241" i="15"/>
  <c r="I261" i="15"/>
  <c r="N171" i="13"/>
  <c r="W181" i="13"/>
  <c r="L251" i="15"/>
  <c r="J58" i="4"/>
  <c r="J60" i="4"/>
  <c r="J133" i="4" s="1"/>
  <c r="K58" i="4"/>
  <c r="K60" i="4"/>
  <c r="K133" i="4" s="1"/>
  <c r="R89" i="12"/>
  <c r="K162" i="13"/>
  <c r="D171" i="13"/>
  <c r="S89" i="12"/>
  <c r="F162" i="13"/>
  <c r="L261" i="13"/>
  <c r="L253" i="13" s="1"/>
  <c r="I251" i="14"/>
  <c r="G241" i="15"/>
  <c r="M251" i="15"/>
  <c r="N58" i="4"/>
  <c r="M60" i="4"/>
  <c r="M133" i="4" s="1"/>
  <c r="Q187" i="13"/>
  <c r="W187" i="13"/>
  <c r="T261" i="13"/>
  <c r="Q251" i="14"/>
  <c r="N251" i="15"/>
  <c r="N30" i="4"/>
  <c r="B33" i="4"/>
  <c r="P128" i="4"/>
  <c r="J33" i="4"/>
  <c r="U30" i="4"/>
  <c r="Q56" i="4"/>
  <c r="S58" i="4"/>
  <c r="C60" i="4"/>
  <c r="C133" i="4" s="1"/>
  <c r="S56" i="4"/>
  <c r="S131" i="4" s="1"/>
  <c r="W58" i="4"/>
  <c r="G60" i="4"/>
  <c r="W128" i="4"/>
  <c r="J39" i="4"/>
  <c r="W56" i="4"/>
  <c r="W131" i="4" s="1"/>
  <c r="C59" i="4"/>
  <c r="T3" i="4"/>
  <c r="T128" i="4" s="1"/>
  <c r="P38" i="7"/>
  <c r="P5" i="7" s="1"/>
  <c r="P54" i="7" s="1"/>
  <c r="Q82" i="12"/>
  <c r="O31" i="12"/>
  <c r="W87" i="12"/>
  <c r="Q99" i="12"/>
  <c r="Q160" i="4" s="1"/>
  <c r="M224" i="13"/>
  <c r="S7" i="4"/>
  <c r="J30" i="4"/>
  <c r="Q224" i="13"/>
  <c r="W224" i="13"/>
  <c r="U38" i="7"/>
  <c r="C233" i="13"/>
  <c r="R224" i="13"/>
  <c r="L42" i="4"/>
  <c r="B56" i="4"/>
  <c r="B131" i="4" s="1"/>
  <c r="V38" i="7"/>
  <c r="T37" i="12"/>
  <c r="V97" i="12"/>
  <c r="V158" i="4" s="1"/>
  <c r="P243" i="13"/>
  <c r="W31" i="12"/>
  <c r="U224" i="13"/>
  <c r="Q37" i="12"/>
  <c r="R39" i="4"/>
  <c r="J105" i="4"/>
  <c r="J89" i="12"/>
  <c r="H253" i="13"/>
  <c r="T253" i="13"/>
  <c r="K89" i="12"/>
  <c r="D133" i="4"/>
  <c r="G133" i="4"/>
  <c r="M30" i="4"/>
  <c r="C99" i="12"/>
  <c r="C160" i="4" s="1"/>
  <c r="N89" i="12"/>
  <c r="K233" i="13"/>
  <c r="D224" i="13"/>
  <c r="P224" i="13"/>
  <c r="C82" i="12"/>
  <c r="D82" i="12"/>
  <c r="W37" i="12"/>
  <c r="F82" i="12"/>
  <c r="H30" i="4"/>
  <c r="S5" i="4"/>
  <c r="C7" i="4"/>
  <c r="K131" i="4"/>
  <c r="D7" i="4"/>
  <c r="P30" i="4"/>
  <c r="S59" i="4"/>
  <c r="E82" i="12"/>
  <c r="L100" i="12"/>
  <c r="L161" i="4" s="1"/>
  <c r="B73" i="12"/>
  <c r="B102" i="4" s="1"/>
  <c r="S82" i="12"/>
  <c r="N85" i="12"/>
  <c r="V89" i="12"/>
  <c r="G224" i="13"/>
  <c r="M131" i="4"/>
  <c r="M100" i="12"/>
  <c r="M161" i="4" s="1"/>
  <c r="R75" i="12"/>
  <c r="R104" i="4" s="1"/>
  <c r="R85" i="12"/>
  <c r="B224" i="13"/>
  <c r="E31" i="12"/>
  <c r="H82" i="12"/>
  <c r="V85" i="12"/>
  <c r="R243" i="13"/>
  <c r="P253" i="13"/>
  <c r="I82" i="12"/>
  <c r="G31" i="12"/>
  <c r="B87" i="12"/>
  <c r="E224" i="13"/>
  <c r="S233" i="13"/>
  <c r="L224" i="13"/>
  <c r="I31" i="12"/>
  <c r="T30" i="4"/>
  <c r="L82" i="12"/>
  <c r="C37" i="12"/>
  <c r="J87" i="12"/>
  <c r="I224" i="13"/>
  <c r="D33" i="4"/>
  <c r="Q128" i="4"/>
  <c r="L7" i="4"/>
  <c r="B30" i="4"/>
  <c r="E60" i="4"/>
  <c r="E133" i="4" s="1"/>
  <c r="T100" i="12"/>
  <c r="T161" i="4" s="1"/>
  <c r="N87" i="12"/>
  <c r="O224" i="13"/>
  <c r="U56" i="4"/>
  <c r="U131" i="4" s="1"/>
  <c r="V58" i="4"/>
  <c r="M38" i="7"/>
  <c r="U100" i="12"/>
  <c r="U161" i="4" s="1"/>
  <c r="O87" i="12"/>
  <c r="J224" i="13"/>
  <c r="D253" i="13"/>
  <c r="N38" i="7"/>
  <c r="M31" i="12"/>
  <c r="T31" i="12"/>
  <c r="F37" i="12"/>
  <c r="L37" i="12"/>
  <c r="P82" i="12"/>
  <c r="N31" i="12"/>
  <c r="G37" i="12"/>
  <c r="M37" i="12"/>
  <c r="O97" i="12"/>
  <c r="O158" i="4" s="1"/>
  <c r="V87" i="12"/>
  <c r="Q97" i="12"/>
  <c r="Q158" i="4" s="1"/>
  <c r="H243" i="13"/>
  <c r="W136" i="11"/>
  <c r="W55" i="8"/>
  <c r="W100" i="4" s="1"/>
  <c r="D115" i="11"/>
  <c r="D52" i="8"/>
  <c r="D51" i="8" s="1"/>
  <c r="D55" i="8"/>
  <c r="D106" i="11"/>
  <c r="C147" i="11"/>
  <c r="C56" i="8"/>
  <c r="C101" i="4" s="1"/>
  <c r="E136" i="11"/>
  <c r="E107" i="11"/>
  <c r="E111" i="11"/>
  <c r="E115" i="11"/>
  <c r="E55" i="8"/>
  <c r="E100" i="4" s="1"/>
  <c r="G136" i="11"/>
  <c r="G55" i="8"/>
  <c r="G100" i="4" s="1"/>
  <c r="G52" i="8"/>
  <c r="G51" i="8" s="1"/>
  <c r="H136" i="11"/>
  <c r="H55" i="8"/>
  <c r="H100" i="4" s="1"/>
  <c r="H52" i="8"/>
  <c r="H51" i="8" s="1"/>
  <c r="T147" i="11"/>
  <c r="T56" i="8"/>
  <c r="T101" i="4" s="1"/>
  <c r="S128" i="11"/>
  <c r="K67" i="8"/>
  <c r="K156" i="4" s="1"/>
  <c r="F66" i="8"/>
  <c r="F155" i="4" s="1"/>
  <c r="G54" i="8"/>
  <c r="G99" i="4" s="1"/>
  <c r="H56" i="8"/>
  <c r="H54" i="8" s="1"/>
  <c r="H99" i="4" s="1"/>
  <c r="P54" i="8"/>
  <c r="P99" i="4" s="1"/>
  <c r="L66" i="8"/>
  <c r="L155" i="4" s="1"/>
  <c r="Q56" i="8"/>
  <c r="Q101" i="4" s="1"/>
  <c r="S54" i="11"/>
  <c r="L106" i="11"/>
  <c r="H129" i="11"/>
  <c r="F107" i="11"/>
  <c r="P129" i="11"/>
  <c r="T38" i="7"/>
  <c r="T5" i="7" s="1"/>
  <c r="T55" i="7" s="1"/>
  <c r="P101" i="4"/>
  <c r="U107" i="11"/>
  <c r="P112" i="11"/>
  <c r="P125" i="11"/>
  <c r="Q130" i="11"/>
  <c r="U115" i="11"/>
  <c r="M107" i="11"/>
  <c r="H125" i="11"/>
  <c r="P52" i="8"/>
  <c r="P51" i="8" s="1"/>
  <c r="I126" i="11"/>
  <c r="T52" i="8"/>
  <c r="T51" i="8" s="1"/>
  <c r="L55" i="8"/>
  <c r="L100" i="4" s="1"/>
  <c r="H128" i="11"/>
  <c r="Q126" i="11"/>
  <c r="I122" i="11"/>
  <c r="D147" i="11"/>
  <c r="Q122" i="11"/>
  <c r="O55" i="8"/>
  <c r="O100" i="4" s="1"/>
  <c r="K128" i="11"/>
  <c r="U111" i="11"/>
  <c r="C38" i="7"/>
  <c r="F111" i="11"/>
  <c r="M55" i="8"/>
  <c r="M100" i="4" s="1"/>
  <c r="T55" i="8"/>
  <c r="U55" i="8"/>
  <c r="I130" i="11"/>
  <c r="P128" i="11"/>
  <c r="P117" i="10"/>
  <c r="I100" i="10"/>
  <c r="Q100" i="10"/>
  <c r="N100" i="10"/>
  <c r="B100" i="10"/>
  <c r="S100" i="10"/>
  <c r="B117" i="10"/>
  <c r="F117" i="10"/>
  <c r="C117" i="10"/>
  <c r="J100" i="10"/>
  <c r="R145" i="10"/>
  <c r="S145" i="10"/>
  <c r="C100" i="10"/>
  <c r="F100" i="10"/>
  <c r="R100" i="10"/>
  <c r="N117" i="10"/>
  <c r="M100" i="10"/>
  <c r="T100" i="10"/>
  <c r="K117" i="10"/>
  <c r="V117" i="10"/>
  <c r="C59" i="8"/>
  <c r="C52" i="4"/>
  <c r="C129" i="4" s="1"/>
  <c r="Q100" i="9"/>
  <c r="R54" i="4"/>
  <c r="S54" i="4"/>
  <c r="N47" i="8"/>
  <c r="N59" i="8" s="1"/>
  <c r="V54" i="4"/>
  <c r="L53" i="4"/>
  <c r="M53" i="4"/>
  <c r="G111" i="9"/>
  <c r="I47" i="8"/>
  <c r="I52" i="4" s="1"/>
  <c r="B100" i="9"/>
  <c r="T100" i="9"/>
  <c r="J111" i="9"/>
  <c r="O53" i="4"/>
  <c r="C100" i="9"/>
  <c r="L111" i="9"/>
  <c r="I117" i="9"/>
  <c r="L117" i="9"/>
  <c r="M100" i="9"/>
  <c r="S117" i="9"/>
  <c r="I100" i="9"/>
  <c r="W111" i="9"/>
  <c r="O117" i="9"/>
  <c r="L60" i="8"/>
  <c r="J100" i="9"/>
  <c r="R47" i="8"/>
  <c r="R52" i="4" s="1"/>
  <c r="R129" i="4" s="1"/>
  <c r="K100" i="9"/>
  <c r="Q117" i="9"/>
  <c r="E145" i="11"/>
  <c r="T117" i="9"/>
  <c r="J117" i="9"/>
  <c r="U100" i="9"/>
  <c r="W117" i="9"/>
  <c r="P54" i="4"/>
  <c r="R100" i="9"/>
  <c r="Q54" i="4"/>
  <c r="S100" i="9"/>
  <c r="C117" i="9"/>
  <c r="P128" i="9"/>
  <c r="M145" i="11"/>
  <c r="R117" i="9"/>
  <c r="R136" i="9"/>
  <c r="U54" i="4"/>
  <c r="B47" i="8"/>
  <c r="B52" i="4" s="1"/>
  <c r="B129" i="4" s="1"/>
  <c r="G156" i="9"/>
  <c r="H128" i="9"/>
  <c r="W54" i="4"/>
  <c r="W156" i="10"/>
  <c r="B111" i="9"/>
  <c r="D117" i="9"/>
  <c r="L100" i="9"/>
  <c r="V136" i="9"/>
  <c r="J53" i="4"/>
  <c r="K53" i="4"/>
  <c r="E100" i="9"/>
  <c r="D111" i="9"/>
  <c r="K117" i="9"/>
  <c r="F111" i="9"/>
  <c r="G117" i="9"/>
  <c r="U145" i="11"/>
  <c r="B3" i="4"/>
  <c r="B128" i="4" s="1"/>
  <c r="J4" i="4"/>
  <c r="J129" i="4" s="1"/>
  <c r="T33" i="4"/>
  <c r="H53" i="4"/>
  <c r="C147" i="9"/>
  <c r="D66" i="8"/>
  <c r="D155" i="4" s="1"/>
  <c r="O128" i="4"/>
  <c r="U39" i="4"/>
  <c r="I42" i="4"/>
  <c r="H61" i="8"/>
  <c r="B136" i="9"/>
  <c r="J42" i="4"/>
  <c r="K61" i="8"/>
  <c r="I20" i="8"/>
  <c r="K147" i="9"/>
  <c r="S30" i="4"/>
  <c r="C39" i="4"/>
  <c r="K38" i="7"/>
  <c r="J20" i="8"/>
  <c r="P61" i="8"/>
  <c r="C17" i="8"/>
  <c r="S61" i="8"/>
  <c r="M147" i="9"/>
  <c r="D17" i="8"/>
  <c r="N66" i="8"/>
  <c r="N155" i="4" s="1"/>
  <c r="E33" i="4"/>
  <c r="Q42" i="4"/>
  <c r="F33" i="4"/>
  <c r="B39" i="4"/>
  <c r="R42" i="4"/>
  <c r="O20" i="8"/>
  <c r="Q47" i="8"/>
  <c r="Q52" i="4" s="1"/>
  <c r="D147" i="9"/>
  <c r="E147" i="9"/>
  <c r="D42" i="4"/>
  <c r="B54" i="4"/>
  <c r="Q20" i="8"/>
  <c r="E58" i="8"/>
  <c r="E39" i="4"/>
  <c r="J17" i="8"/>
  <c r="T66" i="8"/>
  <c r="T155" i="4" s="1"/>
  <c r="M58" i="8"/>
  <c r="F136" i="9"/>
  <c r="L39" i="4"/>
  <c r="N52" i="4"/>
  <c r="N129" i="4" s="1"/>
  <c r="K17" i="8"/>
  <c r="S20" i="8"/>
  <c r="U58" i="8"/>
  <c r="U147" i="9"/>
  <c r="L17" i="8"/>
  <c r="T20" i="8"/>
  <c r="V66" i="8"/>
  <c r="V155" i="4" s="1"/>
  <c r="L33" i="4"/>
  <c r="T100" i="4"/>
  <c r="D60" i="8"/>
  <c r="C30" i="4"/>
  <c r="F60" i="8"/>
  <c r="W147" i="9"/>
  <c r="M33" i="4"/>
  <c r="D128" i="4"/>
  <c r="N33" i="4"/>
  <c r="B53" i="4"/>
  <c r="H54" i="4"/>
  <c r="L38" i="7"/>
  <c r="V17" i="8"/>
  <c r="F47" i="8"/>
  <c r="C67" i="8"/>
  <c r="C156" i="4" s="1"/>
  <c r="I60" i="8"/>
  <c r="K47" i="8"/>
  <c r="D67" i="8"/>
  <c r="D156" i="4" s="1"/>
  <c r="S147" i="9"/>
  <c r="G136" i="9"/>
  <c r="G128" i="4"/>
  <c r="K54" i="4"/>
  <c r="S47" i="8"/>
  <c r="N60" i="8"/>
  <c r="N136" i="9"/>
  <c r="T39" i="4"/>
  <c r="B42" i="4"/>
  <c r="F53" i="4"/>
  <c r="S17" i="8"/>
  <c r="V47" i="8"/>
  <c r="Q60" i="8"/>
  <c r="R38" i="7"/>
  <c r="D38" i="7"/>
  <c r="D5" i="7" s="1"/>
  <c r="D55" i="7" s="1"/>
  <c r="S38" i="7"/>
  <c r="B38" i="7"/>
  <c r="E38" i="7"/>
  <c r="H38" i="7"/>
  <c r="H5" i="7" s="1"/>
  <c r="J38" i="7"/>
  <c r="H5" i="6"/>
  <c r="H46" i="6" s="1"/>
  <c r="L46" i="6"/>
  <c r="L47" i="6"/>
  <c r="N5" i="6"/>
  <c r="N43" i="6" s="1"/>
  <c r="P5" i="6"/>
  <c r="P48" i="6" s="1"/>
  <c r="V47" i="6"/>
  <c r="V42" i="6"/>
  <c r="R46" i="6"/>
  <c r="L45" i="6"/>
  <c r="B5" i="6"/>
  <c r="B44" i="6" s="1"/>
  <c r="T5" i="6"/>
  <c r="T44" i="6" s="1"/>
  <c r="V48" i="6"/>
  <c r="J44" i="6"/>
  <c r="V46" i="6"/>
  <c r="H43" i="6"/>
  <c r="R44" i="6"/>
  <c r="J5" i="6"/>
  <c r="J48" i="6" s="1"/>
  <c r="H48" i="6"/>
  <c r="M88" i="4"/>
  <c r="K16" i="5"/>
  <c r="N47" i="6"/>
  <c r="H88" i="4"/>
  <c r="N88" i="4"/>
  <c r="T42" i="6"/>
  <c r="J45" i="6"/>
  <c r="F10" i="6"/>
  <c r="G94" i="4"/>
  <c r="G16" i="5"/>
  <c r="G10" i="6"/>
  <c r="G5" i="6" s="1"/>
  <c r="S10" i="6"/>
  <c r="S5" i="6" s="1"/>
  <c r="T16" i="7"/>
  <c r="R47" i="6"/>
  <c r="K88" i="4"/>
  <c r="Q88" i="4"/>
  <c r="O10" i="5"/>
  <c r="I16" i="5"/>
  <c r="E27" i="6"/>
  <c r="H44" i="6"/>
  <c r="N45" i="6"/>
  <c r="Q10" i="6"/>
  <c r="L48" i="6"/>
  <c r="N48" i="6"/>
  <c r="O88" i="4"/>
  <c r="M10" i="5"/>
  <c r="S16" i="5"/>
  <c r="D16" i="6"/>
  <c r="O27" i="6"/>
  <c r="B10" i="7"/>
  <c r="F27" i="7"/>
  <c r="L44" i="6"/>
  <c r="R45" i="6"/>
  <c r="R48" i="6"/>
  <c r="O16" i="5"/>
  <c r="E16" i="5"/>
  <c r="V5" i="6"/>
  <c r="O10" i="6"/>
  <c r="O5" i="6" s="1"/>
  <c r="E10" i="6"/>
  <c r="F16" i="6"/>
  <c r="J10" i="7"/>
  <c r="B27" i="7"/>
  <c r="V88" i="4"/>
  <c r="R88" i="4"/>
  <c r="V10" i="5"/>
  <c r="P16" i="5"/>
  <c r="F16" i="5"/>
  <c r="B42" i="6"/>
  <c r="N44" i="6"/>
  <c r="G16" i="6"/>
  <c r="M16" i="6"/>
  <c r="M47" i="6" s="1"/>
  <c r="E10" i="7"/>
  <c r="U27" i="7"/>
  <c r="P88" i="4"/>
  <c r="S88" i="4"/>
  <c r="W10" i="5"/>
  <c r="Q16" i="5"/>
  <c r="M27" i="6"/>
  <c r="D27" i="7"/>
  <c r="V45" i="6"/>
  <c r="D16" i="7"/>
  <c r="F48" i="7"/>
  <c r="T10" i="5"/>
  <c r="J10" i="5"/>
  <c r="L43" i="6"/>
  <c r="K16" i="6"/>
  <c r="W16" i="6"/>
  <c r="W5" i="6" s="1"/>
  <c r="D27" i="6"/>
  <c r="G27" i="7"/>
  <c r="N48" i="7"/>
  <c r="N27" i="7"/>
  <c r="H42" i="6"/>
  <c r="F27" i="6"/>
  <c r="W94" i="4"/>
  <c r="W16" i="5"/>
  <c r="M16" i="5"/>
  <c r="W10" i="6"/>
  <c r="R10" i="7"/>
  <c r="N16" i="7"/>
  <c r="J27" i="7"/>
  <c r="P49" i="7"/>
  <c r="B16" i="5"/>
  <c r="N16" i="5"/>
  <c r="J42" i="6"/>
  <c r="V44" i="6"/>
  <c r="U16" i="6"/>
  <c r="M10" i="7"/>
  <c r="C10" i="7"/>
  <c r="I16" i="7"/>
  <c r="I27" i="6"/>
  <c r="U27" i="6"/>
  <c r="L27" i="7"/>
  <c r="R43" i="6"/>
  <c r="R41" i="6" s="1"/>
  <c r="E88" i="4"/>
  <c r="C16" i="5"/>
  <c r="F88" i="4"/>
  <c r="L42" i="6"/>
  <c r="Q10" i="5"/>
  <c r="K10" i="6"/>
  <c r="P10" i="7"/>
  <c r="L16" i="7"/>
  <c r="B88" i="4"/>
  <c r="F10" i="5"/>
  <c r="R10" i="5"/>
  <c r="U16" i="5"/>
  <c r="S16" i="6"/>
  <c r="O27" i="7"/>
  <c r="E27" i="7"/>
  <c r="V16" i="5"/>
  <c r="S27" i="6"/>
  <c r="V27" i="7"/>
  <c r="V43" i="6"/>
  <c r="V16" i="7"/>
  <c r="R27" i="7"/>
  <c r="C88" i="4"/>
  <c r="I88" i="4"/>
  <c r="G10" i="5"/>
  <c r="C10" i="5"/>
  <c r="I10" i="6"/>
  <c r="I5" i="6" s="1"/>
  <c r="U10" i="6"/>
  <c r="L88" i="4"/>
  <c r="D10" i="5"/>
  <c r="J16" i="5"/>
  <c r="R42" i="6"/>
  <c r="H45" i="6"/>
  <c r="U10" i="7"/>
  <c r="K10" i="7"/>
  <c r="Q16" i="7"/>
  <c r="G16" i="7"/>
  <c r="W42" i="4"/>
  <c r="E42" i="4"/>
  <c r="U42" i="4"/>
  <c r="M42" i="4"/>
  <c r="G42" i="4"/>
  <c r="G33" i="4"/>
  <c r="O33" i="4"/>
  <c r="W33" i="4"/>
  <c r="K33" i="4"/>
  <c r="S33" i="4"/>
  <c r="I39" i="4"/>
  <c r="Q39" i="4"/>
  <c r="K39" i="4"/>
  <c r="S39" i="4"/>
  <c r="O42" i="4"/>
  <c r="C144" i="4"/>
  <c r="K144" i="4"/>
  <c r="S144" i="4"/>
  <c r="E145" i="4"/>
  <c r="M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S59" i="8"/>
  <c r="S52" i="4"/>
  <c r="G30" i="4"/>
  <c r="O30" i="4"/>
  <c r="W30" i="4"/>
  <c r="I30" i="4"/>
  <c r="Q30" i="4"/>
  <c r="C33" i="4"/>
  <c r="C136" i="4"/>
  <c r="K136" i="4"/>
  <c r="S136" i="4"/>
  <c r="E137" i="4"/>
  <c r="M137" i="4"/>
  <c r="U137" i="4"/>
  <c r="Q129" i="4"/>
  <c r="C94" i="4"/>
  <c r="K94" i="4"/>
  <c r="S94" i="4"/>
  <c r="R27" i="5"/>
  <c r="R5" i="5" s="1"/>
  <c r="R33" i="4"/>
  <c r="I139" i="4"/>
  <c r="Q139" i="4"/>
  <c r="C140" i="4"/>
  <c r="K140" i="4"/>
  <c r="S140" i="4"/>
  <c r="E141" i="4"/>
  <c r="U141" i="4"/>
  <c r="D94" i="4"/>
  <c r="L94" i="4"/>
  <c r="T94" i="4"/>
  <c r="H10" i="5"/>
  <c r="P10" i="5"/>
  <c r="D16" i="5"/>
  <c r="L16" i="5"/>
  <c r="T16" i="5"/>
  <c r="I33" i="4"/>
  <c r="Q33" i="4"/>
  <c r="C42" i="4"/>
  <c r="K42" i="4"/>
  <c r="S42" i="4"/>
  <c r="I129" i="4"/>
  <c r="R132" i="4"/>
  <c r="H131" i="4"/>
  <c r="P131" i="4"/>
  <c r="B132" i="4"/>
  <c r="R128" i="4"/>
  <c r="H39" i="4"/>
  <c r="P39" i="4"/>
  <c r="F42" i="4"/>
  <c r="N42" i="4"/>
  <c r="V42" i="4"/>
  <c r="I131" i="4"/>
  <c r="Q131" i="4"/>
  <c r="B94" i="4"/>
  <c r="J94" i="4"/>
  <c r="R94" i="4"/>
  <c r="M5" i="6"/>
  <c r="M44" i="6" s="1"/>
  <c r="U5" i="6"/>
  <c r="U46" i="6" s="1"/>
  <c r="Q5" i="6"/>
  <c r="Q47" i="6" s="1"/>
  <c r="G10" i="7"/>
  <c r="O10" i="7"/>
  <c r="W10" i="7"/>
  <c r="I10" i="7"/>
  <c r="Q10" i="7"/>
  <c r="I59" i="8"/>
  <c r="Q59" i="8"/>
  <c r="L54" i="8"/>
  <c r="L99" i="4" s="1"/>
  <c r="H145" i="10"/>
  <c r="H111" i="10"/>
  <c r="P145" i="10"/>
  <c r="P111" i="10"/>
  <c r="B156" i="10"/>
  <c r="B128" i="10"/>
  <c r="J156" i="10"/>
  <c r="J128" i="10"/>
  <c r="R156" i="10"/>
  <c r="R128" i="10"/>
  <c r="J78" i="12"/>
  <c r="J107" i="4" s="1"/>
  <c r="J253" i="15"/>
  <c r="B27" i="5"/>
  <c r="Q43" i="6"/>
  <c r="Q48" i="6"/>
  <c r="I27" i="7"/>
  <c r="Q27" i="7"/>
  <c r="G38" i="7"/>
  <c r="O38" i="7"/>
  <c r="O5" i="7" s="1"/>
  <c r="O53" i="7" s="1"/>
  <c r="W38" i="7"/>
  <c r="W5" i="7" s="1"/>
  <c r="W54" i="7" s="1"/>
  <c r="B59" i="8"/>
  <c r="J59" i="8"/>
  <c r="H136" i="9"/>
  <c r="P136" i="9"/>
  <c r="D136" i="9"/>
  <c r="L136" i="9"/>
  <c r="H42" i="4"/>
  <c r="P42" i="4"/>
  <c r="C16" i="7"/>
  <c r="K16" i="7"/>
  <c r="S16" i="7"/>
  <c r="M16" i="7"/>
  <c r="U16" i="7"/>
  <c r="P145" i="9"/>
  <c r="P111" i="9"/>
  <c r="B156" i="9"/>
  <c r="B147" i="9" s="1"/>
  <c r="B128" i="9"/>
  <c r="J156" i="9"/>
  <c r="J147" i="9" s="1"/>
  <c r="J128" i="9"/>
  <c r="R156" i="9"/>
  <c r="R147" i="9" s="1"/>
  <c r="R156" i="11"/>
  <c r="R128" i="9"/>
  <c r="F100" i="9"/>
  <c r="N100" i="9"/>
  <c r="V100" i="9"/>
  <c r="F117" i="9"/>
  <c r="N117" i="9"/>
  <c r="V117" i="9"/>
  <c r="Q136" i="9"/>
  <c r="C27" i="6"/>
  <c r="C5" i="6" s="1"/>
  <c r="K27" i="6"/>
  <c r="C48" i="7"/>
  <c r="K48" i="7"/>
  <c r="S48" i="7"/>
  <c r="C27" i="7"/>
  <c r="K27" i="7"/>
  <c r="S27" i="7"/>
  <c r="I38" i="7"/>
  <c r="Q38" i="7"/>
  <c r="H145" i="9"/>
  <c r="H33" i="4"/>
  <c r="P33" i="4"/>
  <c r="V41" i="6"/>
  <c r="E16" i="7"/>
  <c r="E60" i="8"/>
  <c r="E47" i="8"/>
  <c r="M60" i="8"/>
  <c r="M47" i="8"/>
  <c r="U60" i="8"/>
  <c r="U47" i="8"/>
  <c r="H100" i="9"/>
  <c r="P100" i="9"/>
  <c r="H117" i="9"/>
  <c r="P117" i="9"/>
  <c r="C136" i="9"/>
  <c r="G147" i="9"/>
  <c r="M43" i="6"/>
  <c r="Q45" i="6"/>
  <c r="F5" i="6"/>
  <c r="F48" i="6" s="1"/>
  <c r="E16" i="6"/>
  <c r="E5" i="6" s="1"/>
  <c r="F46" i="6"/>
  <c r="E66" i="8"/>
  <c r="E155" i="4" s="1"/>
  <c r="L132" i="11"/>
  <c r="L129" i="11"/>
  <c r="L125" i="11"/>
  <c r="L130" i="11"/>
  <c r="L126" i="11"/>
  <c r="L122" i="11"/>
  <c r="L123" i="11"/>
  <c r="L147" i="11"/>
  <c r="L56" i="8"/>
  <c r="L101" i="4" s="1"/>
  <c r="L52" i="8"/>
  <c r="L51" i="8" s="1"/>
  <c r="E132" i="11"/>
  <c r="E129" i="11"/>
  <c r="E125" i="11"/>
  <c r="E130" i="11"/>
  <c r="E126" i="11"/>
  <c r="E122" i="11"/>
  <c r="E117" i="11" s="1"/>
  <c r="E147" i="11"/>
  <c r="E123" i="11"/>
  <c r="E56" i="8"/>
  <c r="E101" i="4" s="1"/>
  <c r="E52" i="8"/>
  <c r="E51" i="8" s="1"/>
  <c r="M132" i="11"/>
  <c r="M129" i="11"/>
  <c r="M125" i="11"/>
  <c r="M130" i="11"/>
  <c r="M126" i="11"/>
  <c r="M122" i="11"/>
  <c r="M117" i="11" s="1"/>
  <c r="M147" i="11"/>
  <c r="M123" i="11"/>
  <c r="M56" i="8"/>
  <c r="M101" i="4" s="1"/>
  <c r="M52" i="8"/>
  <c r="M51" i="8" s="1"/>
  <c r="U132" i="11"/>
  <c r="U129" i="11"/>
  <c r="U125" i="11"/>
  <c r="U130" i="11"/>
  <c r="U126" i="11"/>
  <c r="U122" i="11"/>
  <c r="U147" i="11"/>
  <c r="U123" i="11"/>
  <c r="U56" i="8"/>
  <c r="U101" i="4" s="1"/>
  <c r="U52" i="8"/>
  <c r="U51" i="8" s="1"/>
  <c r="D47" i="8"/>
  <c r="L47" i="8"/>
  <c r="T47" i="8"/>
  <c r="F58" i="8"/>
  <c r="N58" i="8"/>
  <c r="V58" i="8"/>
  <c r="B60" i="8"/>
  <c r="J60" i="8"/>
  <c r="R60" i="8"/>
  <c r="D61" i="8"/>
  <c r="L61" i="8"/>
  <c r="T61" i="8"/>
  <c r="C111" i="9"/>
  <c r="K111" i="9"/>
  <c r="S111" i="9"/>
  <c r="I128" i="9"/>
  <c r="Q128" i="9"/>
  <c r="I145" i="9"/>
  <c r="I136" i="9" s="1"/>
  <c r="S145" i="9"/>
  <c r="S136" i="9" s="1"/>
  <c r="I145" i="10"/>
  <c r="I111" i="10"/>
  <c r="Q145" i="10"/>
  <c r="Q111" i="10"/>
  <c r="C156" i="10"/>
  <c r="C128" i="10"/>
  <c r="K156" i="10"/>
  <c r="K128" i="10"/>
  <c r="S156" i="10"/>
  <c r="S128" i="10"/>
  <c r="D117" i="10"/>
  <c r="L117" i="10"/>
  <c r="T117" i="10"/>
  <c r="P113" i="11"/>
  <c r="P109" i="11"/>
  <c r="P105" i="11"/>
  <c r="P106" i="11"/>
  <c r="P115" i="11"/>
  <c r="P107" i="11"/>
  <c r="F136" i="11"/>
  <c r="F112" i="11"/>
  <c r="F108" i="11"/>
  <c r="F113" i="11"/>
  <c r="F109" i="11"/>
  <c r="F105" i="11"/>
  <c r="F100" i="11" s="1"/>
  <c r="F106" i="11"/>
  <c r="N136" i="11"/>
  <c r="N112" i="11"/>
  <c r="N108" i="11"/>
  <c r="N113" i="11"/>
  <c r="N109" i="11"/>
  <c r="N105" i="11"/>
  <c r="N106" i="11"/>
  <c r="V136" i="11"/>
  <c r="V112" i="11"/>
  <c r="V108" i="11"/>
  <c r="V113" i="11"/>
  <c r="V109" i="11"/>
  <c r="V105" i="11"/>
  <c r="V106" i="11"/>
  <c r="F156" i="11"/>
  <c r="F54" i="11"/>
  <c r="N156" i="11"/>
  <c r="N54" i="11"/>
  <c r="N128" i="11" s="1"/>
  <c r="V156" i="11"/>
  <c r="V54" i="11"/>
  <c r="H108" i="11"/>
  <c r="V111" i="11"/>
  <c r="R122" i="11"/>
  <c r="R126" i="11"/>
  <c r="D65" i="12"/>
  <c r="D87" i="12"/>
  <c r="L65" i="12"/>
  <c r="L63" i="12" s="1"/>
  <c r="L87" i="12"/>
  <c r="L99" i="12"/>
  <c r="L160" i="4" s="1"/>
  <c r="T65" i="12"/>
  <c r="T63" i="12" s="1"/>
  <c r="T87" i="12"/>
  <c r="T99" i="12"/>
  <c r="T160" i="4" s="1"/>
  <c r="F88" i="12"/>
  <c r="F100" i="12"/>
  <c r="F161" i="4" s="1"/>
  <c r="F65" i="12"/>
  <c r="N88" i="12"/>
  <c r="N100" i="12"/>
  <c r="N161" i="4" s="1"/>
  <c r="N65" i="12"/>
  <c r="V88" i="12"/>
  <c r="V65" i="12"/>
  <c r="V100" i="12"/>
  <c r="V161" i="4" s="1"/>
  <c r="H89" i="12"/>
  <c r="P89" i="12"/>
  <c r="P101" i="12"/>
  <c r="P162" i="4" s="1"/>
  <c r="G58" i="8"/>
  <c r="O58" i="8"/>
  <c r="W58" i="8"/>
  <c r="G66" i="8"/>
  <c r="G155" i="4" s="1"/>
  <c r="O66" i="8"/>
  <c r="O155" i="4" s="1"/>
  <c r="W66" i="8"/>
  <c r="W155" i="4" s="1"/>
  <c r="I67" i="8"/>
  <c r="I156" i="4" s="1"/>
  <c r="Q67" i="8"/>
  <c r="Q156" i="4" s="1"/>
  <c r="J145" i="9"/>
  <c r="J136" i="9" s="1"/>
  <c r="L156" i="9"/>
  <c r="L147" i="9" s="1"/>
  <c r="D156" i="10"/>
  <c r="L156" i="10"/>
  <c r="T156" i="10"/>
  <c r="E117" i="10"/>
  <c r="M117" i="10"/>
  <c r="U117" i="10"/>
  <c r="G117" i="10"/>
  <c r="O117" i="10"/>
  <c r="W117" i="10"/>
  <c r="B145" i="10"/>
  <c r="G145" i="11"/>
  <c r="O145" i="11"/>
  <c r="W145" i="11"/>
  <c r="G129" i="11"/>
  <c r="G125" i="11"/>
  <c r="G130" i="11"/>
  <c r="G126" i="11"/>
  <c r="G122" i="11"/>
  <c r="G147" i="11"/>
  <c r="G123" i="11"/>
  <c r="G132" i="11"/>
  <c r="O156" i="11"/>
  <c r="W156" i="11"/>
  <c r="P108" i="11"/>
  <c r="H112" i="11"/>
  <c r="V115" i="11"/>
  <c r="V128" i="11"/>
  <c r="H58" i="8"/>
  <c r="P58" i="8"/>
  <c r="P66" i="8"/>
  <c r="P155" i="4" s="1"/>
  <c r="B67" i="8"/>
  <c r="B156" i="4" s="1"/>
  <c r="J67" i="8"/>
  <c r="J156" i="4" s="1"/>
  <c r="R67" i="8"/>
  <c r="R156" i="4" s="1"/>
  <c r="E111" i="9"/>
  <c r="M111" i="9"/>
  <c r="U111" i="9"/>
  <c r="C128" i="9"/>
  <c r="K128" i="9"/>
  <c r="S128" i="9"/>
  <c r="K145" i="9"/>
  <c r="K136" i="9" s="1"/>
  <c r="N156" i="9"/>
  <c r="N147" i="9" s="1"/>
  <c r="E156" i="10"/>
  <c r="M156" i="10"/>
  <c r="U156" i="10"/>
  <c r="C145" i="10"/>
  <c r="H145" i="11"/>
  <c r="P145" i="11"/>
  <c r="G156" i="11"/>
  <c r="H85" i="12"/>
  <c r="H97" i="12"/>
  <c r="H158" i="4" s="1"/>
  <c r="P85" i="12"/>
  <c r="P97" i="12"/>
  <c r="P158" i="4" s="1"/>
  <c r="B86" i="12"/>
  <c r="B63" i="12"/>
  <c r="B98" i="12"/>
  <c r="B159" i="4" s="1"/>
  <c r="I241" i="13"/>
  <c r="I181" i="13"/>
  <c r="Q241" i="13"/>
  <c r="Q233" i="13" s="1"/>
  <c r="Q181" i="13"/>
  <c r="C199" i="13"/>
  <c r="C251" i="13"/>
  <c r="K199" i="13"/>
  <c r="K251" i="13"/>
  <c r="K243" i="13" s="1"/>
  <c r="S199" i="13"/>
  <c r="S251" i="13"/>
  <c r="S243" i="13" s="1"/>
  <c r="E216" i="13"/>
  <c r="E261" i="13"/>
  <c r="E253" i="13" s="1"/>
  <c r="M216" i="13"/>
  <c r="M261" i="13"/>
  <c r="M253" i="13" s="1"/>
  <c r="U216" i="13"/>
  <c r="U261" i="13"/>
  <c r="U253" i="13" s="1"/>
  <c r="G47" i="8"/>
  <c r="O47" i="8"/>
  <c r="W47" i="8"/>
  <c r="I58" i="8"/>
  <c r="Q58" i="8"/>
  <c r="D128" i="9"/>
  <c r="T128" i="9"/>
  <c r="H147" i="9"/>
  <c r="P147" i="9"/>
  <c r="O156" i="9"/>
  <c r="O147" i="9" s="1"/>
  <c r="D145" i="10"/>
  <c r="L145" i="10"/>
  <c r="T145" i="10"/>
  <c r="I145" i="11"/>
  <c r="Q145" i="11"/>
  <c r="D132" i="11"/>
  <c r="D129" i="11"/>
  <c r="D125" i="11"/>
  <c r="D130" i="11"/>
  <c r="D126" i="11"/>
  <c r="D117" i="11" s="1"/>
  <c r="D122" i="11"/>
  <c r="T132" i="11"/>
  <c r="T129" i="11"/>
  <c r="T125" i="11"/>
  <c r="T130" i="11"/>
  <c r="T126" i="11"/>
  <c r="T122" i="11"/>
  <c r="T117" i="11" s="1"/>
  <c r="T123" i="11"/>
  <c r="P136" i="11"/>
  <c r="H47" i="8"/>
  <c r="P47" i="8"/>
  <c r="B58" i="8"/>
  <c r="J58" i="8"/>
  <c r="R58" i="8"/>
  <c r="E128" i="9"/>
  <c r="M128" i="9"/>
  <c r="U128" i="9"/>
  <c r="I147" i="9"/>
  <c r="Q147" i="9"/>
  <c r="P156" i="9"/>
  <c r="E145" i="10"/>
  <c r="E111" i="10"/>
  <c r="M145" i="10"/>
  <c r="M111" i="10"/>
  <c r="U145" i="10"/>
  <c r="U111" i="10"/>
  <c r="H113" i="11"/>
  <c r="H109" i="11"/>
  <c r="H105" i="11"/>
  <c r="H106" i="11"/>
  <c r="H115" i="11"/>
  <c r="H107" i="11"/>
  <c r="B5" i="11"/>
  <c r="J5" i="11"/>
  <c r="R5" i="11"/>
  <c r="B147" i="11"/>
  <c r="B123" i="11"/>
  <c r="B132" i="11"/>
  <c r="B129" i="11"/>
  <c r="B125" i="11"/>
  <c r="J147" i="11"/>
  <c r="J123" i="11"/>
  <c r="J132" i="11"/>
  <c r="J129" i="11"/>
  <c r="J125" i="11"/>
  <c r="R147" i="11"/>
  <c r="R123" i="11"/>
  <c r="R132" i="11"/>
  <c r="R129" i="11"/>
  <c r="R125" i="11"/>
  <c r="B122" i="11"/>
  <c r="B126" i="11"/>
  <c r="B130" i="11"/>
  <c r="B145" i="11"/>
  <c r="O86" i="12"/>
  <c r="R86" i="12"/>
  <c r="R63" i="12"/>
  <c r="C58" i="8"/>
  <c r="K58" i="8"/>
  <c r="S58" i="8"/>
  <c r="F128" i="9"/>
  <c r="N128" i="9"/>
  <c r="V128" i="9"/>
  <c r="T136" i="9"/>
  <c r="F145" i="10"/>
  <c r="N145" i="10"/>
  <c r="V145" i="10"/>
  <c r="H156" i="10"/>
  <c r="P156" i="10"/>
  <c r="G100" i="10"/>
  <c r="O100" i="10"/>
  <c r="W100" i="10"/>
  <c r="I117" i="10"/>
  <c r="Q117" i="10"/>
  <c r="G156" i="10"/>
  <c r="C156" i="11"/>
  <c r="N107" i="11"/>
  <c r="F115" i="11"/>
  <c r="J145" i="11"/>
  <c r="D58" i="8"/>
  <c r="L58" i="8"/>
  <c r="T58" i="8"/>
  <c r="Q111" i="9"/>
  <c r="E136" i="9"/>
  <c r="M136" i="9"/>
  <c r="U136" i="9"/>
  <c r="F156" i="9"/>
  <c r="F147" i="9" s="1"/>
  <c r="V156" i="9"/>
  <c r="V147" i="9" s="1"/>
  <c r="G145" i="10"/>
  <c r="O145" i="10"/>
  <c r="O111" i="10"/>
  <c r="W145" i="10"/>
  <c r="W111" i="10"/>
  <c r="I156" i="10"/>
  <c r="Q156" i="10"/>
  <c r="H100" i="10"/>
  <c r="P100" i="10"/>
  <c r="O156" i="10"/>
  <c r="D145" i="11"/>
  <c r="L145" i="11"/>
  <c r="T145" i="11"/>
  <c r="D156" i="11"/>
  <c r="L128" i="11"/>
  <c r="T128" i="11"/>
  <c r="N111" i="11"/>
  <c r="J122" i="11"/>
  <c r="J126" i="11"/>
  <c r="J130" i="11"/>
  <c r="R145" i="11"/>
  <c r="I5" i="11"/>
  <c r="Q5" i="11"/>
  <c r="E106" i="11"/>
  <c r="M106" i="11"/>
  <c r="U106" i="11"/>
  <c r="G107" i="11"/>
  <c r="O107" i="11"/>
  <c r="W107" i="11"/>
  <c r="G111" i="11"/>
  <c r="O111" i="11"/>
  <c r="W111" i="11"/>
  <c r="G115" i="11"/>
  <c r="O115" i="11"/>
  <c r="W115" i="11"/>
  <c r="C122" i="11"/>
  <c r="K122" i="11"/>
  <c r="S122" i="11"/>
  <c r="I125" i="11"/>
  <c r="Q125" i="11"/>
  <c r="C126" i="11"/>
  <c r="K126" i="11"/>
  <c r="S126" i="11"/>
  <c r="G128" i="11"/>
  <c r="I129" i="11"/>
  <c r="Q129" i="11"/>
  <c r="C130" i="11"/>
  <c r="K130" i="11"/>
  <c r="S130" i="11"/>
  <c r="C145" i="11"/>
  <c r="K145" i="11"/>
  <c r="S145" i="11"/>
  <c r="H156" i="11"/>
  <c r="S156" i="11"/>
  <c r="I63" i="12"/>
  <c r="C65" i="12"/>
  <c r="E65" i="12"/>
  <c r="E87" i="12"/>
  <c r="M65" i="12"/>
  <c r="M87" i="12"/>
  <c r="U65" i="12"/>
  <c r="U87" i="12"/>
  <c r="W100" i="12"/>
  <c r="W161" i="4" s="1"/>
  <c r="W88" i="12"/>
  <c r="I101" i="12"/>
  <c r="I162" i="4" s="1"/>
  <c r="I89" i="12"/>
  <c r="Q101" i="12"/>
  <c r="Q162" i="4" s="1"/>
  <c r="Q89" i="12"/>
  <c r="G82" i="12"/>
  <c r="Q86" i="12"/>
  <c r="K87" i="12"/>
  <c r="E88" i="12"/>
  <c r="U88" i="12"/>
  <c r="O89" i="12"/>
  <c r="U97" i="12"/>
  <c r="U158" i="4" s="1"/>
  <c r="S100" i="12"/>
  <c r="S161" i="4" s="1"/>
  <c r="I253" i="13"/>
  <c r="Q253" i="13"/>
  <c r="C253" i="13"/>
  <c r="K253" i="13"/>
  <c r="S253" i="13"/>
  <c r="E171" i="14"/>
  <c r="M171" i="14"/>
  <c r="U171" i="14"/>
  <c r="C204" i="14"/>
  <c r="K204" i="14"/>
  <c r="S204" i="14"/>
  <c r="D233" i="15"/>
  <c r="D183" i="15"/>
  <c r="D179" i="15"/>
  <c r="D176" i="15"/>
  <c r="D171" i="15" s="1"/>
  <c r="D185" i="15"/>
  <c r="D181" i="15"/>
  <c r="D76" i="12"/>
  <c r="D99" i="12" s="1"/>
  <c r="D160" i="4" s="1"/>
  <c r="B182" i="15"/>
  <c r="B178" i="15"/>
  <c r="B233" i="15"/>
  <c r="B183" i="15"/>
  <c r="B179" i="15"/>
  <c r="B176" i="15"/>
  <c r="B71" i="12"/>
  <c r="B70" i="12" s="1"/>
  <c r="J233" i="15"/>
  <c r="J71" i="12"/>
  <c r="J70" i="12" s="1"/>
  <c r="R233" i="15"/>
  <c r="B185" i="15"/>
  <c r="P251" i="15"/>
  <c r="D105" i="11"/>
  <c r="L105" i="11"/>
  <c r="L100" i="11" s="1"/>
  <c r="T105" i="11"/>
  <c r="D109" i="11"/>
  <c r="L109" i="11"/>
  <c r="T109" i="11"/>
  <c r="H111" i="11"/>
  <c r="P111" i="11"/>
  <c r="D113" i="11"/>
  <c r="L113" i="11"/>
  <c r="T113" i="11"/>
  <c r="H132" i="11"/>
  <c r="P132" i="11"/>
  <c r="J156" i="11"/>
  <c r="T156" i="11"/>
  <c r="B97" i="12"/>
  <c r="B158" i="4" s="1"/>
  <c r="J97" i="12"/>
  <c r="J158" i="4" s="1"/>
  <c r="R97" i="12"/>
  <c r="R158" i="4" s="1"/>
  <c r="H100" i="12"/>
  <c r="H161" i="4" s="1"/>
  <c r="P100" i="12"/>
  <c r="P161" i="4" s="1"/>
  <c r="B101" i="12"/>
  <c r="B162" i="4" s="1"/>
  <c r="J82" i="12"/>
  <c r="V82" i="12"/>
  <c r="O85" i="12"/>
  <c r="U99" i="12"/>
  <c r="U160" i="4" s="1"/>
  <c r="I233" i="13"/>
  <c r="I162" i="14"/>
  <c r="Q162" i="14"/>
  <c r="I187" i="14"/>
  <c r="Q187" i="14"/>
  <c r="D162" i="15"/>
  <c r="L162" i="15"/>
  <c r="T162" i="15"/>
  <c r="P204" i="15"/>
  <c r="J204" i="15"/>
  <c r="R204" i="15"/>
  <c r="B211" i="15"/>
  <c r="K90" i="16"/>
  <c r="K71" i="16"/>
  <c r="F111" i="10"/>
  <c r="N111" i="10"/>
  <c r="V111" i="10"/>
  <c r="D128" i="10"/>
  <c r="L128" i="10"/>
  <c r="T128" i="10"/>
  <c r="C5" i="11"/>
  <c r="K5" i="11"/>
  <c r="S5" i="11"/>
  <c r="O54" i="11"/>
  <c r="W54" i="11"/>
  <c r="W128" i="11" s="1"/>
  <c r="I156" i="11"/>
  <c r="Q156" i="11"/>
  <c r="E105" i="11"/>
  <c r="M105" i="11"/>
  <c r="U105" i="11"/>
  <c r="G106" i="11"/>
  <c r="O106" i="11"/>
  <c r="W106" i="11"/>
  <c r="E109" i="11"/>
  <c r="M109" i="11"/>
  <c r="U109" i="11"/>
  <c r="I111" i="11"/>
  <c r="Q111" i="11"/>
  <c r="E113" i="11"/>
  <c r="M113" i="11"/>
  <c r="U113" i="11"/>
  <c r="C125" i="11"/>
  <c r="K125" i="11"/>
  <c r="S125" i="11"/>
  <c r="I128" i="11"/>
  <c r="Q128" i="11"/>
  <c r="C129" i="11"/>
  <c r="K129" i="11"/>
  <c r="S129" i="11"/>
  <c r="S117" i="11" s="1"/>
  <c r="I132" i="11"/>
  <c r="Q132" i="11"/>
  <c r="K156" i="11"/>
  <c r="I3" i="12"/>
  <c r="C97" i="12"/>
  <c r="C158" i="4" s="1"/>
  <c r="K97" i="12"/>
  <c r="K158" i="4" s="1"/>
  <c r="S97" i="12"/>
  <c r="S158" i="4" s="1"/>
  <c r="G65" i="12"/>
  <c r="S65" i="12"/>
  <c r="G99" i="12"/>
  <c r="G160" i="4" s="1"/>
  <c r="I100" i="12"/>
  <c r="I161" i="4" s="1"/>
  <c r="Q100" i="12"/>
  <c r="Q161" i="4" s="1"/>
  <c r="K82" i="12"/>
  <c r="Q85" i="12"/>
  <c r="O92" i="12"/>
  <c r="E97" i="12"/>
  <c r="E158" i="4" s="1"/>
  <c r="C100" i="12"/>
  <c r="C161" i="4" s="1"/>
  <c r="E101" i="12"/>
  <c r="E162" i="4" s="1"/>
  <c r="H199" i="13"/>
  <c r="F224" i="13"/>
  <c r="N224" i="13"/>
  <c r="V224" i="13"/>
  <c r="B233" i="13"/>
  <c r="J233" i="13"/>
  <c r="R233" i="13"/>
  <c r="D233" i="13"/>
  <c r="L233" i="13"/>
  <c r="T233" i="13"/>
  <c r="C243" i="13"/>
  <c r="E241" i="14"/>
  <c r="E181" i="14"/>
  <c r="M241" i="14"/>
  <c r="M181" i="14"/>
  <c r="U241" i="14"/>
  <c r="U181" i="14"/>
  <c r="I261" i="14"/>
  <c r="I216" i="14"/>
  <c r="Q261" i="14"/>
  <c r="Q216" i="14"/>
  <c r="G171" i="14"/>
  <c r="O171" i="14"/>
  <c r="W171" i="14"/>
  <c r="E204" i="14"/>
  <c r="M204" i="14"/>
  <c r="U204" i="14"/>
  <c r="D182" i="15"/>
  <c r="D108" i="11"/>
  <c r="L108" i="11"/>
  <c r="T108" i="11"/>
  <c r="D112" i="11"/>
  <c r="L112" i="11"/>
  <c r="T112" i="11"/>
  <c r="H123" i="11"/>
  <c r="P123" i="11"/>
  <c r="B128" i="11"/>
  <c r="J128" i="11"/>
  <c r="R128" i="11"/>
  <c r="D136" i="11"/>
  <c r="L136" i="11"/>
  <c r="T136" i="11"/>
  <c r="F145" i="11"/>
  <c r="N145" i="11"/>
  <c r="V145" i="11"/>
  <c r="H147" i="11"/>
  <c r="P147" i="11"/>
  <c r="B156" i="11"/>
  <c r="L156" i="11"/>
  <c r="O63" i="12"/>
  <c r="D97" i="12"/>
  <c r="D158" i="4" s="1"/>
  <c r="D85" i="12"/>
  <c r="D63" i="12"/>
  <c r="L97" i="12"/>
  <c r="L158" i="4" s="1"/>
  <c r="L85" i="12"/>
  <c r="T97" i="12"/>
  <c r="T158" i="4" s="1"/>
  <c r="T85" i="12"/>
  <c r="H87" i="12"/>
  <c r="H65" i="12"/>
  <c r="H63" i="12" s="1"/>
  <c r="P99" i="12"/>
  <c r="P160" i="4" s="1"/>
  <c r="P87" i="12"/>
  <c r="P65" i="12"/>
  <c r="P63" i="12" s="1"/>
  <c r="B100" i="12"/>
  <c r="B161" i="4" s="1"/>
  <c r="B88" i="12"/>
  <c r="J100" i="12"/>
  <c r="J161" i="4" s="1"/>
  <c r="J88" i="12"/>
  <c r="R100" i="12"/>
  <c r="R161" i="4" s="1"/>
  <c r="R88" i="12"/>
  <c r="D89" i="12"/>
  <c r="L101" i="12"/>
  <c r="L162" i="4" s="1"/>
  <c r="L89" i="12"/>
  <c r="T101" i="12"/>
  <c r="T162" i="4" s="1"/>
  <c r="T89" i="12"/>
  <c r="M82" i="12"/>
  <c r="I86" i="12"/>
  <c r="E162" i="13"/>
  <c r="M162" i="13"/>
  <c r="U162" i="13"/>
  <c r="B204" i="13"/>
  <c r="J204" i="13"/>
  <c r="R204" i="13"/>
  <c r="D204" i="13"/>
  <c r="L204" i="13"/>
  <c r="T204" i="13"/>
  <c r="F241" i="14"/>
  <c r="H251" i="14"/>
  <c r="P251" i="14"/>
  <c r="B261" i="14"/>
  <c r="L233" i="15"/>
  <c r="L76" i="12"/>
  <c r="H102" i="16"/>
  <c r="H165" i="4" s="1"/>
  <c r="H92" i="16"/>
  <c r="P102" i="16"/>
  <c r="P165" i="4" s="1"/>
  <c r="P92" i="16"/>
  <c r="B103" i="16"/>
  <c r="B166" i="4" s="1"/>
  <c r="B93" i="16"/>
  <c r="J103" i="16"/>
  <c r="J166" i="4" s="1"/>
  <c r="J93" i="16"/>
  <c r="R103" i="16"/>
  <c r="R166" i="4" s="1"/>
  <c r="R93" i="16"/>
  <c r="S90" i="16"/>
  <c r="G105" i="11"/>
  <c r="O105" i="11"/>
  <c r="W105" i="11"/>
  <c r="E108" i="11"/>
  <c r="M108" i="11"/>
  <c r="U108" i="11"/>
  <c r="G109" i="11"/>
  <c r="O109" i="11"/>
  <c r="W109" i="11"/>
  <c r="E112" i="11"/>
  <c r="M112" i="11"/>
  <c r="U112" i="11"/>
  <c r="G113" i="11"/>
  <c r="O113" i="11"/>
  <c r="W113" i="11"/>
  <c r="I123" i="11"/>
  <c r="Q123" i="11"/>
  <c r="C128" i="11"/>
  <c r="C132" i="11"/>
  <c r="K132" i="11"/>
  <c r="S132" i="11"/>
  <c r="J65" i="12"/>
  <c r="W65" i="12"/>
  <c r="W63" i="12" s="1"/>
  <c r="B82" i="12"/>
  <c r="N82" i="12"/>
  <c r="G85" i="12"/>
  <c r="C87" i="12"/>
  <c r="S87" i="12"/>
  <c r="M88" i="12"/>
  <c r="W89" i="12"/>
  <c r="I97" i="12"/>
  <c r="I158" i="4" s="1"/>
  <c r="I99" i="12"/>
  <c r="I160" i="4" s="1"/>
  <c r="G100" i="12"/>
  <c r="G161" i="4" s="1"/>
  <c r="M101" i="12"/>
  <c r="M162" i="4" s="1"/>
  <c r="F241" i="13"/>
  <c r="F233" i="13" s="1"/>
  <c r="F181" i="13"/>
  <c r="N241" i="13"/>
  <c r="N233" i="13" s="1"/>
  <c r="N181" i="13"/>
  <c r="V241" i="13"/>
  <c r="V233" i="13" s="1"/>
  <c r="V181" i="13"/>
  <c r="B261" i="13"/>
  <c r="B253" i="13" s="1"/>
  <c r="B216" i="13"/>
  <c r="J261" i="13"/>
  <c r="J253" i="13" s="1"/>
  <c r="J216" i="13"/>
  <c r="R261" i="13"/>
  <c r="R253" i="13" s="1"/>
  <c r="R216" i="13"/>
  <c r="F187" i="13"/>
  <c r="N187" i="13"/>
  <c r="V187" i="13"/>
  <c r="I171" i="14"/>
  <c r="Q171" i="14"/>
  <c r="F34" i="15"/>
  <c r="F181" i="15" s="1"/>
  <c r="N181" i="15"/>
  <c r="N34" i="15"/>
  <c r="V181" i="15"/>
  <c r="V34" i="15"/>
  <c r="B217" i="15"/>
  <c r="B213" i="15"/>
  <c r="B209" i="15"/>
  <c r="B204" i="15" s="1"/>
  <c r="B218" i="15"/>
  <c r="B214" i="15"/>
  <c r="B210" i="15"/>
  <c r="B216" i="15"/>
  <c r="P171" i="15"/>
  <c r="F241" i="15"/>
  <c r="D107" i="11"/>
  <c r="L107" i="11"/>
  <c r="T107" i="11"/>
  <c r="D111" i="11"/>
  <c r="L111" i="11"/>
  <c r="T111" i="11"/>
  <c r="H122" i="11"/>
  <c r="P122" i="11"/>
  <c r="P117" i="11" s="1"/>
  <c r="H126" i="11"/>
  <c r="P126" i="11"/>
  <c r="D128" i="11"/>
  <c r="C3" i="12"/>
  <c r="K65" i="12"/>
  <c r="I85" i="12"/>
  <c r="M97" i="12"/>
  <c r="M158" i="4" s="1"/>
  <c r="K100" i="12"/>
  <c r="K161" i="4" s="1"/>
  <c r="E233" i="13"/>
  <c r="M233" i="13"/>
  <c r="U233" i="13"/>
  <c r="G233" i="13"/>
  <c r="O233" i="13"/>
  <c r="W233" i="13"/>
  <c r="E187" i="14"/>
  <c r="M187" i="14"/>
  <c r="U187" i="14"/>
  <c r="D178" i="15"/>
  <c r="H187" i="15"/>
  <c r="P187" i="15"/>
  <c r="B187" i="15"/>
  <c r="J187" i="15"/>
  <c r="R187" i="15"/>
  <c r="N241" i="15"/>
  <c r="E156" i="11"/>
  <c r="M156" i="11"/>
  <c r="U156" i="11"/>
  <c r="G108" i="11"/>
  <c r="O108" i="11"/>
  <c r="W108" i="11"/>
  <c r="G112" i="11"/>
  <c r="O112" i="11"/>
  <c r="W112" i="11"/>
  <c r="C123" i="11"/>
  <c r="K123" i="11"/>
  <c r="S123" i="11"/>
  <c r="E128" i="11"/>
  <c r="M128" i="11"/>
  <c r="U128" i="11"/>
  <c r="R82" i="12"/>
  <c r="W85" i="12"/>
  <c r="M99" i="12"/>
  <c r="M160" i="4" s="1"/>
  <c r="I243" i="13"/>
  <c r="Q243" i="13"/>
  <c r="I204" i="14"/>
  <c r="Q204" i="14"/>
  <c r="T233" i="15"/>
  <c r="T76" i="12"/>
  <c r="D261" i="15"/>
  <c r="D115" i="15"/>
  <c r="L261" i="15"/>
  <c r="L115" i="15"/>
  <c r="T261" i="15"/>
  <c r="T115" i="15"/>
  <c r="J171" i="15"/>
  <c r="R171" i="15"/>
  <c r="V241" i="15"/>
  <c r="B261" i="15"/>
  <c r="I199" i="13"/>
  <c r="Q199" i="13"/>
  <c r="I216" i="13"/>
  <c r="Q216" i="13"/>
  <c r="H181" i="14"/>
  <c r="P181" i="14"/>
  <c r="H199" i="14"/>
  <c r="P199" i="14"/>
  <c r="H216" i="14"/>
  <c r="P216" i="14"/>
  <c r="B251" i="14"/>
  <c r="J251" i="14"/>
  <c r="R251" i="14"/>
  <c r="D261" i="14"/>
  <c r="L261" i="14"/>
  <c r="T261" i="14"/>
  <c r="E34" i="15"/>
  <c r="E181" i="15" s="1"/>
  <c r="M34" i="15"/>
  <c r="U34" i="15"/>
  <c r="C115" i="15"/>
  <c r="C216" i="15" s="1"/>
  <c r="K115" i="15"/>
  <c r="S115" i="15"/>
  <c r="G179" i="15"/>
  <c r="G171" i="15" s="1"/>
  <c r="C181" i="15"/>
  <c r="K181" i="15"/>
  <c r="S181" i="15"/>
  <c r="G183" i="15"/>
  <c r="C185" i="15"/>
  <c r="E199" i="15"/>
  <c r="M199" i="15"/>
  <c r="U199" i="15"/>
  <c r="I210" i="15"/>
  <c r="I214" i="15"/>
  <c r="E216" i="15"/>
  <c r="M216" i="15"/>
  <c r="U216" i="15"/>
  <c r="I218" i="15"/>
  <c r="G233" i="15"/>
  <c r="I251" i="15"/>
  <c r="Q251" i="15"/>
  <c r="C261" i="15"/>
  <c r="K261" i="15"/>
  <c r="S261" i="15"/>
  <c r="E52" i="16"/>
  <c r="U52" i="16"/>
  <c r="B181" i="13"/>
  <c r="J181" i="13"/>
  <c r="R181" i="13"/>
  <c r="D251" i="13"/>
  <c r="D243" i="13" s="1"/>
  <c r="L251" i="13"/>
  <c r="L243" i="13" s="1"/>
  <c r="T251" i="13"/>
  <c r="T243" i="13" s="1"/>
  <c r="F261" i="13"/>
  <c r="F253" i="13" s="1"/>
  <c r="N261" i="13"/>
  <c r="N253" i="13" s="1"/>
  <c r="V261" i="13"/>
  <c r="V253" i="13" s="1"/>
  <c r="I181" i="14"/>
  <c r="Q181" i="14"/>
  <c r="C251" i="14"/>
  <c r="K251" i="14"/>
  <c r="S251" i="14"/>
  <c r="E261" i="14"/>
  <c r="M261" i="14"/>
  <c r="U261" i="14"/>
  <c r="F199" i="15"/>
  <c r="N199" i="15"/>
  <c r="V199" i="15"/>
  <c r="N216" i="15"/>
  <c r="V216" i="15"/>
  <c r="H241" i="15"/>
  <c r="P241" i="15"/>
  <c r="B251" i="15"/>
  <c r="J251" i="15"/>
  <c r="R251" i="15"/>
  <c r="E90" i="16"/>
  <c r="U90" i="16"/>
  <c r="T103" i="16"/>
  <c r="T166" i="4" s="1"/>
  <c r="L175" i="17"/>
  <c r="L174" i="17"/>
  <c r="L173" i="17"/>
  <c r="L170" i="17"/>
  <c r="L168" i="17"/>
  <c r="L164" i="17"/>
  <c r="L172" i="17"/>
  <c r="L165" i="17"/>
  <c r="L161" i="17"/>
  <c r="L169" i="17"/>
  <c r="L166" i="17"/>
  <c r="L162" i="17"/>
  <c r="L167" i="17"/>
  <c r="L163" i="17"/>
  <c r="C216" i="13"/>
  <c r="K216" i="13"/>
  <c r="S216" i="13"/>
  <c r="E251" i="13"/>
  <c r="E243" i="13" s="1"/>
  <c r="M251" i="13"/>
  <c r="M243" i="13" s="1"/>
  <c r="U251" i="13"/>
  <c r="U243" i="13" s="1"/>
  <c r="G261" i="13"/>
  <c r="G253" i="13" s="1"/>
  <c r="O261" i="13"/>
  <c r="O253" i="13" s="1"/>
  <c r="W261" i="13"/>
  <c r="W253" i="13" s="1"/>
  <c r="B216" i="14"/>
  <c r="J216" i="14"/>
  <c r="R216" i="14"/>
  <c r="D251" i="14"/>
  <c r="L251" i="14"/>
  <c r="T251" i="14"/>
  <c r="F261" i="14"/>
  <c r="N261" i="14"/>
  <c r="V261" i="14"/>
  <c r="G178" i="15"/>
  <c r="M181" i="15"/>
  <c r="U181" i="15"/>
  <c r="G182" i="15"/>
  <c r="G199" i="15"/>
  <c r="O199" i="15"/>
  <c r="W199" i="15"/>
  <c r="I209" i="15"/>
  <c r="E211" i="15"/>
  <c r="I213" i="15"/>
  <c r="O216" i="15"/>
  <c r="W216" i="15"/>
  <c r="I217" i="15"/>
  <c r="I241" i="15"/>
  <c r="Q241" i="15"/>
  <c r="C251" i="15"/>
  <c r="K251" i="15"/>
  <c r="S251" i="15"/>
  <c r="E253" i="15"/>
  <c r="C92" i="16"/>
  <c r="K92" i="16"/>
  <c r="S92" i="16"/>
  <c r="E93" i="16"/>
  <c r="E103" i="16"/>
  <c r="E166" i="4" s="1"/>
  <c r="M93" i="16"/>
  <c r="M103" i="16"/>
  <c r="M166" i="4" s="1"/>
  <c r="U93" i="16"/>
  <c r="U103" i="16"/>
  <c r="U166" i="4" s="1"/>
  <c r="S91" i="16"/>
  <c r="M175" i="17"/>
  <c r="M174" i="17"/>
  <c r="M173" i="17"/>
  <c r="M170" i="17"/>
  <c r="M168" i="17"/>
  <c r="M164" i="17"/>
  <c r="M172" i="17"/>
  <c r="M165" i="17"/>
  <c r="M161" i="17"/>
  <c r="M169" i="17"/>
  <c r="M166" i="17"/>
  <c r="M162" i="17"/>
  <c r="M167" i="17"/>
  <c r="M163" i="17"/>
  <c r="F251" i="13"/>
  <c r="F243" i="13" s="1"/>
  <c r="N251" i="13"/>
  <c r="N243" i="13" s="1"/>
  <c r="V251" i="13"/>
  <c r="V243" i="13" s="1"/>
  <c r="E251" i="14"/>
  <c r="M251" i="14"/>
  <c r="U251" i="14"/>
  <c r="H34" i="15"/>
  <c r="H181" i="15" s="1"/>
  <c r="P34" i="15"/>
  <c r="F115" i="15"/>
  <c r="F216" i="15" s="1"/>
  <c r="N115" i="15"/>
  <c r="V115" i="15"/>
  <c r="P216" i="15"/>
  <c r="B241" i="15"/>
  <c r="J241" i="15"/>
  <c r="R241" i="15"/>
  <c r="P52" i="16"/>
  <c r="J91" i="16"/>
  <c r="J89" i="16" s="1"/>
  <c r="D92" i="16"/>
  <c r="L92" i="16"/>
  <c r="T92" i="16"/>
  <c r="F93" i="16"/>
  <c r="F103" i="16"/>
  <c r="F166" i="4" s="1"/>
  <c r="N93" i="16"/>
  <c r="N103" i="16"/>
  <c r="N166" i="4" s="1"/>
  <c r="V93" i="16"/>
  <c r="V103" i="16"/>
  <c r="V166" i="4" s="1"/>
  <c r="M71" i="16"/>
  <c r="V71" i="16"/>
  <c r="E91" i="16"/>
  <c r="U91" i="16"/>
  <c r="O92" i="16"/>
  <c r="I93" i="16"/>
  <c r="R102" i="16"/>
  <c r="R165" i="4" s="1"/>
  <c r="F226" i="17"/>
  <c r="F217" i="17" s="1"/>
  <c r="F5" i="17"/>
  <c r="N226" i="17"/>
  <c r="N217" i="17" s="1"/>
  <c r="N5" i="17"/>
  <c r="N171" i="17" s="1"/>
  <c r="V226" i="17"/>
  <c r="V217" i="17" s="1"/>
  <c r="V5" i="17"/>
  <c r="V217" i="18" s="1"/>
  <c r="V171" i="17"/>
  <c r="H235" i="17"/>
  <c r="H184" i="17"/>
  <c r="P235" i="17"/>
  <c r="P229" i="17" s="1"/>
  <c r="P184" i="17"/>
  <c r="B237" i="19"/>
  <c r="B237" i="17"/>
  <c r="B229" i="17" s="1"/>
  <c r="B190" i="17"/>
  <c r="J237" i="17"/>
  <c r="J229" i="17" s="1"/>
  <c r="J237" i="19"/>
  <c r="J190" i="17"/>
  <c r="R237" i="17"/>
  <c r="R229" i="17" s="1"/>
  <c r="R190" i="17"/>
  <c r="D203" i="17"/>
  <c r="D246" i="17"/>
  <c r="D240" i="17" s="1"/>
  <c r="L246" i="19"/>
  <c r="L203" i="17"/>
  <c r="L246" i="17"/>
  <c r="L240" i="17" s="1"/>
  <c r="E181" i="13"/>
  <c r="M181" i="13"/>
  <c r="U181" i="13"/>
  <c r="G251" i="13"/>
  <c r="G243" i="13" s="1"/>
  <c r="O251" i="13"/>
  <c r="O243" i="13" s="1"/>
  <c r="W251" i="13"/>
  <c r="W243" i="13" s="1"/>
  <c r="D181" i="14"/>
  <c r="L181" i="14"/>
  <c r="T181" i="14"/>
  <c r="F251" i="14"/>
  <c r="N251" i="14"/>
  <c r="V251" i="14"/>
  <c r="I34" i="15"/>
  <c r="Q34" i="15"/>
  <c r="G115" i="15"/>
  <c r="O115" i="15"/>
  <c r="W115" i="15"/>
  <c r="C179" i="15"/>
  <c r="G181" i="15"/>
  <c r="C183" i="15"/>
  <c r="G185" i="15"/>
  <c r="E210" i="15"/>
  <c r="E214" i="15"/>
  <c r="I216" i="15"/>
  <c r="Q216" i="15"/>
  <c r="E218" i="15"/>
  <c r="C233" i="15"/>
  <c r="C101" i="16"/>
  <c r="C164" i="4" s="1"/>
  <c r="K101" i="16"/>
  <c r="K164" i="4" s="1"/>
  <c r="G103" i="16"/>
  <c r="G166" i="4" s="1"/>
  <c r="O103" i="16"/>
  <c r="O166" i="4" s="1"/>
  <c r="W103" i="16"/>
  <c r="W166" i="4" s="1"/>
  <c r="N71" i="16"/>
  <c r="P89" i="16"/>
  <c r="G226" i="17"/>
  <c r="G217" i="17" s="1"/>
  <c r="G171" i="17"/>
  <c r="G5" i="17"/>
  <c r="O226" i="17"/>
  <c r="O217" i="17" s="1"/>
  <c r="O5" i="17"/>
  <c r="O171" i="17" s="1"/>
  <c r="W5" i="17"/>
  <c r="W217" i="18" s="1"/>
  <c r="W171" i="17"/>
  <c r="W226" i="17"/>
  <c r="W217" i="17" s="1"/>
  <c r="I184" i="17"/>
  <c r="I235" i="17"/>
  <c r="I229" i="17" s="1"/>
  <c r="Q184" i="17"/>
  <c r="Q235" i="17"/>
  <c r="Q229" i="17" s="1"/>
  <c r="C237" i="17"/>
  <c r="C190" i="17"/>
  <c r="K237" i="17"/>
  <c r="K190" i="17"/>
  <c r="S237" i="19"/>
  <c r="S190" i="17"/>
  <c r="S237" i="17"/>
  <c r="H115" i="15"/>
  <c r="H216" i="15" s="1"/>
  <c r="P115" i="15"/>
  <c r="J52" i="16"/>
  <c r="D101" i="16"/>
  <c r="D164" i="4" s="1"/>
  <c r="D91" i="16"/>
  <c r="D89" i="16" s="1"/>
  <c r="L53" i="16"/>
  <c r="T101" i="16"/>
  <c r="T164" i="4" s="1"/>
  <c r="T91" i="16"/>
  <c r="T89" i="16" s="1"/>
  <c r="F92" i="16"/>
  <c r="N92" i="16"/>
  <c r="V92" i="16"/>
  <c r="H103" i="16"/>
  <c r="H166" i="4" s="1"/>
  <c r="H93" i="16"/>
  <c r="P103" i="16"/>
  <c r="P166" i="4" s="1"/>
  <c r="P93" i="16"/>
  <c r="F71" i="16"/>
  <c r="D103" i="16"/>
  <c r="D166" i="4" s="1"/>
  <c r="D170" i="17"/>
  <c r="D172" i="17"/>
  <c r="D168" i="17"/>
  <c r="D164" i="17"/>
  <c r="D169" i="17"/>
  <c r="D165" i="17"/>
  <c r="D161" i="17"/>
  <c r="D166" i="17"/>
  <c r="D162" i="17"/>
  <c r="D175" i="17"/>
  <c r="D174" i="17"/>
  <c r="D173" i="17"/>
  <c r="D167" i="17"/>
  <c r="D163" i="17"/>
  <c r="T168" i="17"/>
  <c r="T164" i="17"/>
  <c r="T175" i="17"/>
  <c r="T170" i="17"/>
  <c r="T174" i="17"/>
  <c r="T173" i="17"/>
  <c r="T172" i="17"/>
  <c r="T165" i="17"/>
  <c r="T161" i="17"/>
  <c r="T169" i="17"/>
  <c r="T166" i="17"/>
  <c r="T162" i="17"/>
  <c r="T167" i="17"/>
  <c r="T163" i="17"/>
  <c r="P169" i="17"/>
  <c r="P166" i="17"/>
  <c r="P162" i="17"/>
  <c r="P167" i="17"/>
  <c r="P163" i="17"/>
  <c r="P175" i="17"/>
  <c r="P174" i="17"/>
  <c r="P170" i="17"/>
  <c r="P168" i="17"/>
  <c r="P164" i="17"/>
  <c r="P173" i="17"/>
  <c r="P172" i="17"/>
  <c r="P165" i="17"/>
  <c r="P161" i="17"/>
  <c r="C178" i="15"/>
  <c r="E209" i="15"/>
  <c r="E204" i="15" s="1"/>
  <c r="I211" i="15"/>
  <c r="E213" i="15"/>
  <c r="C52" i="16"/>
  <c r="K52" i="16"/>
  <c r="S52" i="16"/>
  <c r="M101" i="16"/>
  <c r="M164" i="4" s="1"/>
  <c r="P71" i="16"/>
  <c r="Q90" i="16"/>
  <c r="K91" i="16"/>
  <c r="E92" i="16"/>
  <c r="U92" i="16"/>
  <c r="O93" i="16"/>
  <c r="E175" i="17"/>
  <c r="E172" i="17"/>
  <c r="E168" i="17"/>
  <c r="E164" i="17"/>
  <c r="E169" i="17"/>
  <c r="E165" i="17"/>
  <c r="E161" i="17"/>
  <c r="E166" i="17"/>
  <c r="E162" i="17"/>
  <c r="E174" i="17"/>
  <c r="E173" i="17"/>
  <c r="E167" i="17"/>
  <c r="E163" i="17"/>
  <c r="E170" i="17"/>
  <c r="U175" i="17"/>
  <c r="U172" i="17"/>
  <c r="U168" i="17"/>
  <c r="U164" i="17"/>
  <c r="U170" i="17"/>
  <c r="U174" i="17"/>
  <c r="U173" i="17"/>
  <c r="U165" i="17"/>
  <c r="U161" i="17"/>
  <c r="U169" i="17"/>
  <c r="U166" i="17"/>
  <c r="U162" i="17"/>
  <c r="U167" i="17"/>
  <c r="U163" i="17"/>
  <c r="D226" i="19"/>
  <c r="D226" i="17"/>
  <c r="D217" i="17" s="1"/>
  <c r="L226" i="19"/>
  <c r="L226" i="17"/>
  <c r="L217" i="17" s="1"/>
  <c r="T226" i="19"/>
  <c r="T226" i="17"/>
  <c r="T217" i="17" s="1"/>
  <c r="H190" i="17"/>
  <c r="H237" i="17"/>
  <c r="P190" i="17"/>
  <c r="P237" i="17"/>
  <c r="B246" i="17"/>
  <c r="B203" i="17"/>
  <c r="J246" i="17"/>
  <c r="J203" i="17"/>
  <c r="R246" i="17"/>
  <c r="R203" i="17"/>
  <c r="B162" i="17"/>
  <c r="J162" i="17"/>
  <c r="R162" i="17"/>
  <c r="B166" i="17"/>
  <c r="J166" i="17"/>
  <c r="R166" i="17"/>
  <c r="R169" i="17"/>
  <c r="J171" i="17"/>
  <c r="B175" i="17"/>
  <c r="P203" i="17"/>
  <c r="P226" i="17"/>
  <c r="P217" i="17" s="1"/>
  <c r="W235" i="17"/>
  <c r="D237" i="17"/>
  <c r="D229" i="17" s="1"/>
  <c r="K246" i="17"/>
  <c r="K240" i="17" s="1"/>
  <c r="D223" i="18"/>
  <c r="D5" i="18"/>
  <c r="L172" i="18"/>
  <c r="L174" i="18"/>
  <c r="L167" i="18"/>
  <c r="L163" i="18"/>
  <c r="L168" i="18"/>
  <c r="L164" i="18"/>
  <c r="L173" i="18"/>
  <c r="L169" i="18"/>
  <c r="L165" i="18"/>
  <c r="L161" i="18"/>
  <c r="T223" i="18"/>
  <c r="T5" i="18"/>
  <c r="T171" i="18" s="1"/>
  <c r="F226" i="18"/>
  <c r="N226" i="18"/>
  <c r="N171" i="18"/>
  <c r="V226" i="18"/>
  <c r="V171" i="18"/>
  <c r="H235" i="18"/>
  <c r="H184" i="18"/>
  <c r="P235" i="18"/>
  <c r="B237" i="18"/>
  <c r="B190" i="18"/>
  <c r="J237" i="18"/>
  <c r="J190" i="18"/>
  <c r="R237" i="18"/>
  <c r="R190" i="18"/>
  <c r="D246" i="18"/>
  <c r="D203" i="18"/>
  <c r="L246" i="18"/>
  <c r="L203" i="18"/>
  <c r="T246" i="18"/>
  <c r="T203" i="18"/>
  <c r="F248" i="18"/>
  <c r="F209" i="18"/>
  <c r="N248" i="18"/>
  <c r="N209" i="18"/>
  <c r="V248" i="18"/>
  <c r="V209" i="18"/>
  <c r="R165" i="18"/>
  <c r="B175" i="18"/>
  <c r="L223" i="18"/>
  <c r="D226" i="18"/>
  <c r="L235" i="18"/>
  <c r="H237" i="18"/>
  <c r="C174" i="17"/>
  <c r="C170" i="17"/>
  <c r="C217" i="19"/>
  <c r="C175" i="17"/>
  <c r="K217" i="19"/>
  <c r="K174" i="17"/>
  <c r="K170" i="17"/>
  <c r="K175" i="17"/>
  <c r="S217" i="19"/>
  <c r="S174" i="17"/>
  <c r="S170" i="17"/>
  <c r="S175" i="17"/>
  <c r="E226" i="17"/>
  <c r="E217" i="17" s="1"/>
  <c r="E171" i="17"/>
  <c r="M226" i="17"/>
  <c r="M217" i="17" s="1"/>
  <c r="M171" i="17"/>
  <c r="U226" i="17"/>
  <c r="U217" i="17" s="1"/>
  <c r="U171" i="17"/>
  <c r="U226" i="19"/>
  <c r="C246" i="19"/>
  <c r="C203" i="17"/>
  <c r="E248" i="19"/>
  <c r="E248" i="17"/>
  <c r="E209" i="17"/>
  <c r="M248" i="17"/>
  <c r="M209" i="17"/>
  <c r="U248" i="17"/>
  <c r="U209" i="17"/>
  <c r="C162" i="17"/>
  <c r="K162" i="17"/>
  <c r="S162" i="17"/>
  <c r="C166" i="17"/>
  <c r="K166" i="17"/>
  <c r="S166" i="17"/>
  <c r="J169" i="17"/>
  <c r="S169" i="17"/>
  <c r="B171" i="17"/>
  <c r="K171" i="17"/>
  <c r="T171" i="17"/>
  <c r="F184" i="17"/>
  <c r="Q203" i="17"/>
  <c r="C209" i="17"/>
  <c r="J175" i="18"/>
  <c r="J217" i="18"/>
  <c r="J170" i="18"/>
  <c r="J162" i="18"/>
  <c r="J172" i="18"/>
  <c r="J174" i="18"/>
  <c r="J167" i="18"/>
  <c r="J163" i="18"/>
  <c r="J171" i="18"/>
  <c r="J168" i="18"/>
  <c r="J164" i="18"/>
  <c r="E223" i="18"/>
  <c r="E5" i="18"/>
  <c r="E171" i="18" s="1"/>
  <c r="M217" i="18"/>
  <c r="M174" i="18"/>
  <c r="M167" i="18"/>
  <c r="M163" i="18"/>
  <c r="M168" i="18"/>
  <c r="M164" i="18"/>
  <c r="M173" i="18"/>
  <c r="M169" i="18"/>
  <c r="M165" i="18"/>
  <c r="M161" i="18"/>
  <c r="M175" i="18"/>
  <c r="U223" i="18"/>
  <c r="U5" i="18"/>
  <c r="U171" i="18" s="1"/>
  <c r="G226" i="18"/>
  <c r="O226" i="18"/>
  <c r="O171" i="18"/>
  <c r="W226" i="18"/>
  <c r="I235" i="18"/>
  <c r="I184" i="18"/>
  <c r="Q235" i="18"/>
  <c r="Q184" i="18"/>
  <c r="C237" i="18"/>
  <c r="C190" i="18"/>
  <c r="K237" i="18"/>
  <c r="K190" i="18"/>
  <c r="S237" i="18"/>
  <c r="S190" i="18"/>
  <c r="E203" i="18"/>
  <c r="E246" i="18"/>
  <c r="M246" i="18"/>
  <c r="M203" i="18"/>
  <c r="U203" i="18"/>
  <c r="U246" i="18"/>
  <c r="G248" i="18"/>
  <c r="O248" i="18"/>
  <c r="O209" i="18"/>
  <c r="W248" i="18"/>
  <c r="W209" i="18"/>
  <c r="S165" i="18"/>
  <c r="R171" i="18"/>
  <c r="J173" i="18"/>
  <c r="C175" i="18"/>
  <c r="M223" i="18"/>
  <c r="E226" i="18"/>
  <c r="M235" i="18"/>
  <c r="I237" i="18"/>
  <c r="P229" i="19"/>
  <c r="P192" i="19"/>
  <c r="P188" i="19"/>
  <c r="P184" i="19"/>
  <c r="P185" i="19"/>
  <c r="P191" i="19"/>
  <c r="P187" i="19"/>
  <c r="P183" i="19"/>
  <c r="P178" i="19" s="1"/>
  <c r="I237" i="19"/>
  <c r="Q237" i="19"/>
  <c r="K246" i="19"/>
  <c r="M248" i="19"/>
  <c r="F248" i="17"/>
  <c r="F209" i="17"/>
  <c r="N248" i="17"/>
  <c r="N209" i="17"/>
  <c r="V248" i="17"/>
  <c r="V209" i="17"/>
  <c r="B161" i="17"/>
  <c r="J161" i="17"/>
  <c r="R161" i="17"/>
  <c r="B165" i="17"/>
  <c r="J165" i="17"/>
  <c r="R165" i="17"/>
  <c r="B169" i="17"/>
  <c r="L171" i="17"/>
  <c r="R172" i="17"/>
  <c r="R173" i="17"/>
  <c r="R184" i="17"/>
  <c r="D209" i="17"/>
  <c r="L237" i="17"/>
  <c r="L229" i="17" s="1"/>
  <c r="S246" i="17"/>
  <c r="S240" i="17" s="1"/>
  <c r="G248" i="17"/>
  <c r="G240" i="17" s="1"/>
  <c r="K173" i="18"/>
  <c r="K217" i="18"/>
  <c r="K170" i="18"/>
  <c r="K162" i="18"/>
  <c r="K172" i="18"/>
  <c r="K174" i="18"/>
  <c r="K167" i="18"/>
  <c r="K163" i="18"/>
  <c r="K168" i="18"/>
  <c r="K164" i="18"/>
  <c r="N174" i="18"/>
  <c r="N168" i="18"/>
  <c r="N164" i="18"/>
  <c r="N173" i="18"/>
  <c r="N169" i="18"/>
  <c r="N165" i="18"/>
  <c r="N161" i="18"/>
  <c r="N175" i="18"/>
  <c r="N170" i="18"/>
  <c r="N162" i="18"/>
  <c r="V173" i="18"/>
  <c r="V175" i="18"/>
  <c r="V162" i="18"/>
  <c r="H173" i="18"/>
  <c r="H169" i="18"/>
  <c r="H165" i="18"/>
  <c r="H161" i="18"/>
  <c r="H175" i="18"/>
  <c r="H217" i="18"/>
  <c r="H172" i="18"/>
  <c r="H170" i="18"/>
  <c r="H162" i="18"/>
  <c r="H174" i="18"/>
  <c r="H167" i="18"/>
  <c r="H163" i="18"/>
  <c r="J235" i="18"/>
  <c r="R235" i="18"/>
  <c r="R161" i="18"/>
  <c r="N167" i="18"/>
  <c r="B169" i="18"/>
  <c r="L170" i="18"/>
  <c r="K175" i="18"/>
  <c r="C217" i="18"/>
  <c r="P226" i="18"/>
  <c r="Q185" i="19"/>
  <c r="Q191" i="19"/>
  <c r="Q187" i="19"/>
  <c r="Q183" i="19"/>
  <c r="Q192" i="19"/>
  <c r="Q184" i="19"/>
  <c r="Q229" i="19"/>
  <c r="H235" i="19"/>
  <c r="P235" i="19"/>
  <c r="R237" i="19"/>
  <c r="D246" i="19"/>
  <c r="T246" i="19"/>
  <c r="N248" i="19"/>
  <c r="E203" i="17"/>
  <c r="E246" i="17"/>
  <c r="M203" i="17"/>
  <c r="M246" i="17"/>
  <c r="U203" i="17"/>
  <c r="U246" i="17"/>
  <c r="U240" i="17" s="1"/>
  <c r="D171" i="17"/>
  <c r="J172" i="17"/>
  <c r="R174" i="17"/>
  <c r="T184" i="17"/>
  <c r="W197" i="17"/>
  <c r="I197" i="17"/>
  <c r="Q197" i="17"/>
  <c r="K209" i="17"/>
  <c r="H217" i="17"/>
  <c r="T246" i="17"/>
  <c r="T240" i="17" s="1"/>
  <c r="H248" i="17"/>
  <c r="H240" i="17" s="1"/>
  <c r="O175" i="18"/>
  <c r="O168" i="18"/>
  <c r="O164" i="18"/>
  <c r="O173" i="18"/>
  <c r="O169" i="18"/>
  <c r="O165" i="18"/>
  <c r="O161" i="18"/>
  <c r="O170" i="18"/>
  <c r="O162" i="18"/>
  <c r="O217" i="18"/>
  <c r="O172" i="18"/>
  <c r="W175" i="18"/>
  <c r="W174" i="18"/>
  <c r="W168" i="18"/>
  <c r="W164" i="18"/>
  <c r="W173" i="18"/>
  <c r="W162" i="18"/>
  <c r="W170" i="18"/>
  <c r="I226" i="18"/>
  <c r="K235" i="18"/>
  <c r="S235" i="18"/>
  <c r="E237" i="18"/>
  <c r="M237" i="18"/>
  <c r="U237" i="18"/>
  <c r="I248" i="18"/>
  <c r="O167" i="18"/>
  <c r="L175" i="18"/>
  <c r="P184" i="18"/>
  <c r="Q226" i="18"/>
  <c r="Q188" i="19"/>
  <c r="F203" i="17"/>
  <c r="F246" i="17"/>
  <c r="F240" i="17" s="1"/>
  <c r="N203" i="17"/>
  <c r="N246" i="17"/>
  <c r="N240" i="17" s="1"/>
  <c r="V203" i="17"/>
  <c r="V246" i="17"/>
  <c r="V240" i="17" s="1"/>
  <c r="B164" i="17"/>
  <c r="J164" i="17"/>
  <c r="R164" i="17"/>
  <c r="B168" i="17"/>
  <c r="J168" i="17"/>
  <c r="R168" i="17"/>
  <c r="R170" i="17"/>
  <c r="B172" i="17"/>
  <c r="J173" i="17"/>
  <c r="R175" i="17"/>
  <c r="J184" i="17"/>
  <c r="G203" i="17"/>
  <c r="L209" i="17"/>
  <c r="I217" i="17"/>
  <c r="Q217" i="17"/>
  <c r="C217" i="17"/>
  <c r="K217" i="17"/>
  <c r="S217" i="17"/>
  <c r="T237" i="17"/>
  <c r="T229" i="17" s="1"/>
  <c r="O248" i="17"/>
  <c r="O240" i="17" s="1"/>
  <c r="R175" i="18"/>
  <c r="R170" i="18"/>
  <c r="R162" i="18"/>
  <c r="R217" i="18"/>
  <c r="R172" i="18"/>
  <c r="R167" i="18"/>
  <c r="R163" i="18"/>
  <c r="R174" i="18"/>
  <c r="R168" i="18"/>
  <c r="R164" i="18"/>
  <c r="B226" i="18"/>
  <c r="J226" i="18"/>
  <c r="R226" i="18"/>
  <c r="T235" i="18"/>
  <c r="F237" i="18"/>
  <c r="N237" i="18"/>
  <c r="J248" i="18"/>
  <c r="N163" i="18"/>
  <c r="L166" i="18"/>
  <c r="P197" i="18"/>
  <c r="L217" i="18"/>
  <c r="M167" i="19"/>
  <c r="M217" i="19"/>
  <c r="M176" i="19"/>
  <c r="M172" i="19"/>
  <c r="M168" i="19"/>
  <c r="M165" i="19"/>
  <c r="M169" i="19"/>
  <c r="M173" i="19"/>
  <c r="M171" i="19"/>
  <c r="E235" i="19"/>
  <c r="C184" i="17"/>
  <c r="C235" i="17"/>
  <c r="C229" i="17" s="1"/>
  <c r="K184" i="17"/>
  <c r="K235" i="17"/>
  <c r="K229" i="17" s="1"/>
  <c r="S184" i="17"/>
  <c r="S235" i="17"/>
  <c r="S229" i="17" s="1"/>
  <c r="E190" i="17"/>
  <c r="E237" i="17"/>
  <c r="E229" i="17" s="1"/>
  <c r="M190" i="17"/>
  <c r="M237" i="17"/>
  <c r="U190" i="17"/>
  <c r="U237" i="17"/>
  <c r="I209" i="17"/>
  <c r="I248" i="17"/>
  <c r="Q209" i="17"/>
  <c r="Q248" i="17"/>
  <c r="C164" i="17"/>
  <c r="K164" i="17"/>
  <c r="S164" i="17"/>
  <c r="C168" i="17"/>
  <c r="K168" i="17"/>
  <c r="S168" i="17"/>
  <c r="J170" i="17"/>
  <c r="P171" i="17"/>
  <c r="C172" i="17"/>
  <c r="K173" i="17"/>
  <c r="J174" i="17"/>
  <c r="G178" i="17"/>
  <c r="O178" i="17"/>
  <c r="W178" i="17"/>
  <c r="L184" i="17"/>
  <c r="V184" i="17"/>
  <c r="H203" i="17"/>
  <c r="S209" i="17"/>
  <c r="B217" i="17"/>
  <c r="J217" i="17"/>
  <c r="R217" i="17"/>
  <c r="P248" i="17"/>
  <c r="P240" i="17" s="1"/>
  <c r="S173" i="18"/>
  <c r="S175" i="18"/>
  <c r="S170" i="18"/>
  <c r="S217" i="18"/>
  <c r="S172" i="18"/>
  <c r="S167" i="18"/>
  <c r="S163" i="18"/>
  <c r="S174" i="18"/>
  <c r="S168" i="18"/>
  <c r="S164" i="18"/>
  <c r="S171" i="18"/>
  <c r="C226" i="18"/>
  <c r="K226" i="18"/>
  <c r="S226" i="18"/>
  <c r="G237" i="18"/>
  <c r="O237" i="18"/>
  <c r="K169" i="18"/>
  <c r="V170" i="18"/>
  <c r="N172" i="18"/>
  <c r="N217" i="18"/>
  <c r="N167" i="19"/>
  <c r="N217" i="19"/>
  <c r="N176" i="19"/>
  <c r="N172" i="19"/>
  <c r="N168" i="19"/>
  <c r="N173" i="19"/>
  <c r="N169" i="19"/>
  <c r="N165" i="19"/>
  <c r="N160" i="19" s="1"/>
  <c r="E226" i="19"/>
  <c r="H5" i="17"/>
  <c r="F190" i="17"/>
  <c r="F237" i="17"/>
  <c r="F229" i="17" s="1"/>
  <c r="N190" i="17"/>
  <c r="N237" i="17"/>
  <c r="N229" i="17" s="1"/>
  <c r="V190" i="17"/>
  <c r="V237" i="17"/>
  <c r="V229" i="17" s="1"/>
  <c r="B209" i="17"/>
  <c r="B248" i="17"/>
  <c r="J209" i="17"/>
  <c r="J248" i="17"/>
  <c r="R248" i="19"/>
  <c r="R209" i="17"/>
  <c r="R248" i="17"/>
  <c r="B163" i="17"/>
  <c r="J163" i="17"/>
  <c r="R163" i="17"/>
  <c r="B167" i="17"/>
  <c r="J167" i="17"/>
  <c r="B170" i="17"/>
  <c r="H171" i="17"/>
  <c r="B173" i="17"/>
  <c r="B184" i="17"/>
  <c r="I203" i="17"/>
  <c r="T209" i="17"/>
  <c r="C246" i="17"/>
  <c r="C240" i="17" s="1"/>
  <c r="W248" i="17"/>
  <c r="W240" i="17" s="1"/>
  <c r="B217" i="18"/>
  <c r="B172" i="18"/>
  <c r="B170" i="18"/>
  <c r="B162" i="18"/>
  <c r="B174" i="18"/>
  <c r="B167" i="18"/>
  <c r="B163" i="18"/>
  <c r="B173" i="18"/>
  <c r="B168" i="18"/>
  <c r="B164" i="18"/>
  <c r="B166" i="18"/>
  <c r="R166" i="18"/>
  <c r="L226" i="18"/>
  <c r="T226" i="18"/>
  <c r="P237" i="18"/>
  <c r="B161" i="18"/>
  <c r="L162" i="18"/>
  <c r="V163" i="18"/>
  <c r="T166" i="18"/>
  <c r="H168" i="18"/>
  <c r="R169" i="18"/>
  <c r="H171" i="18"/>
  <c r="V172" i="18"/>
  <c r="O174" i="18"/>
  <c r="B235" i="18"/>
  <c r="N246" i="18"/>
  <c r="Q248" i="18"/>
  <c r="M226" i="19"/>
  <c r="I5" i="17"/>
  <c r="Q5" i="17"/>
  <c r="Q171" i="17" s="1"/>
  <c r="M235" i="17"/>
  <c r="M235" i="19"/>
  <c r="U235" i="17"/>
  <c r="U235" i="19"/>
  <c r="G190" i="17"/>
  <c r="G237" i="17"/>
  <c r="G229" i="17" s="1"/>
  <c r="O190" i="17"/>
  <c r="O237" i="17"/>
  <c r="O229" i="17" s="1"/>
  <c r="W190" i="17"/>
  <c r="W237" i="17"/>
  <c r="C163" i="17"/>
  <c r="K163" i="17"/>
  <c r="S163" i="17"/>
  <c r="C167" i="17"/>
  <c r="K167" i="17"/>
  <c r="S167" i="17"/>
  <c r="I171" i="17"/>
  <c r="R171" i="17"/>
  <c r="C173" i="17"/>
  <c r="D184" i="17"/>
  <c r="N184" i="17"/>
  <c r="I190" i="17"/>
  <c r="O203" i="17"/>
  <c r="I240" i="17"/>
  <c r="Q240" i="17"/>
  <c r="C173" i="18"/>
  <c r="C172" i="18"/>
  <c r="C170" i="18"/>
  <c r="C162" i="18"/>
  <c r="C174" i="18"/>
  <c r="C167" i="18"/>
  <c r="C163" i="18"/>
  <c r="C168" i="18"/>
  <c r="C164" i="18"/>
  <c r="C166" i="18"/>
  <c r="S166" i="18"/>
  <c r="M226" i="18"/>
  <c r="U226" i="18"/>
  <c r="C161" i="18"/>
  <c r="C160" i="18" s="1"/>
  <c r="M162" i="18"/>
  <c r="W163" i="18"/>
  <c r="K165" i="18"/>
  <c r="U166" i="18"/>
  <c r="S169" i="18"/>
  <c r="W172" i="18"/>
  <c r="C235" i="18"/>
  <c r="O246" i="18"/>
  <c r="R248" i="18"/>
  <c r="D237" i="18"/>
  <c r="L237" i="18"/>
  <c r="T237" i="18"/>
  <c r="H248" i="18"/>
  <c r="P248" i="18"/>
  <c r="N166" i="18"/>
  <c r="Q174" i="18"/>
  <c r="I209" i="18"/>
  <c r="N223" i="18"/>
  <c r="H226" i="18"/>
  <c r="D235" i="18"/>
  <c r="S248" i="18"/>
  <c r="F226" i="19"/>
  <c r="N171" i="19"/>
  <c r="N226" i="19"/>
  <c r="V226" i="19"/>
  <c r="R185" i="19"/>
  <c r="R191" i="19"/>
  <c r="R187" i="19"/>
  <c r="R183" i="19"/>
  <c r="R229" i="19"/>
  <c r="R192" i="19"/>
  <c r="R188" i="19"/>
  <c r="I235" i="19"/>
  <c r="Q235" i="19"/>
  <c r="S190" i="19"/>
  <c r="E246" i="19"/>
  <c r="I163" i="18"/>
  <c r="Q163" i="18"/>
  <c r="O166" i="18"/>
  <c r="I167" i="18"/>
  <c r="Q167" i="18"/>
  <c r="B171" i="18"/>
  <c r="K171" i="18"/>
  <c r="I174" i="18"/>
  <c r="R184" i="18"/>
  <c r="G190" i="18"/>
  <c r="P190" i="18"/>
  <c r="J209" i="18"/>
  <c r="O223" i="18"/>
  <c r="E235" i="18"/>
  <c r="V246" i="18"/>
  <c r="B248" i="18"/>
  <c r="D173" i="19"/>
  <c r="D169" i="19"/>
  <c r="D165" i="19"/>
  <c r="D160" i="19" s="1"/>
  <c r="D171" i="19"/>
  <c r="D167" i="19"/>
  <c r="D217" i="19"/>
  <c r="D176" i="19"/>
  <c r="D172" i="19"/>
  <c r="D168" i="19"/>
  <c r="T173" i="19"/>
  <c r="T169" i="19"/>
  <c r="T165" i="19"/>
  <c r="T171" i="19"/>
  <c r="T167" i="19"/>
  <c r="T217" i="19"/>
  <c r="T176" i="19"/>
  <c r="T172" i="19"/>
  <c r="T168" i="19"/>
  <c r="G226" i="19"/>
  <c r="G5" i="19"/>
  <c r="O226" i="19"/>
  <c r="O5" i="19"/>
  <c r="O171" i="19" s="1"/>
  <c r="W226" i="19"/>
  <c r="W5" i="19"/>
  <c r="W171" i="19" s="1"/>
  <c r="B235" i="19"/>
  <c r="J235" i="19"/>
  <c r="J184" i="19"/>
  <c r="R235" i="19"/>
  <c r="R184" i="19"/>
  <c r="D237" i="19"/>
  <c r="L237" i="19"/>
  <c r="T237" i="19"/>
  <c r="F246" i="19"/>
  <c r="F203" i="19"/>
  <c r="N246" i="19"/>
  <c r="N203" i="19"/>
  <c r="V246" i="19"/>
  <c r="V203" i="19"/>
  <c r="H209" i="19"/>
  <c r="H248" i="19"/>
  <c r="P248" i="19"/>
  <c r="F5" i="18"/>
  <c r="F171" i="18" s="1"/>
  <c r="H246" i="18"/>
  <c r="P246" i="18"/>
  <c r="H166" i="18"/>
  <c r="C171" i="18"/>
  <c r="L171" i="18"/>
  <c r="J184" i="18"/>
  <c r="S184" i="18"/>
  <c r="R223" i="18"/>
  <c r="W246" i="18"/>
  <c r="C248" i="18"/>
  <c r="E167" i="19"/>
  <c r="E217" i="19"/>
  <c r="E176" i="19"/>
  <c r="E172" i="19"/>
  <c r="E168" i="19"/>
  <c r="U167" i="19"/>
  <c r="U217" i="19"/>
  <c r="U176" i="19"/>
  <c r="U172" i="19"/>
  <c r="U168" i="19"/>
  <c r="H226" i="19"/>
  <c r="H5" i="19"/>
  <c r="P171" i="19"/>
  <c r="P226" i="19"/>
  <c r="P5" i="19"/>
  <c r="B61" i="19"/>
  <c r="B184" i="19" s="1"/>
  <c r="C235" i="19"/>
  <c r="C61" i="19"/>
  <c r="K235" i="19"/>
  <c r="K61" i="19"/>
  <c r="K190" i="19" s="1"/>
  <c r="S235" i="19"/>
  <c r="S184" i="19"/>
  <c r="S61" i="19"/>
  <c r="E237" i="19"/>
  <c r="M237" i="19"/>
  <c r="U237" i="19"/>
  <c r="G246" i="19"/>
  <c r="G203" i="19"/>
  <c r="O246" i="19"/>
  <c r="O203" i="19"/>
  <c r="W246" i="19"/>
  <c r="W203" i="19"/>
  <c r="I248" i="19"/>
  <c r="Q248" i="19"/>
  <c r="E169" i="19"/>
  <c r="U173" i="19"/>
  <c r="E197" i="19"/>
  <c r="M197" i="19"/>
  <c r="U197" i="19"/>
  <c r="Q209" i="19"/>
  <c r="G5" i="18"/>
  <c r="G171" i="18" s="1"/>
  <c r="I246" i="18"/>
  <c r="Q246" i="18"/>
  <c r="I162" i="18"/>
  <c r="Q162" i="18"/>
  <c r="I166" i="18"/>
  <c r="Q166" i="18"/>
  <c r="I170" i="18"/>
  <c r="Q170" i="18"/>
  <c r="M171" i="18"/>
  <c r="Q175" i="18"/>
  <c r="K184" i="18"/>
  <c r="T184" i="18"/>
  <c r="I217" i="18"/>
  <c r="S223" i="18"/>
  <c r="F246" i="18"/>
  <c r="F5" i="19"/>
  <c r="F171" i="19" s="1"/>
  <c r="V5" i="19"/>
  <c r="I226" i="19"/>
  <c r="Q226" i="19"/>
  <c r="H229" i="19"/>
  <c r="H192" i="19"/>
  <c r="H188" i="19"/>
  <c r="H184" i="19"/>
  <c r="H185" i="19"/>
  <c r="H191" i="19"/>
  <c r="H187" i="19"/>
  <c r="H183" i="19"/>
  <c r="D235" i="19"/>
  <c r="L235" i="19"/>
  <c r="T235" i="19"/>
  <c r="F237" i="19"/>
  <c r="N237" i="19"/>
  <c r="V237" i="19"/>
  <c r="B248" i="19"/>
  <c r="J248" i="19"/>
  <c r="P5" i="18"/>
  <c r="P171" i="18" s="1"/>
  <c r="F235" i="18"/>
  <c r="N235" i="18"/>
  <c r="V235" i="18"/>
  <c r="B246" i="18"/>
  <c r="J246" i="18"/>
  <c r="R246" i="18"/>
  <c r="D248" i="18"/>
  <c r="L248" i="18"/>
  <c r="T248" i="18"/>
  <c r="J166" i="18"/>
  <c r="I175" i="18"/>
  <c r="I178" i="18"/>
  <c r="Q178" i="18"/>
  <c r="V184" i="18"/>
  <c r="T190" i="18"/>
  <c r="C197" i="18"/>
  <c r="K197" i="18"/>
  <c r="S197" i="18"/>
  <c r="U235" i="18"/>
  <c r="Q237" i="18"/>
  <c r="G246" i="18"/>
  <c r="B226" i="19"/>
  <c r="J226" i="19"/>
  <c r="R226" i="19"/>
  <c r="I185" i="19"/>
  <c r="I191" i="19"/>
  <c r="I187" i="19"/>
  <c r="I183" i="19"/>
  <c r="G237" i="19"/>
  <c r="O229" i="19"/>
  <c r="O192" i="19"/>
  <c r="O188" i="19"/>
  <c r="O185" i="19"/>
  <c r="W229" i="19"/>
  <c r="W192" i="19"/>
  <c r="W188" i="19"/>
  <c r="W185" i="19"/>
  <c r="I246" i="19"/>
  <c r="C248" i="19"/>
  <c r="K248" i="19"/>
  <c r="E165" i="19"/>
  <c r="U169" i="19"/>
  <c r="O187" i="19"/>
  <c r="I192" i="19"/>
  <c r="I178" i="19" s="1"/>
  <c r="M132" i="22"/>
  <c r="G235" i="18"/>
  <c r="O235" i="18"/>
  <c r="W235" i="18"/>
  <c r="C246" i="18"/>
  <c r="K246" i="18"/>
  <c r="S246" i="18"/>
  <c r="E248" i="18"/>
  <c r="M248" i="18"/>
  <c r="U248" i="18"/>
  <c r="I161" i="18"/>
  <c r="Q161" i="18"/>
  <c r="I165" i="18"/>
  <c r="Q165" i="18"/>
  <c r="K166" i="18"/>
  <c r="I169" i="18"/>
  <c r="Q169" i="18"/>
  <c r="Q173" i="18"/>
  <c r="N184" i="18"/>
  <c r="W184" i="18"/>
  <c r="L190" i="18"/>
  <c r="U190" i="18"/>
  <c r="P203" i="18"/>
  <c r="K248" i="18"/>
  <c r="L173" i="19"/>
  <c r="L169" i="19"/>
  <c r="L165" i="19"/>
  <c r="L171" i="19"/>
  <c r="L167" i="19"/>
  <c r="L217" i="19"/>
  <c r="L176" i="19"/>
  <c r="L172" i="19"/>
  <c r="L168" i="19"/>
  <c r="C226" i="19"/>
  <c r="K226" i="19"/>
  <c r="S226" i="19"/>
  <c r="J61" i="19"/>
  <c r="B246" i="19"/>
  <c r="J246" i="19"/>
  <c r="H246" i="19"/>
  <c r="P246" i="19"/>
  <c r="B209" i="19"/>
  <c r="J209" i="19"/>
  <c r="F235" i="19"/>
  <c r="N235" i="19"/>
  <c r="V235" i="19"/>
  <c r="K237" i="19"/>
  <c r="F248" i="19"/>
  <c r="S248" i="19"/>
  <c r="F194" i="21"/>
  <c r="N194" i="21"/>
  <c r="V194" i="21"/>
  <c r="G205" i="21"/>
  <c r="O205" i="21"/>
  <c r="W205" i="21"/>
  <c r="G146" i="22"/>
  <c r="O146" i="22"/>
  <c r="W146" i="22"/>
  <c r="K153" i="22"/>
  <c r="K175" i="22"/>
  <c r="G170" i="23"/>
  <c r="G179" i="23"/>
  <c r="G165" i="23" s="1"/>
  <c r="G62" i="20"/>
  <c r="G115" i="4" s="1"/>
  <c r="G176" i="23"/>
  <c r="C167" i="19"/>
  <c r="K167" i="19"/>
  <c r="S167" i="19"/>
  <c r="C171" i="19"/>
  <c r="K171" i="19"/>
  <c r="S171" i="19"/>
  <c r="O190" i="19"/>
  <c r="W190" i="19"/>
  <c r="C209" i="19"/>
  <c r="K209" i="19"/>
  <c r="G235" i="19"/>
  <c r="O235" i="19"/>
  <c r="W235" i="19"/>
  <c r="C237" i="19"/>
  <c r="U248" i="19"/>
  <c r="D192" i="21"/>
  <c r="D141" i="21"/>
  <c r="D132" i="21" s="1"/>
  <c r="L192" i="21"/>
  <c r="L183" i="21" s="1"/>
  <c r="L141" i="21"/>
  <c r="L132" i="21" s="1"/>
  <c r="T192" i="21"/>
  <c r="T183" i="21" s="1"/>
  <c r="T141" i="21"/>
  <c r="T132" i="21" s="1"/>
  <c r="H202" i="21"/>
  <c r="H194" i="21" s="1"/>
  <c r="H157" i="21"/>
  <c r="P202" i="21"/>
  <c r="P194" i="21" s="1"/>
  <c r="P157" i="21"/>
  <c r="B203" i="21"/>
  <c r="B160" i="21"/>
  <c r="J203" i="21"/>
  <c r="J160" i="21"/>
  <c r="R203" i="21"/>
  <c r="R160" i="21"/>
  <c r="D171" i="21"/>
  <c r="D211" i="21"/>
  <c r="D205" i="21" s="1"/>
  <c r="L171" i="21"/>
  <c r="L211" i="21"/>
  <c r="L205" i="21" s="1"/>
  <c r="T171" i="21"/>
  <c r="T211" i="21"/>
  <c r="T205" i="21" s="1"/>
  <c r="V175" i="21"/>
  <c r="D183" i="21"/>
  <c r="H205" i="21"/>
  <c r="P205" i="21"/>
  <c r="N165" i="22"/>
  <c r="D211" i="22"/>
  <c r="D61" i="19"/>
  <c r="D190" i="19" s="1"/>
  <c r="L61" i="19"/>
  <c r="L190" i="19" s="1"/>
  <c r="T61" i="19"/>
  <c r="T184" i="19" s="1"/>
  <c r="H237" i="19"/>
  <c r="P237" i="19"/>
  <c r="D248" i="19"/>
  <c r="L248" i="19"/>
  <c r="T248" i="19"/>
  <c r="H190" i="19"/>
  <c r="P190" i="19"/>
  <c r="H203" i="19"/>
  <c r="P203" i="19"/>
  <c r="D209" i="19"/>
  <c r="L209" i="19"/>
  <c r="T209" i="19"/>
  <c r="Q246" i="19"/>
  <c r="V248" i="19"/>
  <c r="W194" i="21"/>
  <c r="B146" i="21"/>
  <c r="J146" i="21"/>
  <c r="R146" i="21"/>
  <c r="E183" i="21"/>
  <c r="M183" i="21"/>
  <c r="U183" i="21"/>
  <c r="G165" i="22"/>
  <c r="W165" i="22"/>
  <c r="Q165" i="22"/>
  <c r="B203" i="22"/>
  <c r="T211" i="22"/>
  <c r="O161" i="23"/>
  <c r="O157" i="23"/>
  <c r="O158" i="23"/>
  <c r="O154" i="23"/>
  <c r="O163" i="23"/>
  <c r="O155" i="23"/>
  <c r="O151" i="23"/>
  <c r="K132" i="23"/>
  <c r="O205" i="23"/>
  <c r="I5" i="19"/>
  <c r="Q5" i="19"/>
  <c r="E61" i="19"/>
  <c r="E184" i="19" s="1"/>
  <c r="M61" i="19"/>
  <c r="M184" i="19" s="1"/>
  <c r="U61" i="19"/>
  <c r="S246" i="19"/>
  <c r="I190" i="19"/>
  <c r="Q190" i="19"/>
  <c r="I203" i="19"/>
  <c r="M209" i="19"/>
  <c r="W237" i="19"/>
  <c r="R246" i="19"/>
  <c r="W51" i="20"/>
  <c r="I51" i="20"/>
  <c r="I77" i="20"/>
  <c r="I168" i="4" s="1"/>
  <c r="Q51" i="20"/>
  <c r="Q77" i="20"/>
  <c r="Q168" i="4" s="1"/>
  <c r="K51" i="20"/>
  <c r="S51" i="20"/>
  <c r="B205" i="21"/>
  <c r="J205" i="21"/>
  <c r="R205" i="21"/>
  <c r="I192" i="22"/>
  <c r="I141" i="22"/>
  <c r="I132" i="22" s="1"/>
  <c r="Q192" i="22"/>
  <c r="Q141" i="22"/>
  <c r="Q132" i="22" s="1"/>
  <c r="E202" i="22"/>
  <c r="E157" i="22"/>
  <c r="M202" i="22"/>
  <c r="M157" i="22"/>
  <c r="U202" i="22"/>
  <c r="U157" i="22"/>
  <c r="G160" i="22"/>
  <c r="G203" i="22"/>
  <c r="O160" i="22"/>
  <c r="O203" i="22"/>
  <c r="W160" i="22"/>
  <c r="W203" i="22"/>
  <c r="I211" i="22"/>
  <c r="I171" i="22"/>
  <c r="C213" i="22"/>
  <c r="C175" i="22"/>
  <c r="S213" i="22"/>
  <c r="S175" i="22"/>
  <c r="H165" i="22"/>
  <c r="P165" i="22"/>
  <c r="B5" i="19"/>
  <c r="J5" i="19"/>
  <c r="J171" i="19" s="1"/>
  <c r="R5" i="19"/>
  <c r="R171" i="19" s="1"/>
  <c r="F61" i="19"/>
  <c r="F184" i="19" s="1"/>
  <c r="N61" i="19"/>
  <c r="N184" i="19" s="1"/>
  <c r="V61" i="19"/>
  <c r="V184" i="19" s="1"/>
  <c r="R190" i="19"/>
  <c r="B203" i="19"/>
  <c r="J203" i="19"/>
  <c r="N209" i="19"/>
  <c r="O237" i="19"/>
  <c r="E51" i="20"/>
  <c r="Q69" i="20"/>
  <c r="K70" i="20"/>
  <c r="E71" i="20"/>
  <c r="U71" i="20"/>
  <c r="P79" i="20"/>
  <c r="P170" i="4" s="1"/>
  <c r="D146" i="21"/>
  <c r="L146" i="21"/>
  <c r="T146" i="21"/>
  <c r="F146" i="21"/>
  <c r="N146" i="21"/>
  <c r="V146" i="21"/>
  <c r="G183" i="21"/>
  <c r="O183" i="21"/>
  <c r="W183" i="21"/>
  <c r="K132" i="22"/>
  <c r="Q171" i="22"/>
  <c r="W170" i="23"/>
  <c r="W179" i="23"/>
  <c r="W62" i="20"/>
  <c r="W115" i="4" s="1"/>
  <c r="W176" i="23"/>
  <c r="W172" i="23"/>
  <c r="I211" i="23"/>
  <c r="I99" i="23"/>
  <c r="I175" i="23" s="1"/>
  <c r="Q211" i="23"/>
  <c r="Q99" i="23"/>
  <c r="Q171" i="23" s="1"/>
  <c r="C175" i="23"/>
  <c r="C213" i="23"/>
  <c r="K213" i="23"/>
  <c r="S213" i="23"/>
  <c r="G61" i="19"/>
  <c r="M246" i="19"/>
  <c r="U246" i="19"/>
  <c r="G248" i="19"/>
  <c r="O248" i="19"/>
  <c r="W248" i="19"/>
  <c r="C165" i="19"/>
  <c r="C160" i="19" s="1"/>
  <c r="K165" i="19"/>
  <c r="K160" i="19" s="1"/>
  <c r="S165" i="19"/>
  <c r="S160" i="19" s="1"/>
  <c r="C169" i="19"/>
  <c r="K169" i="19"/>
  <c r="S169" i="19"/>
  <c r="K203" i="19"/>
  <c r="S203" i="19"/>
  <c r="G209" i="19"/>
  <c r="O209" i="19"/>
  <c r="W209" i="19"/>
  <c r="G51" i="20"/>
  <c r="H183" i="21"/>
  <c r="P183" i="21"/>
  <c r="N132" i="22"/>
  <c r="V132" i="22"/>
  <c r="P132" i="22"/>
  <c r="D146" i="22"/>
  <c r="L146" i="22"/>
  <c r="T146" i="22"/>
  <c r="F146" i="22"/>
  <c r="N146" i="22"/>
  <c r="V146" i="22"/>
  <c r="D165" i="22"/>
  <c r="L165" i="22"/>
  <c r="T165" i="22"/>
  <c r="V165" i="22"/>
  <c r="E192" i="23"/>
  <c r="E183" i="23" s="1"/>
  <c r="E5" i="23"/>
  <c r="E141" i="23" s="1"/>
  <c r="M192" i="23"/>
  <c r="U192" i="23"/>
  <c r="U183" i="23" s="1"/>
  <c r="U5" i="23"/>
  <c r="P209" i="19"/>
  <c r="D51" i="20"/>
  <c r="D69" i="20"/>
  <c r="L51" i="20"/>
  <c r="L69" i="20"/>
  <c r="T51" i="20"/>
  <c r="T69" i="20"/>
  <c r="D77" i="20"/>
  <c r="D168" i="4" s="1"/>
  <c r="F153" i="21"/>
  <c r="D165" i="21"/>
  <c r="L165" i="21"/>
  <c r="T165" i="21"/>
  <c r="I205" i="21"/>
  <c r="Q205" i="21"/>
  <c r="D192" i="22"/>
  <c r="L192" i="22"/>
  <c r="T192" i="22"/>
  <c r="F201" i="22"/>
  <c r="N201" i="22"/>
  <c r="V201" i="22"/>
  <c r="J203" i="22"/>
  <c r="R203" i="22"/>
  <c r="L211" i="22"/>
  <c r="N213" i="22"/>
  <c r="V213" i="22"/>
  <c r="M5" i="23"/>
  <c r="M141" i="23" s="1"/>
  <c r="F51" i="20"/>
  <c r="N51" i="20"/>
  <c r="V51" i="20"/>
  <c r="B69" i="20"/>
  <c r="J69" i="20"/>
  <c r="R69" i="20"/>
  <c r="D70" i="20"/>
  <c r="L70" i="20"/>
  <c r="T70" i="20"/>
  <c r="F71" i="20"/>
  <c r="N71" i="20"/>
  <c r="V71" i="20"/>
  <c r="C141" i="21"/>
  <c r="C132" i="21" s="1"/>
  <c r="K141" i="21"/>
  <c r="K132" i="21" s="1"/>
  <c r="S141" i="21"/>
  <c r="S132" i="21" s="1"/>
  <c r="G153" i="21"/>
  <c r="O153" i="21"/>
  <c r="W153" i="21"/>
  <c r="G157" i="21"/>
  <c r="O157" i="21"/>
  <c r="W157" i="21"/>
  <c r="E160" i="21"/>
  <c r="M160" i="21"/>
  <c r="U160" i="21"/>
  <c r="G171" i="21"/>
  <c r="O171" i="21"/>
  <c r="W171" i="21"/>
  <c r="G175" i="21"/>
  <c r="O175" i="21"/>
  <c r="W175" i="21"/>
  <c r="I192" i="21"/>
  <c r="I183" i="21" s="1"/>
  <c r="Q192" i="21"/>
  <c r="Q183" i="21" s="1"/>
  <c r="I201" i="21"/>
  <c r="I194" i="21" s="1"/>
  <c r="Q201" i="21"/>
  <c r="Q194" i="21" s="1"/>
  <c r="C211" i="21"/>
  <c r="C205" i="21" s="1"/>
  <c r="K211" i="21"/>
  <c r="K205" i="21" s="1"/>
  <c r="S211" i="21"/>
  <c r="S205" i="21" s="1"/>
  <c r="D213" i="22"/>
  <c r="L213" i="22"/>
  <c r="T213" i="22"/>
  <c r="H141" i="22"/>
  <c r="H132" i="22" s="1"/>
  <c r="D153" i="22"/>
  <c r="L153" i="22"/>
  <c r="T153" i="22"/>
  <c r="D157" i="22"/>
  <c r="L157" i="22"/>
  <c r="T157" i="22"/>
  <c r="J160" i="22"/>
  <c r="R160" i="22"/>
  <c r="R171" i="22"/>
  <c r="L175" i="22"/>
  <c r="R192" i="22"/>
  <c r="B201" i="22"/>
  <c r="G202" i="22"/>
  <c r="P202" i="22"/>
  <c r="C203" i="22"/>
  <c r="L203" i="22"/>
  <c r="V203" i="22"/>
  <c r="E211" i="22"/>
  <c r="U211" i="22"/>
  <c r="R213" i="22"/>
  <c r="Q144" i="23"/>
  <c r="Q140" i="23"/>
  <c r="F192" i="23"/>
  <c r="F183" i="23" s="1"/>
  <c r="F5" i="23"/>
  <c r="F141" i="23" s="1"/>
  <c r="N192" i="23"/>
  <c r="N183" i="23" s="1"/>
  <c r="N5" i="23"/>
  <c r="N141" i="23" s="1"/>
  <c r="V192" i="23"/>
  <c r="V183" i="23" s="1"/>
  <c r="V5" i="23"/>
  <c r="V141" i="23"/>
  <c r="P161" i="23"/>
  <c r="P153" i="23"/>
  <c r="P158" i="23"/>
  <c r="P154" i="23"/>
  <c r="P163" i="23"/>
  <c r="P155" i="23"/>
  <c r="P151" i="23"/>
  <c r="H170" i="23"/>
  <c r="H179" i="23"/>
  <c r="H175" i="23"/>
  <c r="H171" i="23"/>
  <c r="H176" i="23"/>
  <c r="H172" i="23"/>
  <c r="B211" i="23"/>
  <c r="B205" i="23" s="1"/>
  <c r="B99" i="23"/>
  <c r="J211" i="23"/>
  <c r="J205" i="23" s="1"/>
  <c r="J99" i="23"/>
  <c r="J171" i="23" s="1"/>
  <c r="R211" i="23"/>
  <c r="R205" i="23" s="1"/>
  <c r="R99" i="23"/>
  <c r="R171" i="23" s="1"/>
  <c r="D213" i="23"/>
  <c r="L213" i="23"/>
  <c r="T213" i="23"/>
  <c r="C139" i="23"/>
  <c r="S139" i="23"/>
  <c r="D143" i="23"/>
  <c r="T143" i="23"/>
  <c r="E158" i="23"/>
  <c r="O172" i="23"/>
  <c r="E205" i="23"/>
  <c r="M205" i="23"/>
  <c r="U205" i="23"/>
  <c r="I57" i="24"/>
  <c r="Q57" i="24"/>
  <c r="C143" i="25"/>
  <c r="C136" i="25" s="1"/>
  <c r="C105" i="25"/>
  <c r="K143" i="25"/>
  <c r="K136" i="25" s="1"/>
  <c r="K105" i="25"/>
  <c r="S143" i="25"/>
  <c r="S136" i="25" s="1"/>
  <c r="S105" i="25"/>
  <c r="E152" i="25"/>
  <c r="E152" i="27"/>
  <c r="E116" i="25"/>
  <c r="M152" i="25"/>
  <c r="M146" i="25" s="1"/>
  <c r="M152" i="27"/>
  <c r="M116" i="25"/>
  <c r="U152" i="25"/>
  <c r="U146" i="25" s="1"/>
  <c r="U152" i="27"/>
  <c r="U116" i="25"/>
  <c r="G153" i="25"/>
  <c r="G146" i="25" s="1"/>
  <c r="G153" i="27"/>
  <c r="G119" i="25"/>
  <c r="O153" i="25"/>
  <c r="O153" i="27"/>
  <c r="O119" i="25"/>
  <c r="W153" i="25"/>
  <c r="W153" i="27"/>
  <c r="W119" i="25"/>
  <c r="F160" i="21"/>
  <c r="N160" i="21"/>
  <c r="V160" i="21"/>
  <c r="H171" i="21"/>
  <c r="P171" i="21"/>
  <c r="H175" i="21"/>
  <c r="P175" i="21"/>
  <c r="B201" i="21"/>
  <c r="B194" i="21" s="1"/>
  <c r="J201" i="21"/>
  <c r="R201" i="21"/>
  <c r="D202" i="21"/>
  <c r="L202" i="21"/>
  <c r="T202" i="21"/>
  <c r="C211" i="22"/>
  <c r="K211" i="22"/>
  <c r="S211" i="22"/>
  <c r="E213" i="22"/>
  <c r="M213" i="22"/>
  <c r="U213" i="22"/>
  <c r="E153" i="22"/>
  <c r="M153" i="22"/>
  <c r="U153" i="22"/>
  <c r="S160" i="22"/>
  <c r="J171" i="22"/>
  <c r="S171" i="22"/>
  <c r="D175" i="22"/>
  <c r="M175" i="22"/>
  <c r="V175" i="22"/>
  <c r="J192" i="22"/>
  <c r="S192" i="22"/>
  <c r="H202" i="22"/>
  <c r="Q202" i="22"/>
  <c r="D203" i="22"/>
  <c r="N203" i="22"/>
  <c r="F211" i="22"/>
  <c r="V211" i="22"/>
  <c r="F213" i="22"/>
  <c r="G192" i="23"/>
  <c r="G183" i="23" s="1"/>
  <c r="G5" i="23"/>
  <c r="O192" i="23"/>
  <c r="O183" i="23" s="1"/>
  <c r="O5" i="23"/>
  <c r="O141" i="23" s="1"/>
  <c r="W192" i="23"/>
  <c r="W183" i="23" s="1"/>
  <c r="W5" i="23"/>
  <c r="Q161" i="23"/>
  <c r="Q158" i="23"/>
  <c r="Q154" i="23"/>
  <c r="Q163" i="23"/>
  <c r="Q155" i="23"/>
  <c r="Q151" i="23"/>
  <c r="G201" i="23"/>
  <c r="G194" i="23" s="1"/>
  <c r="G153" i="23"/>
  <c r="O201" i="23"/>
  <c r="O194" i="23" s="1"/>
  <c r="O153" i="23"/>
  <c r="W201" i="23"/>
  <c r="I202" i="23"/>
  <c r="I194" i="23" s="1"/>
  <c r="Q202" i="23"/>
  <c r="Q157" i="23"/>
  <c r="C203" i="23"/>
  <c r="K203" i="23"/>
  <c r="S203" i="23"/>
  <c r="C99" i="23"/>
  <c r="K99" i="23"/>
  <c r="S99" i="23"/>
  <c r="S175" i="23" s="1"/>
  <c r="C144" i="23"/>
  <c r="M183" i="23"/>
  <c r="F205" i="23"/>
  <c r="N205" i="23"/>
  <c r="V205" i="23"/>
  <c r="H51" i="20"/>
  <c r="P51" i="20"/>
  <c r="I157" i="21"/>
  <c r="Q157" i="21"/>
  <c r="G160" i="21"/>
  <c r="O160" i="21"/>
  <c r="W160" i="21"/>
  <c r="I171" i="21"/>
  <c r="Q171" i="21"/>
  <c r="I175" i="21"/>
  <c r="Q175" i="21"/>
  <c r="C201" i="21"/>
  <c r="C194" i="21" s="1"/>
  <c r="K201" i="21"/>
  <c r="K194" i="21" s="1"/>
  <c r="S201" i="21"/>
  <c r="S194" i="21" s="1"/>
  <c r="E202" i="21"/>
  <c r="M202" i="21"/>
  <c r="U202" i="21"/>
  <c r="E211" i="21"/>
  <c r="E205" i="21" s="1"/>
  <c r="M211" i="21"/>
  <c r="M205" i="21" s="1"/>
  <c r="U211" i="21"/>
  <c r="U205" i="21" s="1"/>
  <c r="B141" i="22"/>
  <c r="B132" i="22" s="1"/>
  <c r="F153" i="22"/>
  <c r="N153" i="22"/>
  <c r="V153" i="22"/>
  <c r="N157" i="22"/>
  <c r="V157" i="22"/>
  <c r="B171" i="22"/>
  <c r="K171" i="22"/>
  <c r="E175" i="22"/>
  <c r="N175" i="22"/>
  <c r="K192" i="22"/>
  <c r="I202" i="22"/>
  <c r="R202" i="22"/>
  <c r="F203" i="22"/>
  <c r="H213" i="22"/>
  <c r="D141" i="23"/>
  <c r="D137" i="23"/>
  <c r="D132" i="23" s="1"/>
  <c r="D144" i="23"/>
  <c r="D140" i="23"/>
  <c r="T141" i="23"/>
  <c r="T132" i="23" s="1"/>
  <c r="T137" i="23"/>
  <c r="T144" i="23"/>
  <c r="T140" i="23"/>
  <c r="E163" i="23"/>
  <c r="E155" i="23"/>
  <c r="E151" i="23"/>
  <c r="E161" i="23"/>
  <c r="E153" i="23"/>
  <c r="U163" i="23"/>
  <c r="U155" i="23"/>
  <c r="U151" i="23"/>
  <c r="U161" i="23"/>
  <c r="U153" i="23"/>
  <c r="M99" i="23"/>
  <c r="I141" i="23"/>
  <c r="I143" i="23"/>
  <c r="U158" i="23"/>
  <c r="Q160" i="23"/>
  <c r="E69" i="20"/>
  <c r="M69" i="20"/>
  <c r="U69" i="20"/>
  <c r="G70" i="20"/>
  <c r="O70" i="20"/>
  <c r="W70" i="20"/>
  <c r="I71" i="20"/>
  <c r="Q71" i="20"/>
  <c r="C77" i="20"/>
  <c r="C168" i="4" s="1"/>
  <c r="F141" i="21"/>
  <c r="F132" i="21" s="1"/>
  <c r="N141" i="21"/>
  <c r="N132" i="21" s="1"/>
  <c r="V141" i="21"/>
  <c r="V132" i="21" s="1"/>
  <c r="H160" i="21"/>
  <c r="P160" i="21"/>
  <c r="B175" i="21"/>
  <c r="J175" i="21"/>
  <c r="R175" i="21"/>
  <c r="D201" i="21"/>
  <c r="L201" i="21"/>
  <c r="T201" i="21"/>
  <c r="G213" i="22"/>
  <c r="G175" i="22"/>
  <c r="O213" i="22"/>
  <c r="O175" i="22"/>
  <c r="W213" i="22"/>
  <c r="W175" i="22"/>
  <c r="C141" i="22"/>
  <c r="C132" i="22" s="1"/>
  <c r="G153" i="22"/>
  <c r="O153" i="22"/>
  <c r="W153" i="22"/>
  <c r="W157" i="22"/>
  <c r="C171" i="22"/>
  <c r="L171" i="22"/>
  <c r="P175" i="22"/>
  <c r="U192" i="22"/>
  <c r="J202" i="22"/>
  <c r="P203" i="22"/>
  <c r="I213" i="22"/>
  <c r="G48" i="23"/>
  <c r="W48" i="23"/>
  <c r="W160" i="23" s="1"/>
  <c r="Q153" i="23"/>
  <c r="E160" i="23"/>
  <c r="O170" i="23"/>
  <c r="O179" i="23"/>
  <c r="G175" i="23"/>
  <c r="O175" i="23"/>
  <c r="W175" i="23"/>
  <c r="I137" i="23"/>
  <c r="C140" i="23"/>
  <c r="S140" i="23"/>
  <c r="S132" i="23" s="1"/>
  <c r="K143" i="23"/>
  <c r="U154" i="23"/>
  <c r="Q201" i="23"/>
  <c r="H205" i="23"/>
  <c r="P205" i="23"/>
  <c r="C211" i="23"/>
  <c r="C205" i="23" s="1"/>
  <c r="B98" i="25"/>
  <c r="R98" i="25"/>
  <c r="C175" i="21"/>
  <c r="K175" i="21"/>
  <c r="S175" i="21"/>
  <c r="E201" i="21"/>
  <c r="M201" i="21"/>
  <c r="U201" i="21"/>
  <c r="H153" i="22"/>
  <c r="P153" i="22"/>
  <c r="M171" i="22"/>
  <c r="M192" i="22"/>
  <c r="V192" i="22"/>
  <c r="B202" i="22"/>
  <c r="H203" i="22"/>
  <c r="J213" i="22"/>
  <c r="I144" i="23"/>
  <c r="I140" i="23"/>
  <c r="H161" i="23"/>
  <c r="H153" i="23"/>
  <c r="H158" i="23"/>
  <c r="H154" i="23"/>
  <c r="H163" i="23"/>
  <c r="H155" i="23"/>
  <c r="H151" i="23"/>
  <c r="H146" i="23" s="1"/>
  <c r="B153" i="23"/>
  <c r="B48" i="23"/>
  <c r="B160" i="23" s="1"/>
  <c r="B201" i="23"/>
  <c r="J48" i="23"/>
  <c r="J201" i="23"/>
  <c r="R48" i="23"/>
  <c r="R153" i="23" s="1"/>
  <c r="R201" i="23"/>
  <c r="R194" i="23" s="1"/>
  <c r="D202" i="23"/>
  <c r="L202" i="23"/>
  <c r="T202" i="23"/>
  <c r="F203" i="23"/>
  <c r="F194" i="23" s="1"/>
  <c r="N203" i="23"/>
  <c r="N194" i="23" s="1"/>
  <c r="V203" i="23"/>
  <c r="V194" i="23" s="1"/>
  <c r="P179" i="23"/>
  <c r="P175" i="23"/>
  <c r="P171" i="23"/>
  <c r="P176" i="23"/>
  <c r="P172" i="23"/>
  <c r="H183" i="23"/>
  <c r="P183" i="23"/>
  <c r="C202" i="23"/>
  <c r="K211" i="23"/>
  <c r="E75" i="24"/>
  <c r="E172" i="4" s="1"/>
  <c r="E67" i="24"/>
  <c r="E52" i="24"/>
  <c r="M75" i="24"/>
  <c r="M172" i="4" s="1"/>
  <c r="M67" i="24"/>
  <c r="M52" i="24"/>
  <c r="U67" i="24"/>
  <c r="U75" i="24"/>
  <c r="U172" i="4" s="1"/>
  <c r="U52" i="24"/>
  <c r="G68" i="24"/>
  <c r="G52" i="24"/>
  <c r="G76" i="24"/>
  <c r="G173" i="4" s="1"/>
  <c r="O76" i="24"/>
  <c r="O173" i="4" s="1"/>
  <c r="O68" i="24"/>
  <c r="O52" i="24"/>
  <c r="W76" i="24"/>
  <c r="W173" i="4" s="1"/>
  <c r="W68" i="24"/>
  <c r="W52" i="24"/>
  <c r="I69" i="24"/>
  <c r="I77" i="24"/>
  <c r="I174" i="4" s="1"/>
  <c r="Q69" i="24"/>
  <c r="Q77" i="24"/>
  <c r="Q174" i="4" s="1"/>
  <c r="B136" i="25"/>
  <c r="D175" i="21"/>
  <c r="L175" i="21"/>
  <c r="T175" i="21"/>
  <c r="I201" i="22"/>
  <c r="Q201" i="22"/>
  <c r="C202" i="22"/>
  <c r="K202" i="22"/>
  <c r="S202" i="22"/>
  <c r="E203" i="22"/>
  <c r="M203" i="22"/>
  <c r="U203" i="22"/>
  <c r="U160" i="22"/>
  <c r="G211" i="22"/>
  <c r="G171" i="22"/>
  <c r="O211" i="22"/>
  <c r="O171" i="22"/>
  <c r="W211" i="22"/>
  <c r="W171" i="22"/>
  <c r="E141" i="22"/>
  <c r="E132" i="22" s="1"/>
  <c r="I153" i="22"/>
  <c r="Q153" i="22"/>
  <c r="C165" i="22"/>
  <c r="K165" i="22"/>
  <c r="S165" i="22"/>
  <c r="N171" i="22"/>
  <c r="N192" i="22"/>
  <c r="C141" i="23"/>
  <c r="C192" i="23"/>
  <c r="C183" i="23" s="1"/>
  <c r="K141" i="23"/>
  <c r="K192" i="23"/>
  <c r="K183" i="23" s="1"/>
  <c r="S141" i="23"/>
  <c r="S192" i="23"/>
  <c r="S183" i="23" s="1"/>
  <c r="I48" i="23"/>
  <c r="C48" i="23"/>
  <c r="C160" i="23" s="1"/>
  <c r="C201" i="23"/>
  <c r="K48" i="23"/>
  <c r="K201" i="23"/>
  <c r="S48" i="23"/>
  <c r="S153" i="23" s="1"/>
  <c r="S201" i="23"/>
  <c r="S194" i="23" s="1"/>
  <c r="E202" i="23"/>
  <c r="E194" i="23" s="1"/>
  <c r="E157" i="23"/>
  <c r="M202" i="23"/>
  <c r="M194" i="23" s="1"/>
  <c r="M157" i="23"/>
  <c r="U202" i="23"/>
  <c r="U194" i="23" s="1"/>
  <c r="U157" i="23"/>
  <c r="G160" i="23"/>
  <c r="G203" i="23"/>
  <c r="O160" i="23"/>
  <c r="O203" i="23"/>
  <c r="W203" i="23"/>
  <c r="G211" i="23"/>
  <c r="G205" i="23" s="1"/>
  <c r="G171" i="23"/>
  <c r="O211" i="23"/>
  <c r="O171" i="23"/>
  <c r="W211" i="23"/>
  <c r="W205" i="23" s="1"/>
  <c r="W171" i="23"/>
  <c r="I213" i="23"/>
  <c r="Q175" i="23"/>
  <c r="Q213" i="23"/>
  <c r="Q205" i="23" s="1"/>
  <c r="I183" i="23"/>
  <c r="Q183" i="23"/>
  <c r="K202" i="23"/>
  <c r="S211" i="23"/>
  <c r="S205" i="23" s="1"/>
  <c r="L98" i="25"/>
  <c r="C160" i="21"/>
  <c r="K160" i="21"/>
  <c r="S160" i="21"/>
  <c r="E175" i="21"/>
  <c r="M175" i="21"/>
  <c r="U175" i="21"/>
  <c r="H211" i="22"/>
  <c r="P211" i="22"/>
  <c r="F141" i="22"/>
  <c r="F132" i="22" s="1"/>
  <c r="R153" i="22"/>
  <c r="P171" i="22"/>
  <c r="L141" i="23"/>
  <c r="L137" i="23"/>
  <c r="L144" i="23"/>
  <c r="L140" i="23"/>
  <c r="M48" i="23"/>
  <c r="M160" i="23" s="1"/>
  <c r="D48" i="23"/>
  <c r="D153" i="23" s="1"/>
  <c r="L48" i="23"/>
  <c r="L153" i="23" s="1"/>
  <c r="T48" i="23"/>
  <c r="H160" i="23"/>
  <c r="P160" i="23"/>
  <c r="E99" i="23"/>
  <c r="E175" i="23" s="1"/>
  <c r="U99" i="23"/>
  <c r="U175" i="23" s="1"/>
  <c r="Q141" i="23"/>
  <c r="Q132" i="23" s="1"/>
  <c r="Q143" i="23"/>
  <c r="B194" i="23"/>
  <c r="J194" i="23"/>
  <c r="G57" i="24"/>
  <c r="O57" i="24"/>
  <c r="B5" i="23"/>
  <c r="B141" i="23" s="1"/>
  <c r="J5" i="23"/>
  <c r="J141" i="23" s="1"/>
  <c r="R5" i="23"/>
  <c r="R141" i="23" s="1"/>
  <c r="F48" i="23"/>
  <c r="F160" i="23" s="1"/>
  <c r="N48" i="23"/>
  <c r="V48" i="23"/>
  <c r="V160" i="23" s="1"/>
  <c r="F99" i="23"/>
  <c r="F175" i="23" s="1"/>
  <c r="N99" i="23"/>
  <c r="V99" i="23"/>
  <c r="V171" i="23" s="1"/>
  <c r="T153" i="23"/>
  <c r="J160" i="23"/>
  <c r="F171" i="23"/>
  <c r="N171" i="23"/>
  <c r="N175" i="23"/>
  <c r="B192" i="23"/>
  <c r="B183" i="23" s="1"/>
  <c r="J192" i="23"/>
  <c r="J183" i="23" s="1"/>
  <c r="R192" i="23"/>
  <c r="R183" i="23" s="1"/>
  <c r="D211" i="23"/>
  <c r="L211" i="23"/>
  <c r="T211" i="23"/>
  <c r="D52" i="24"/>
  <c r="B67" i="24"/>
  <c r="J67" i="24"/>
  <c r="R67" i="24"/>
  <c r="D68" i="24"/>
  <c r="T68" i="24"/>
  <c r="N69" i="24"/>
  <c r="G75" i="24"/>
  <c r="G172" i="4" s="1"/>
  <c r="Q76" i="24"/>
  <c r="Q173" i="4" s="1"/>
  <c r="L143" i="25"/>
  <c r="L136" i="25" s="1"/>
  <c r="L105" i="25"/>
  <c r="T105" i="25"/>
  <c r="T143" i="25"/>
  <c r="T136" i="25" s="1"/>
  <c r="F152" i="25"/>
  <c r="F146" i="25" s="1"/>
  <c r="F116" i="25"/>
  <c r="B122" i="25"/>
  <c r="B154" i="25"/>
  <c r="J154" i="25"/>
  <c r="J122" i="25"/>
  <c r="R154" i="25"/>
  <c r="R122" i="25"/>
  <c r="P105" i="25"/>
  <c r="V153" i="25"/>
  <c r="V146" i="25" s="1"/>
  <c r="D84" i="30"/>
  <c r="J75" i="24"/>
  <c r="J172" i="4" s="1"/>
  <c r="D201" i="23"/>
  <c r="L201" i="23"/>
  <c r="T201" i="23"/>
  <c r="T194" i="23" s="1"/>
  <c r="H203" i="23"/>
  <c r="H194" i="23" s="1"/>
  <c r="P203" i="23"/>
  <c r="P194" i="23" s="1"/>
  <c r="I76" i="24"/>
  <c r="I173" i="4" s="1"/>
  <c r="S77" i="24"/>
  <c r="S174" i="4" s="1"/>
  <c r="G105" i="25"/>
  <c r="M154" i="25"/>
  <c r="F154" i="26"/>
  <c r="E105" i="27"/>
  <c r="E143" i="27"/>
  <c r="M105" i="27"/>
  <c r="M143" i="27"/>
  <c r="G152" i="27"/>
  <c r="G116" i="27"/>
  <c r="O152" i="27"/>
  <c r="O116" i="27"/>
  <c r="W152" i="27"/>
  <c r="W116" i="27"/>
  <c r="I119" i="27"/>
  <c r="I153" i="27"/>
  <c r="Q119" i="27"/>
  <c r="Q153" i="27"/>
  <c r="C154" i="27"/>
  <c r="C122" i="27"/>
  <c r="K154" i="27"/>
  <c r="K122" i="27"/>
  <c r="S154" i="27"/>
  <c r="S122" i="27"/>
  <c r="I116" i="25"/>
  <c r="I152" i="25"/>
  <c r="I146" i="25" s="1"/>
  <c r="C119" i="25"/>
  <c r="C153" i="25"/>
  <c r="K119" i="25"/>
  <c r="K153" i="25"/>
  <c r="S153" i="25"/>
  <c r="S119" i="25"/>
  <c r="E122" i="25"/>
  <c r="E154" i="25"/>
  <c r="U154" i="25"/>
  <c r="U122" i="25"/>
  <c r="R110" i="25"/>
  <c r="G122" i="25"/>
  <c r="D126" i="25"/>
  <c r="L126" i="25"/>
  <c r="T126" i="25"/>
  <c r="Q152" i="25"/>
  <c r="Q146" i="25" s="1"/>
  <c r="O143" i="26"/>
  <c r="O105" i="26"/>
  <c r="W143" i="26"/>
  <c r="W105" i="26"/>
  <c r="I152" i="26"/>
  <c r="I116" i="26"/>
  <c r="Q152" i="26"/>
  <c r="Q116" i="26"/>
  <c r="C153" i="26"/>
  <c r="C119" i="26"/>
  <c r="K153" i="26"/>
  <c r="K119" i="26"/>
  <c r="S153" i="26"/>
  <c r="S119" i="26"/>
  <c r="E154" i="26"/>
  <c r="E122" i="26"/>
  <c r="M154" i="26"/>
  <c r="M122" i="26"/>
  <c r="U154" i="26"/>
  <c r="U122" i="26"/>
  <c r="E98" i="26"/>
  <c r="U98" i="26"/>
  <c r="G98" i="26"/>
  <c r="U143" i="27"/>
  <c r="H157" i="23"/>
  <c r="P157" i="23"/>
  <c r="H52" i="24"/>
  <c r="P52" i="24"/>
  <c r="W75" i="24"/>
  <c r="W172" i="4" s="1"/>
  <c r="K77" i="24"/>
  <c r="K174" i="4" s="1"/>
  <c r="W77" i="24"/>
  <c r="W174" i="4" s="1"/>
  <c r="B116" i="25"/>
  <c r="B152" i="25"/>
  <c r="B152" i="26"/>
  <c r="J116" i="25"/>
  <c r="J152" i="26"/>
  <c r="J152" i="25"/>
  <c r="R116" i="25"/>
  <c r="R152" i="26"/>
  <c r="D153" i="25"/>
  <c r="D146" i="25" s="1"/>
  <c r="D153" i="26"/>
  <c r="L119" i="25"/>
  <c r="L153" i="26"/>
  <c r="L153" i="25"/>
  <c r="T153" i="26"/>
  <c r="T119" i="25"/>
  <c r="N122" i="25"/>
  <c r="N154" i="25"/>
  <c r="N146" i="25" s="1"/>
  <c r="V154" i="25"/>
  <c r="V122" i="25"/>
  <c r="V154" i="26"/>
  <c r="C98" i="25"/>
  <c r="K98" i="25"/>
  <c r="S98" i="25"/>
  <c r="J105" i="25"/>
  <c r="W105" i="25"/>
  <c r="C110" i="25"/>
  <c r="K110" i="25"/>
  <c r="S110" i="25"/>
  <c r="M110" i="25"/>
  <c r="U110" i="25"/>
  <c r="L116" i="25"/>
  <c r="P119" i="25"/>
  <c r="R152" i="25"/>
  <c r="R146" i="25" s="1"/>
  <c r="D119" i="29"/>
  <c r="D90" i="29"/>
  <c r="L119" i="29"/>
  <c r="L90" i="29"/>
  <c r="T119" i="29"/>
  <c r="T90" i="29"/>
  <c r="F120" i="29"/>
  <c r="F94" i="29"/>
  <c r="N120" i="29"/>
  <c r="N120" i="30"/>
  <c r="N94" i="29"/>
  <c r="V120" i="29"/>
  <c r="V94" i="29"/>
  <c r="V120" i="30"/>
  <c r="H122" i="29"/>
  <c r="H99" i="29"/>
  <c r="P122" i="29"/>
  <c r="P99" i="29"/>
  <c r="B123" i="29"/>
  <c r="B105" i="29"/>
  <c r="J123" i="29"/>
  <c r="J105" i="29"/>
  <c r="R123" i="29"/>
  <c r="R105" i="29"/>
  <c r="I52" i="24"/>
  <c r="Q52" i="24"/>
  <c r="O67" i="24"/>
  <c r="C69" i="24"/>
  <c r="I143" i="25"/>
  <c r="I136" i="25" s="1"/>
  <c r="I105" i="25"/>
  <c r="Q105" i="25"/>
  <c r="Q143" i="25"/>
  <c r="Q136" i="25" s="1"/>
  <c r="K152" i="25"/>
  <c r="K116" i="25"/>
  <c r="S152" i="25"/>
  <c r="S116" i="25"/>
  <c r="E119" i="25"/>
  <c r="E153" i="25"/>
  <c r="M119" i="25"/>
  <c r="M153" i="25"/>
  <c r="U119" i="25"/>
  <c r="U153" i="25"/>
  <c r="W154" i="25"/>
  <c r="W122" i="25"/>
  <c r="D110" i="25"/>
  <c r="L110" i="25"/>
  <c r="O122" i="25"/>
  <c r="N126" i="25"/>
  <c r="V126" i="25"/>
  <c r="F136" i="25"/>
  <c r="N136" i="25"/>
  <c r="V136" i="25"/>
  <c r="J136" i="25"/>
  <c r="L146" i="25"/>
  <c r="H153" i="25"/>
  <c r="H156" i="25"/>
  <c r="J156" i="25"/>
  <c r="P110" i="26"/>
  <c r="H5" i="23"/>
  <c r="P5" i="23"/>
  <c r="D99" i="23"/>
  <c r="D175" i="23" s="1"/>
  <c r="L99" i="23"/>
  <c r="L175" i="23" s="1"/>
  <c r="T99" i="23"/>
  <c r="T171" i="23" s="1"/>
  <c r="H67" i="24"/>
  <c r="P67" i="24"/>
  <c r="B68" i="24"/>
  <c r="J68" i="24"/>
  <c r="R68" i="24"/>
  <c r="D69" i="24"/>
  <c r="L69" i="24"/>
  <c r="T69" i="24"/>
  <c r="T116" i="25"/>
  <c r="T152" i="25"/>
  <c r="T146" i="25" s="1"/>
  <c r="H154" i="25"/>
  <c r="H122" i="25"/>
  <c r="E98" i="25"/>
  <c r="M98" i="25"/>
  <c r="U98" i="25"/>
  <c r="D119" i="25"/>
  <c r="P122" i="25"/>
  <c r="G136" i="25"/>
  <c r="O136" i="25"/>
  <c r="W136" i="25"/>
  <c r="D143" i="25"/>
  <c r="D136" i="25" s="1"/>
  <c r="E110" i="26"/>
  <c r="Q122" i="25"/>
  <c r="F156" i="25"/>
  <c r="N156" i="25"/>
  <c r="V156" i="25"/>
  <c r="I143" i="26"/>
  <c r="I105" i="26"/>
  <c r="Q143" i="26"/>
  <c r="Q105" i="26"/>
  <c r="C152" i="26"/>
  <c r="K116" i="26"/>
  <c r="K152" i="26"/>
  <c r="S116" i="26"/>
  <c r="S152" i="26"/>
  <c r="E119" i="26"/>
  <c r="E153" i="26"/>
  <c r="M119" i="26"/>
  <c r="M153" i="26"/>
  <c r="U119" i="26"/>
  <c r="U153" i="26"/>
  <c r="G122" i="26"/>
  <c r="G154" i="26"/>
  <c r="O122" i="26"/>
  <c r="O154" i="26"/>
  <c r="W122" i="26"/>
  <c r="W154" i="26"/>
  <c r="C98" i="26"/>
  <c r="K98" i="26"/>
  <c r="S98" i="26"/>
  <c r="J105" i="26"/>
  <c r="V143" i="27"/>
  <c r="H152" i="27"/>
  <c r="P152" i="27"/>
  <c r="D154" i="27"/>
  <c r="L154" i="27"/>
  <c r="T154" i="27"/>
  <c r="I98" i="27"/>
  <c r="Q98" i="27"/>
  <c r="G110" i="27"/>
  <c r="O110" i="27"/>
  <c r="W110" i="27"/>
  <c r="Q154" i="27"/>
  <c r="B84" i="29"/>
  <c r="J84" i="29"/>
  <c r="N84" i="29"/>
  <c r="Q119" i="25"/>
  <c r="I122" i="25"/>
  <c r="C154" i="25"/>
  <c r="D152" i="26"/>
  <c r="L152" i="26"/>
  <c r="T152" i="26"/>
  <c r="F119" i="26"/>
  <c r="F153" i="26"/>
  <c r="N119" i="26"/>
  <c r="N153" i="26"/>
  <c r="V119" i="26"/>
  <c r="V153" i="26"/>
  <c r="H154" i="26"/>
  <c r="P154" i="26"/>
  <c r="D110" i="26"/>
  <c r="L110" i="26"/>
  <c r="T110" i="26"/>
  <c r="H122" i="26"/>
  <c r="I152" i="27"/>
  <c r="Q152" i="27"/>
  <c r="E154" i="27"/>
  <c r="M154" i="27"/>
  <c r="U154" i="27"/>
  <c r="E126" i="27"/>
  <c r="M126" i="27"/>
  <c r="U126" i="27"/>
  <c r="R119" i="25"/>
  <c r="T122" i="25"/>
  <c r="W152" i="25"/>
  <c r="E152" i="26"/>
  <c r="M152" i="26"/>
  <c r="U152" i="26"/>
  <c r="I154" i="26"/>
  <c r="Q154" i="26"/>
  <c r="M110" i="26"/>
  <c r="U110" i="26"/>
  <c r="T116" i="26"/>
  <c r="P122" i="26"/>
  <c r="B152" i="27"/>
  <c r="J152" i="27"/>
  <c r="R152" i="27"/>
  <c r="F154" i="27"/>
  <c r="N154" i="27"/>
  <c r="V154" i="27"/>
  <c r="C98" i="27"/>
  <c r="K98" i="27"/>
  <c r="S98" i="27"/>
  <c r="I110" i="27"/>
  <c r="Q110" i="27"/>
  <c r="S154" i="25"/>
  <c r="I156" i="25"/>
  <c r="Q156" i="25"/>
  <c r="D105" i="26"/>
  <c r="D143" i="26"/>
  <c r="L105" i="26"/>
  <c r="L143" i="26"/>
  <c r="T105" i="26"/>
  <c r="T143" i="26"/>
  <c r="F152" i="26"/>
  <c r="N152" i="26"/>
  <c r="V152" i="26"/>
  <c r="V116" i="26"/>
  <c r="H119" i="26"/>
  <c r="H153" i="26"/>
  <c r="P119" i="26"/>
  <c r="P153" i="26"/>
  <c r="B154" i="26"/>
  <c r="B122" i="26"/>
  <c r="J154" i="26"/>
  <c r="J122" i="26"/>
  <c r="R154" i="26"/>
  <c r="R122" i="26"/>
  <c r="F98" i="26"/>
  <c r="N98" i="26"/>
  <c r="V98" i="26"/>
  <c r="B105" i="26"/>
  <c r="F110" i="26"/>
  <c r="N110" i="26"/>
  <c r="V110" i="26"/>
  <c r="C152" i="27"/>
  <c r="K152" i="27"/>
  <c r="S152" i="27"/>
  <c r="E153" i="27"/>
  <c r="M153" i="27"/>
  <c r="U153" i="27"/>
  <c r="G154" i="27"/>
  <c r="O154" i="27"/>
  <c r="W154" i="27"/>
  <c r="G126" i="27"/>
  <c r="O126" i="27"/>
  <c r="W126" i="27"/>
  <c r="E84" i="29"/>
  <c r="U84" i="29"/>
  <c r="B119" i="25"/>
  <c r="D122" i="25"/>
  <c r="O152" i="25"/>
  <c r="G152" i="26"/>
  <c r="G116" i="26"/>
  <c r="O152" i="26"/>
  <c r="O116" i="26"/>
  <c r="W152" i="26"/>
  <c r="W116" i="26"/>
  <c r="I119" i="26"/>
  <c r="I153" i="26"/>
  <c r="Q119" i="26"/>
  <c r="Q153" i="26"/>
  <c r="C154" i="26"/>
  <c r="C122" i="26"/>
  <c r="K154" i="26"/>
  <c r="K122" i="26"/>
  <c r="S154" i="26"/>
  <c r="S122" i="26"/>
  <c r="D152" i="27"/>
  <c r="L152" i="27"/>
  <c r="T152" i="27"/>
  <c r="F153" i="27"/>
  <c r="N153" i="27"/>
  <c r="V153" i="27"/>
  <c r="H154" i="27"/>
  <c r="P154" i="27"/>
  <c r="L84" i="30"/>
  <c r="I126" i="25"/>
  <c r="Q126" i="25"/>
  <c r="E136" i="25"/>
  <c r="M136" i="25"/>
  <c r="U136" i="25"/>
  <c r="C156" i="25"/>
  <c r="K156" i="25"/>
  <c r="S156" i="25"/>
  <c r="H152" i="26"/>
  <c r="P152" i="26"/>
  <c r="B153" i="26"/>
  <c r="J153" i="26"/>
  <c r="R153" i="26"/>
  <c r="D154" i="26"/>
  <c r="L154" i="26"/>
  <c r="T154" i="26"/>
  <c r="H98" i="26"/>
  <c r="P98" i="26"/>
  <c r="E105" i="26"/>
  <c r="R105" i="26"/>
  <c r="C116" i="26"/>
  <c r="B126" i="26"/>
  <c r="J126" i="26"/>
  <c r="R126" i="26"/>
  <c r="E116" i="26"/>
  <c r="M116" i="26"/>
  <c r="U116" i="26"/>
  <c r="I122" i="26"/>
  <c r="Q122" i="26"/>
  <c r="D105" i="27"/>
  <c r="L105" i="27"/>
  <c r="T105" i="27"/>
  <c r="H116" i="27"/>
  <c r="P116" i="27"/>
  <c r="F119" i="27"/>
  <c r="N119" i="27"/>
  <c r="V119" i="27"/>
  <c r="D122" i="27"/>
  <c r="L122" i="27"/>
  <c r="T122" i="27"/>
  <c r="F152" i="27"/>
  <c r="N152" i="27"/>
  <c r="V152" i="27"/>
  <c r="H153" i="27"/>
  <c r="P153" i="27"/>
  <c r="B154" i="27"/>
  <c r="J154" i="27"/>
  <c r="R154" i="27"/>
  <c r="N90" i="29"/>
  <c r="J94" i="29"/>
  <c r="U94" i="29"/>
  <c r="I99" i="29"/>
  <c r="T99" i="29"/>
  <c r="Q119" i="29"/>
  <c r="H119" i="30"/>
  <c r="P119" i="30"/>
  <c r="B120" i="30"/>
  <c r="J120" i="30"/>
  <c r="R120" i="30"/>
  <c r="D122" i="30"/>
  <c r="L122" i="30"/>
  <c r="T122" i="30"/>
  <c r="F123" i="30"/>
  <c r="N123" i="30"/>
  <c r="V123" i="30"/>
  <c r="B84" i="30"/>
  <c r="J84" i="30"/>
  <c r="R84" i="30"/>
  <c r="G119" i="31"/>
  <c r="G90" i="31"/>
  <c r="O90" i="31"/>
  <c r="O119" i="31"/>
  <c r="W119" i="31"/>
  <c r="W90" i="31"/>
  <c r="I94" i="31"/>
  <c r="I120" i="31"/>
  <c r="Q94" i="31"/>
  <c r="Q120" i="31"/>
  <c r="C122" i="31"/>
  <c r="C99" i="31"/>
  <c r="K122" i="31"/>
  <c r="K99" i="31"/>
  <c r="S122" i="31"/>
  <c r="S99" i="31"/>
  <c r="E123" i="31"/>
  <c r="E105" i="31"/>
  <c r="M123" i="31"/>
  <c r="M105" i="31"/>
  <c r="U123" i="31"/>
  <c r="U105" i="31"/>
  <c r="I84" i="31"/>
  <c r="Q84" i="31"/>
  <c r="I78" i="34"/>
  <c r="I57" i="34"/>
  <c r="Q78" i="34"/>
  <c r="Q57" i="34"/>
  <c r="C79" i="34"/>
  <c r="C60" i="34"/>
  <c r="K79" i="34"/>
  <c r="K60" i="34"/>
  <c r="S79" i="34"/>
  <c r="S60" i="34"/>
  <c r="E80" i="34"/>
  <c r="E63" i="34"/>
  <c r="M80" i="34"/>
  <c r="M63" i="34"/>
  <c r="U63" i="34"/>
  <c r="U80" i="34"/>
  <c r="I116" i="27"/>
  <c r="Q116" i="27"/>
  <c r="E122" i="27"/>
  <c r="M122" i="27"/>
  <c r="U122" i="27"/>
  <c r="G143" i="27"/>
  <c r="O143" i="27"/>
  <c r="W143" i="27"/>
  <c r="H120" i="29"/>
  <c r="H94" i="29"/>
  <c r="P120" i="29"/>
  <c r="P94" i="29"/>
  <c r="B122" i="29"/>
  <c r="B99" i="29"/>
  <c r="J122" i="29"/>
  <c r="J113" i="29" s="1"/>
  <c r="J99" i="29"/>
  <c r="R122" i="29"/>
  <c r="R99" i="29"/>
  <c r="D123" i="29"/>
  <c r="D105" i="29"/>
  <c r="L123" i="29"/>
  <c r="L105" i="29"/>
  <c r="T123" i="29"/>
  <c r="T105" i="29"/>
  <c r="O90" i="29"/>
  <c r="K99" i="29"/>
  <c r="S119" i="29"/>
  <c r="S120" i="29"/>
  <c r="G122" i="29"/>
  <c r="Q123" i="29"/>
  <c r="I119" i="30"/>
  <c r="Q119" i="30"/>
  <c r="C120" i="30"/>
  <c r="K120" i="30"/>
  <c r="S120" i="30"/>
  <c r="E122" i="30"/>
  <c r="M122" i="30"/>
  <c r="U122" i="30"/>
  <c r="G123" i="30"/>
  <c r="O123" i="30"/>
  <c r="W123" i="30"/>
  <c r="D123" i="30"/>
  <c r="H119" i="31"/>
  <c r="L122" i="31"/>
  <c r="F123" i="31"/>
  <c r="V123" i="31"/>
  <c r="G153" i="26"/>
  <c r="O153" i="26"/>
  <c r="W153" i="26"/>
  <c r="B116" i="27"/>
  <c r="J116" i="27"/>
  <c r="R116" i="27"/>
  <c r="F122" i="27"/>
  <c r="N122" i="27"/>
  <c r="V122" i="27"/>
  <c r="H143" i="27"/>
  <c r="P143" i="27"/>
  <c r="B153" i="27"/>
  <c r="J153" i="27"/>
  <c r="R153" i="27"/>
  <c r="F90" i="29"/>
  <c r="W99" i="29"/>
  <c r="C105" i="29"/>
  <c r="S105" i="29"/>
  <c r="B120" i="29"/>
  <c r="B119" i="30"/>
  <c r="D119" i="30"/>
  <c r="L123" i="30"/>
  <c r="I119" i="31"/>
  <c r="C120" i="31"/>
  <c r="K120" i="31"/>
  <c r="S120" i="31"/>
  <c r="E122" i="31"/>
  <c r="U122" i="31"/>
  <c r="C84" i="31"/>
  <c r="K84" i="31"/>
  <c r="S84" i="31"/>
  <c r="H116" i="26"/>
  <c r="P116" i="26"/>
  <c r="D122" i="26"/>
  <c r="L122" i="26"/>
  <c r="T122" i="26"/>
  <c r="F143" i="26"/>
  <c r="N143" i="26"/>
  <c r="V143" i="26"/>
  <c r="C116" i="27"/>
  <c r="K116" i="27"/>
  <c r="S116" i="27"/>
  <c r="G122" i="27"/>
  <c r="O122" i="27"/>
  <c r="W122" i="27"/>
  <c r="I143" i="27"/>
  <c r="Q143" i="27"/>
  <c r="C153" i="27"/>
  <c r="K153" i="27"/>
  <c r="S153" i="27"/>
  <c r="F123" i="29"/>
  <c r="F105" i="29"/>
  <c r="N123" i="29"/>
  <c r="N105" i="29"/>
  <c r="V123" i="29"/>
  <c r="V113" i="29" s="1"/>
  <c r="V105" i="29"/>
  <c r="L84" i="29"/>
  <c r="T84" i="29"/>
  <c r="G90" i="29"/>
  <c r="R90" i="29"/>
  <c r="D94" i="29"/>
  <c r="C99" i="29"/>
  <c r="E105" i="29"/>
  <c r="U105" i="29"/>
  <c r="C119" i="29"/>
  <c r="C120" i="29"/>
  <c r="O122" i="29"/>
  <c r="C119" i="30"/>
  <c r="K119" i="30"/>
  <c r="S119" i="30"/>
  <c r="E120" i="30"/>
  <c r="M120" i="30"/>
  <c r="U120" i="30"/>
  <c r="G122" i="30"/>
  <c r="O122" i="30"/>
  <c r="W122" i="30"/>
  <c r="I123" i="30"/>
  <c r="Q123" i="30"/>
  <c r="L119" i="30"/>
  <c r="T123" i="30"/>
  <c r="F122" i="31"/>
  <c r="N122" i="31"/>
  <c r="V122" i="31"/>
  <c r="H123" i="31"/>
  <c r="P123" i="31"/>
  <c r="D116" i="27"/>
  <c r="L116" i="27"/>
  <c r="T116" i="27"/>
  <c r="H122" i="27"/>
  <c r="P122" i="27"/>
  <c r="B143" i="27"/>
  <c r="J143" i="27"/>
  <c r="R143" i="27"/>
  <c r="D153" i="27"/>
  <c r="L153" i="27"/>
  <c r="T153" i="27"/>
  <c r="E122" i="29"/>
  <c r="E113" i="29" s="1"/>
  <c r="E99" i="29"/>
  <c r="M122" i="29"/>
  <c r="M99" i="29"/>
  <c r="U122" i="29"/>
  <c r="U113" i="29" s="1"/>
  <c r="U99" i="29"/>
  <c r="G123" i="29"/>
  <c r="G105" i="29"/>
  <c r="O123" i="29"/>
  <c r="O105" i="29"/>
  <c r="W123" i="29"/>
  <c r="W113" i="29" s="1"/>
  <c r="W105" i="29"/>
  <c r="I90" i="29"/>
  <c r="E94" i="29"/>
  <c r="I113" i="29"/>
  <c r="H119" i="29"/>
  <c r="H122" i="30"/>
  <c r="H99" i="30"/>
  <c r="P122" i="30"/>
  <c r="P99" i="30"/>
  <c r="B123" i="30"/>
  <c r="B105" i="30"/>
  <c r="J123" i="30"/>
  <c r="J105" i="30"/>
  <c r="R123" i="30"/>
  <c r="R105" i="30"/>
  <c r="F84" i="30"/>
  <c r="N84" i="30"/>
  <c r="V84" i="30"/>
  <c r="T119" i="30"/>
  <c r="C119" i="31"/>
  <c r="S119" i="31"/>
  <c r="E120" i="31"/>
  <c r="M120" i="31"/>
  <c r="U120" i="31"/>
  <c r="G122" i="31"/>
  <c r="O122" i="31"/>
  <c r="W122" i="31"/>
  <c r="I123" i="31"/>
  <c r="Q123" i="31"/>
  <c r="E84" i="31"/>
  <c r="M84" i="31"/>
  <c r="U84" i="31"/>
  <c r="K119" i="31"/>
  <c r="J90" i="29"/>
  <c r="U90" i="29"/>
  <c r="Q94" i="29"/>
  <c r="F99" i="29"/>
  <c r="I122" i="30"/>
  <c r="Q122" i="30"/>
  <c r="C123" i="30"/>
  <c r="K123" i="30"/>
  <c r="S123" i="30"/>
  <c r="F120" i="30"/>
  <c r="M122" i="31"/>
  <c r="V90" i="29"/>
  <c r="K119" i="29"/>
  <c r="K113" i="29" s="1"/>
  <c r="K120" i="29"/>
  <c r="F90" i="30"/>
  <c r="F119" i="30"/>
  <c r="N90" i="30"/>
  <c r="N119" i="30"/>
  <c r="H120" i="30"/>
  <c r="P120" i="30"/>
  <c r="H84" i="30"/>
  <c r="P84" i="30"/>
  <c r="B122" i="30"/>
  <c r="P120" i="31"/>
  <c r="G123" i="31"/>
  <c r="I90" i="30"/>
  <c r="Q90" i="30"/>
  <c r="G105" i="30"/>
  <c r="O105" i="30"/>
  <c r="W105" i="30"/>
  <c r="E119" i="30"/>
  <c r="M119" i="30"/>
  <c r="U119" i="30"/>
  <c r="G120" i="30"/>
  <c r="O120" i="30"/>
  <c r="W120" i="30"/>
  <c r="N119" i="31"/>
  <c r="B51" i="33"/>
  <c r="J51" i="33"/>
  <c r="R51" i="33"/>
  <c r="B94" i="30"/>
  <c r="J94" i="30"/>
  <c r="R94" i="30"/>
  <c r="D99" i="30"/>
  <c r="L99" i="30"/>
  <c r="T99" i="30"/>
  <c r="V119" i="30"/>
  <c r="E94" i="31"/>
  <c r="M94" i="31"/>
  <c r="U94" i="31"/>
  <c r="G99" i="31"/>
  <c r="O99" i="31"/>
  <c r="W99" i="31"/>
  <c r="R120" i="31"/>
  <c r="C51" i="34"/>
  <c r="K51" i="34"/>
  <c r="S51" i="34"/>
  <c r="D51" i="35"/>
  <c r="C90" i="30"/>
  <c r="K90" i="30"/>
  <c r="S90" i="30"/>
  <c r="C94" i="30"/>
  <c r="K94" i="30"/>
  <c r="S94" i="30"/>
  <c r="E99" i="30"/>
  <c r="M99" i="30"/>
  <c r="U99" i="30"/>
  <c r="I105" i="30"/>
  <c r="Q105" i="30"/>
  <c r="B119" i="31"/>
  <c r="J119" i="31"/>
  <c r="R119" i="31"/>
  <c r="D120" i="31"/>
  <c r="L120" i="31"/>
  <c r="T120" i="31"/>
  <c r="F90" i="31"/>
  <c r="V90" i="31"/>
  <c r="P119" i="31"/>
  <c r="H120" i="31"/>
  <c r="D122" i="31"/>
  <c r="T122" i="31"/>
  <c r="N123" i="31"/>
  <c r="U72" i="33"/>
  <c r="E51" i="35"/>
  <c r="M51" i="35"/>
  <c r="U51" i="35"/>
  <c r="Q119" i="31"/>
  <c r="O123" i="31"/>
  <c r="F72" i="33"/>
  <c r="N72" i="33"/>
  <c r="V72" i="33"/>
  <c r="L57" i="35"/>
  <c r="L78" i="35"/>
  <c r="T57" i="35"/>
  <c r="T78" i="35"/>
  <c r="F79" i="35"/>
  <c r="F60" i="35"/>
  <c r="N79" i="35"/>
  <c r="N60" i="35"/>
  <c r="V79" i="35"/>
  <c r="V60" i="35"/>
  <c r="H63" i="35"/>
  <c r="H80" i="35"/>
  <c r="P63" i="35"/>
  <c r="P80" i="35"/>
  <c r="F51" i="35"/>
  <c r="N51" i="35"/>
  <c r="V51" i="35"/>
  <c r="J51" i="35"/>
  <c r="R51" i="35"/>
  <c r="L51" i="35"/>
  <c r="E94" i="30"/>
  <c r="M94" i="30"/>
  <c r="U94" i="30"/>
  <c r="G99" i="30"/>
  <c r="O99" i="30"/>
  <c r="W99" i="30"/>
  <c r="C105" i="30"/>
  <c r="K105" i="30"/>
  <c r="S105" i="30"/>
  <c r="D119" i="31"/>
  <c r="L119" i="31"/>
  <c r="T119" i="31"/>
  <c r="F120" i="31"/>
  <c r="N120" i="31"/>
  <c r="V120" i="31"/>
  <c r="H122" i="31"/>
  <c r="P122" i="31"/>
  <c r="B123" i="31"/>
  <c r="J123" i="31"/>
  <c r="R123" i="31"/>
  <c r="H90" i="31"/>
  <c r="F105" i="31"/>
  <c r="V105" i="31"/>
  <c r="J120" i="31"/>
  <c r="G51" i="35"/>
  <c r="O51" i="35"/>
  <c r="W51" i="35"/>
  <c r="E119" i="31"/>
  <c r="M119" i="31"/>
  <c r="U119" i="31"/>
  <c r="G120" i="31"/>
  <c r="O120" i="31"/>
  <c r="W120" i="31"/>
  <c r="I122" i="31"/>
  <c r="Q122" i="31"/>
  <c r="C123" i="31"/>
  <c r="K123" i="31"/>
  <c r="S123" i="31"/>
  <c r="I90" i="31"/>
  <c r="D78" i="35"/>
  <c r="I99" i="30"/>
  <c r="Q99" i="30"/>
  <c r="B122" i="31"/>
  <c r="J122" i="31"/>
  <c r="R122" i="31"/>
  <c r="D123" i="31"/>
  <c r="L123" i="31"/>
  <c r="T123" i="31"/>
  <c r="L99" i="31"/>
  <c r="H78" i="33"/>
  <c r="H57" i="33"/>
  <c r="P78" i="33"/>
  <c r="P72" i="33" s="1"/>
  <c r="P57" i="33"/>
  <c r="B79" i="33"/>
  <c r="B72" i="33" s="1"/>
  <c r="B60" i="33"/>
  <c r="J79" i="33"/>
  <c r="J60" i="33"/>
  <c r="R79" i="33"/>
  <c r="R60" i="33"/>
  <c r="D80" i="33"/>
  <c r="D72" i="33" s="1"/>
  <c r="D63" i="33"/>
  <c r="L80" i="33"/>
  <c r="L72" i="33" s="1"/>
  <c r="L63" i="33"/>
  <c r="T80" i="33"/>
  <c r="T72" i="33" s="1"/>
  <c r="T63" i="33"/>
  <c r="D51" i="33"/>
  <c r="L51" i="33"/>
  <c r="T51" i="33"/>
  <c r="B79" i="34"/>
  <c r="J79" i="34"/>
  <c r="R79" i="34"/>
  <c r="H80" i="33"/>
  <c r="P80" i="33"/>
  <c r="K80" i="34"/>
  <c r="S80" i="34"/>
  <c r="I80" i="34"/>
  <c r="R80" i="34"/>
  <c r="G57" i="35"/>
  <c r="H60" i="35"/>
  <c r="Q60" i="35"/>
  <c r="I63" i="35"/>
  <c r="R63" i="35"/>
  <c r="B78" i="35"/>
  <c r="K78" i="35"/>
  <c r="G79" i="35"/>
  <c r="P79" i="35"/>
  <c r="M80" i="35"/>
  <c r="V80" i="35"/>
  <c r="B57" i="38"/>
  <c r="B78" i="38"/>
  <c r="J57" i="38"/>
  <c r="J78" i="38"/>
  <c r="R57" i="38"/>
  <c r="R78" i="38"/>
  <c r="D79" i="38"/>
  <c r="D60" i="38"/>
  <c r="L79" i="38"/>
  <c r="L60" i="38"/>
  <c r="T79" i="38"/>
  <c r="T60" i="38"/>
  <c r="F63" i="38"/>
  <c r="F80" i="38"/>
  <c r="N63" i="38"/>
  <c r="N80" i="38"/>
  <c r="V63" i="38"/>
  <c r="V80" i="38"/>
  <c r="D51" i="38"/>
  <c r="L51" i="38"/>
  <c r="T51" i="38"/>
  <c r="I51" i="39"/>
  <c r="Q51" i="39"/>
  <c r="C51" i="39"/>
  <c r="M51" i="39"/>
  <c r="G60" i="33"/>
  <c r="O60" i="33"/>
  <c r="W60" i="33"/>
  <c r="E63" i="33"/>
  <c r="M63" i="33"/>
  <c r="U63" i="33"/>
  <c r="E78" i="33"/>
  <c r="E72" i="33" s="1"/>
  <c r="M78" i="33"/>
  <c r="M72" i="33" s="1"/>
  <c r="U78" i="33"/>
  <c r="I80" i="33"/>
  <c r="I72" i="33" s="1"/>
  <c r="Q80" i="33"/>
  <c r="Q72" i="33" s="1"/>
  <c r="B57" i="34"/>
  <c r="J57" i="34"/>
  <c r="R57" i="34"/>
  <c r="H60" i="34"/>
  <c r="P60" i="34"/>
  <c r="F63" i="34"/>
  <c r="N63" i="34"/>
  <c r="V63" i="34"/>
  <c r="F78" i="34"/>
  <c r="N78" i="34"/>
  <c r="V78" i="34"/>
  <c r="B80" i="34"/>
  <c r="J80" i="34"/>
  <c r="T80" i="34"/>
  <c r="C78" i="35"/>
  <c r="U78" i="35"/>
  <c r="E80" i="35"/>
  <c r="N80" i="35"/>
  <c r="W80" i="35"/>
  <c r="G63" i="37"/>
  <c r="E79" i="38"/>
  <c r="M79" i="38"/>
  <c r="U79" i="38"/>
  <c r="C57" i="33"/>
  <c r="K57" i="33"/>
  <c r="S57" i="33"/>
  <c r="I60" i="33"/>
  <c r="Q60" i="33"/>
  <c r="G63" i="33"/>
  <c r="O63" i="33"/>
  <c r="W63" i="33"/>
  <c r="G78" i="33"/>
  <c r="G72" i="33" s="1"/>
  <c r="O78" i="33"/>
  <c r="O72" i="33" s="1"/>
  <c r="W78" i="33"/>
  <c r="W72" i="33" s="1"/>
  <c r="C80" i="33"/>
  <c r="C72" i="33" s="1"/>
  <c r="K80" i="33"/>
  <c r="K72" i="33" s="1"/>
  <c r="S80" i="33"/>
  <c r="S72" i="33" s="1"/>
  <c r="D57" i="34"/>
  <c r="L57" i="34"/>
  <c r="T57" i="34"/>
  <c r="B60" i="34"/>
  <c r="J60" i="34"/>
  <c r="R60" i="34"/>
  <c r="H63" i="34"/>
  <c r="P63" i="34"/>
  <c r="H78" i="34"/>
  <c r="P78" i="34"/>
  <c r="D80" i="34"/>
  <c r="S57" i="35"/>
  <c r="C60" i="35"/>
  <c r="U60" i="35"/>
  <c r="U63" i="35"/>
  <c r="E78" i="35"/>
  <c r="N78" i="35"/>
  <c r="W78" i="35"/>
  <c r="T79" i="35"/>
  <c r="G80" i="35"/>
  <c r="K57" i="37"/>
  <c r="O63" i="37"/>
  <c r="Q78" i="39"/>
  <c r="K79" i="39"/>
  <c r="S79" i="39"/>
  <c r="M80" i="39"/>
  <c r="Q63" i="34"/>
  <c r="H51" i="35"/>
  <c r="P51" i="35"/>
  <c r="M60" i="35"/>
  <c r="F78" i="35"/>
  <c r="O78" i="35"/>
  <c r="L79" i="35"/>
  <c r="Q80" i="35"/>
  <c r="I57" i="37"/>
  <c r="I78" i="37"/>
  <c r="I72" i="37" s="1"/>
  <c r="Q57" i="37"/>
  <c r="Q78" i="37"/>
  <c r="C79" i="37"/>
  <c r="C72" i="37" s="1"/>
  <c r="C60" i="37"/>
  <c r="K79" i="37"/>
  <c r="K72" i="37" s="1"/>
  <c r="K60" i="37"/>
  <c r="S79" i="37"/>
  <c r="S72" i="37" s="1"/>
  <c r="S60" i="37"/>
  <c r="E63" i="37"/>
  <c r="E80" i="37"/>
  <c r="M63" i="37"/>
  <c r="M80" i="37"/>
  <c r="U63" i="37"/>
  <c r="U80" i="37"/>
  <c r="E51" i="37"/>
  <c r="M51" i="37"/>
  <c r="U51" i="37"/>
  <c r="G72" i="37"/>
  <c r="O72" i="37"/>
  <c r="W72" i="37"/>
  <c r="B78" i="39"/>
  <c r="R78" i="39"/>
  <c r="N80" i="39"/>
  <c r="C60" i="33"/>
  <c r="K60" i="33"/>
  <c r="S60" i="33"/>
  <c r="D60" i="34"/>
  <c r="L60" i="34"/>
  <c r="T60" i="34"/>
  <c r="E60" i="35"/>
  <c r="W60" i="35"/>
  <c r="D79" i="35"/>
  <c r="B57" i="37"/>
  <c r="B78" i="37"/>
  <c r="J57" i="37"/>
  <c r="J78" i="37"/>
  <c r="J78" i="39"/>
  <c r="R57" i="37"/>
  <c r="R78" i="37"/>
  <c r="R72" i="37" s="1"/>
  <c r="D79" i="39"/>
  <c r="D79" i="37"/>
  <c r="D60" i="37"/>
  <c r="L79" i="37"/>
  <c r="L60" i="37"/>
  <c r="T79" i="39"/>
  <c r="T79" i="37"/>
  <c r="T60" i="37"/>
  <c r="F63" i="37"/>
  <c r="F80" i="37"/>
  <c r="F72" i="37" s="1"/>
  <c r="F80" i="39"/>
  <c r="N63" i="37"/>
  <c r="N80" i="37"/>
  <c r="N72" i="37" s="1"/>
  <c r="V63" i="37"/>
  <c r="V80" i="39"/>
  <c r="V80" i="37"/>
  <c r="W63" i="37"/>
  <c r="G60" i="45"/>
  <c r="G77" i="45"/>
  <c r="G69" i="45" s="1"/>
  <c r="O77" i="45"/>
  <c r="O69" i="45" s="1"/>
  <c r="O60" i="45"/>
  <c r="W77" i="45"/>
  <c r="W69" i="45" s="1"/>
  <c r="W60" i="45"/>
  <c r="D60" i="33"/>
  <c r="L60" i="33"/>
  <c r="T60" i="33"/>
  <c r="J78" i="33"/>
  <c r="R78" i="33"/>
  <c r="E60" i="34"/>
  <c r="M60" i="34"/>
  <c r="U60" i="34"/>
  <c r="K63" i="34"/>
  <c r="S63" i="34"/>
  <c r="H78" i="35"/>
  <c r="P78" i="35"/>
  <c r="B79" i="35"/>
  <c r="B60" i="35"/>
  <c r="J79" i="35"/>
  <c r="J60" i="35"/>
  <c r="R79" i="35"/>
  <c r="R60" i="35"/>
  <c r="D80" i="35"/>
  <c r="L80" i="35"/>
  <c r="T80" i="35"/>
  <c r="O60" i="35"/>
  <c r="E79" i="37"/>
  <c r="E72" i="37" s="1"/>
  <c r="E60" i="37"/>
  <c r="M79" i="37"/>
  <c r="M60" i="37"/>
  <c r="U79" i="37"/>
  <c r="U60" i="37"/>
  <c r="Q72" i="37"/>
  <c r="D78" i="39"/>
  <c r="D57" i="39"/>
  <c r="L78" i="39"/>
  <c r="L57" i="39"/>
  <c r="T78" i="39"/>
  <c r="T57" i="39"/>
  <c r="F79" i="39"/>
  <c r="F60" i="39"/>
  <c r="N79" i="39"/>
  <c r="N60" i="39"/>
  <c r="V79" i="39"/>
  <c r="V60" i="39"/>
  <c r="H80" i="39"/>
  <c r="H63" i="39"/>
  <c r="P80" i="39"/>
  <c r="P63" i="39"/>
  <c r="E60" i="33"/>
  <c r="M60" i="33"/>
  <c r="U60" i="33"/>
  <c r="F60" i="34"/>
  <c r="N60" i="34"/>
  <c r="V60" i="34"/>
  <c r="D78" i="37"/>
  <c r="D57" i="37"/>
  <c r="L78" i="37"/>
  <c r="L57" i="37"/>
  <c r="T78" i="37"/>
  <c r="T57" i="37"/>
  <c r="F79" i="37"/>
  <c r="F60" i="37"/>
  <c r="N79" i="37"/>
  <c r="N60" i="37"/>
  <c r="V79" i="37"/>
  <c r="V72" i="37" s="1"/>
  <c r="V60" i="37"/>
  <c r="H80" i="37"/>
  <c r="H63" i="37"/>
  <c r="P80" i="37"/>
  <c r="P63" i="37"/>
  <c r="C57" i="37"/>
  <c r="S57" i="37"/>
  <c r="J72" i="37"/>
  <c r="H51" i="39"/>
  <c r="P51" i="39"/>
  <c r="I78" i="39"/>
  <c r="H78" i="37"/>
  <c r="H72" i="37" s="1"/>
  <c r="P78" i="37"/>
  <c r="D80" i="37"/>
  <c r="L80" i="37"/>
  <c r="T80" i="37"/>
  <c r="W80" i="38"/>
  <c r="E57" i="38"/>
  <c r="M57" i="38"/>
  <c r="U57" i="38"/>
  <c r="I63" i="38"/>
  <c r="Q63" i="38"/>
  <c r="I78" i="38"/>
  <c r="Q78" i="38"/>
  <c r="E80" i="38"/>
  <c r="M80" i="38"/>
  <c r="U80" i="38"/>
  <c r="G60" i="39"/>
  <c r="M63" i="39"/>
  <c r="B79" i="39"/>
  <c r="O79" i="39"/>
  <c r="E80" i="39"/>
  <c r="R80" i="39"/>
  <c r="D63" i="41"/>
  <c r="L63" i="41"/>
  <c r="T63" i="41"/>
  <c r="G81" i="41"/>
  <c r="O81" i="41"/>
  <c r="W81" i="41"/>
  <c r="I63" i="37"/>
  <c r="Q63" i="37"/>
  <c r="F57" i="38"/>
  <c r="N57" i="38"/>
  <c r="V57" i="38"/>
  <c r="B63" i="38"/>
  <c r="J63" i="38"/>
  <c r="R63" i="38"/>
  <c r="M57" i="39"/>
  <c r="C79" i="39"/>
  <c r="P79" i="39"/>
  <c r="T80" i="39"/>
  <c r="F72" i="43"/>
  <c r="F90" i="43"/>
  <c r="N72" i="43"/>
  <c r="N90" i="43"/>
  <c r="V72" i="43"/>
  <c r="V90" i="43"/>
  <c r="F77" i="46"/>
  <c r="F60" i="46"/>
  <c r="N77" i="46"/>
  <c r="N60" i="46"/>
  <c r="V77" i="46"/>
  <c r="V60" i="46"/>
  <c r="K52" i="46"/>
  <c r="B63" i="37"/>
  <c r="J63" i="37"/>
  <c r="R63" i="37"/>
  <c r="E60" i="38"/>
  <c r="M60" i="38"/>
  <c r="U60" i="38"/>
  <c r="C63" i="38"/>
  <c r="K63" i="38"/>
  <c r="S63" i="38"/>
  <c r="C78" i="38"/>
  <c r="K78" i="38"/>
  <c r="S78" i="38"/>
  <c r="G80" i="38"/>
  <c r="O80" i="38"/>
  <c r="G78" i="39"/>
  <c r="G57" i="39"/>
  <c r="O78" i="39"/>
  <c r="O57" i="39"/>
  <c r="W78" i="39"/>
  <c r="W57" i="39"/>
  <c r="I79" i="39"/>
  <c r="Q79" i="39"/>
  <c r="C80" i="39"/>
  <c r="C63" i="39"/>
  <c r="K80" i="39"/>
  <c r="K63" i="39"/>
  <c r="S80" i="39"/>
  <c r="S63" i="39"/>
  <c r="I60" i="39"/>
  <c r="S60" i="39"/>
  <c r="N78" i="39"/>
  <c r="I80" i="39"/>
  <c r="U80" i="39"/>
  <c r="G63" i="42"/>
  <c r="O63" i="42"/>
  <c r="W63" i="42"/>
  <c r="G52" i="45"/>
  <c r="O52" i="45"/>
  <c r="W52" i="45"/>
  <c r="F69" i="45"/>
  <c r="F60" i="38"/>
  <c r="N60" i="38"/>
  <c r="V60" i="38"/>
  <c r="E57" i="39"/>
  <c r="Q57" i="39"/>
  <c r="J60" i="39"/>
  <c r="P78" i="39"/>
  <c r="J80" i="39"/>
  <c r="F81" i="41"/>
  <c r="V81" i="41"/>
  <c r="I72" i="42"/>
  <c r="I90" i="42"/>
  <c r="Q72" i="42"/>
  <c r="Q90" i="42"/>
  <c r="G60" i="38"/>
  <c r="O60" i="38"/>
  <c r="W60" i="38"/>
  <c r="D51" i="39"/>
  <c r="L51" i="39"/>
  <c r="T51" i="39"/>
  <c r="K60" i="39"/>
  <c r="W60" i="39"/>
  <c r="H79" i="39"/>
  <c r="L80" i="39"/>
  <c r="D72" i="41"/>
  <c r="D90" i="41"/>
  <c r="D81" i="41" s="1"/>
  <c r="L72" i="41"/>
  <c r="L90" i="41"/>
  <c r="L81" i="41" s="1"/>
  <c r="T72" i="41"/>
  <c r="T90" i="41"/>
  <c r="T81" i="41" s="1"/>
  <c r="F63" i="43"/>
  <c r="N63" i="43"/>
  <c r="V63" i="43"/>
  <c r="G60" i="37"/>
  <c r="O60" i="37"/>
  <c r="W60" i="37"/>
  <c r="H60" i="38"/>
  <c r="P60" i="38"/>
  <c r="F78" i="39"/>
  <c r="I69" i="45"/>
  <c r="Q69" i="45"/>
  <c r="H60" i="37"/>
  <c r="P60" i="37"/>
  <c r="B80" i="37"/>
  <c r="B72" i="37" s="1"/>
  <c r="I60" i="38"/>
  <c r="Q60" i="38"/>
  <c r="W63" i="38"/>
  <c r="C78" i="39"/>
  <c r="K78" i="39"/>
  <c r="S78" i="39"/>
  <c r="E79" i="39"/>
  <c r="E60" i="39"/>
  <c r="M79" i="39"/>
  <c r="M60" i="39"/>
  <c r="U79" i="39"/>
  <c r="U60" i="39"/>
  <c r="G80" i="39"/>
  <c r="O80" i="39"/>
  <c r="W80" i="39"/>
  <c r="H78" i="39"/>
  <c r="D90" i="42"/>
  <c r="L90" i="42"/>
  <c r="T90" i="42"/>
  <c r="I63" i="42"/>
  <c r="Q63" i="42"/>
  <c r="C52" i="45"/>
  <c r="K52" i="45"/>
  <c r="S52" i="45"/>
  <c r="E52" i="45"/>
  <c r="M52" i="45"/>
  <c r="U52" i="45"/>
  <c r="C77" i="45"/>
  <c r="C69" i="45" s="1"/>
  <c r="D60" i="46"/>
  <c r="D77" i="46"/>
  <c r="L60" i="46"/>
  <c r="L77" i="46"/>
  <c r="T60" i="46"/>
  <c r="T77" i="46"/>
  <c r="B77" i="46"/>
  <c r="H77" i="47"/>
  <c r="P77" i="47"/>
  <c r="L83" i="49"/>
  <c r="B103" i="50"/>
  <c r="J103" i="50"/>
  <c r="R103" i="50"/>
  <c r="D104" i="50"/>
  <c r="L104" i="50"/>
  <c r="T104" i="50"/>
  <c r="F105" i="50"/>
  <c r="N105" i="50"/>
  <c r="V105" i="50"/>
  <c r="I83" i="50"/>
  <c r="G72" i="41"/>
  <c r="O72" i="41"/>
  <c r="W72" i="41"/>
  <c r="E90" i="41"/>
  <c r="E81" i="41" s="1"/>
  <c r="M90" i="41"/>
  <c r="M81" i="41" s="1"/>
  <c r="U90" i="41"/>
  <c r="U81" i="41" s="1"/>
  <c r="D72" i="42"/>
  <c r="L72" i="42"/>
  <c r="T72" i="42"/>
  <c r="I72" i="43"/>
  <c r="Q72" i="43"/>
  <c r="H60" i="45"/>
  <c r="P60" i="45"/>
  <c r="E77" i="46"/>
  <c r="M77" i="46"/>
  <c r="U77" i="46"/>
  <c r="J77" i="46"/>
  <c r="I77" i="47"/>
  <c r="Q77" i="47"/>
  <c r="C77" i="47"/>
  <c r="T83" i="49"/>
  <c r="D96" i="49"/>
  <c r="L96" i="49"/>
  <c r="T96" i="49"/>
  <c r="Q83" i="50"/>
  <c r="I72" i="41"/>
  <c r="Q72" i="41"/>
  <c r="F72" i="42"/>
  <c r="N72" i="42"/>
  <c r="V72" i="42"/>
  <c r="C72" i="43"/>
  <c r="K72" i="43"/>
  <c r="S72" i="43"/>
  <c r="B60" i="45"/>
  <c r="J60" i="45"/>
  <c r="R60" i="45"/>
  <c r="G77" i="46"/>
  <c r="O77" i="46"/>
  <c r="W77" i="46"/>
  <c r="S77" i="47"/>
  <c r="B103" i="49"/>
  <c r="B80" i="49"/>
  <c r="J103" i="49"/>
  <c r="J80" i="49"/>
  <c r="R103" i="49"/>
  <c r="R80" i="49"/>
  <c r="F105" i="49"/>
  <c r="F96" i="49" s="1"/>
  <c r="F87" i="49"/>
  <c r="N105" i="49"/>
  <c r="N96" i="49" s="1"/>
  <c r="N87" i="49"/>
  <c r="V105" i="49"/>
  <c r="V96" i="49" s="1"/>
  <c r="V87" i="49"/>
  <c r="B72" i="41"/>
  <c r="J72" i="41"/>
  <c r="R72" i="41"/>
  <c r="H90" i="41"/>
  <c r="H81" i="41" s="1"/>
  <c r="P90" i="41"/>
  <c r="P81" i="41" s="1"/>
  <c r="G72" i="42"/>
  <c r="O72" i="42"/>
  <c r="W72" i="42"/>
  <c r="K60" i="45"/>
  <c r="S60" i="45"/>
  <c r="H77" i="46"/>
  <c r="P77" i="46"/>
  <c r="G52" i="46"/>
  <c r="O52" i="46"/>
  <c r="W52" i="46"/>
  <c r="B73" i="49"/>
  <c r="J73" i="49"/>
  <c r="R73" i="49"/>
  <c r="G96" i="49"/>
  <c r="O96" i="49"/>
  <c r="W96" i="49"/>
  <c r="I73" i="50"/>
  <c r="Q73" i="50"/>
  <c r="C73" i="50"/>
  <c r="K73" i="50"/>
  <c r="S73" i="50"/>
  <c r="B103" i="51"/>
  <c r="J103" i="51"/>
  <c r="R103" i="51"/>
  <c r="F105" i="51"/>
  <c r="N105" i="51"/>
  <c r="V105" i="51"/>
  <c r="D73" i="51"/>
  <c r="L73" i="51"/>
  <c r="T73" i="51"/>
  <c r="F83" i="51"/>
  <c r="D60" i="45"/>
  <c r="L60" i="45"/>
  <c r="T60" i="45"/>
  <c r="I77" i="46"/>
  <c r="I60" i="46"/>
  <c r="Q77" i="46"/>
  <c r="Q60" i="46"/>
  <c r="E60" i="47"/>
  <c r="E77" i="47"/>
  <c r="M60" i="47"/>
  <c r="M77" i="47"/>
  <c r="U60" i="47"/>
  <c r="U77" i="47"/>
  <c r="I52" i="47"/>
  <c r="Q52" i="47"/>
  <c r="G103" i="50"/>
  <c r="G80" i="50"/>
  <c r="O103" i="50"/>
  <c r="O80" i="50"/>
  <c r="W103" i="50"/>
  <c r="W80" i="50"/>
  <c r="C105" i="50"/>
  <c r="C87" i="50"/>
  <c r="K105" i="50"/>
  <c r="K87" i="50"/>
  <c r="S105" i="50"/>
  <c r="S87" i="50"/>
  <c r="N83" i="51"/>
  <c r="I52" i="46"/>
  <c r="Q52" i="46"/>
  <c r="E96" i="49"/>
  <c r="M96" i="49"/>
  <c r="U96" i="49"/>
  <c r="D103" i="51"/>
  <c r="D80" i="51"/>
  <c r="L103" i="51"/>
  <c r="L80" i="51"/>
  <c r="T103" i="51"/>
  <c r="T80" i="51"/>
  <c r="H105" i="51"/>
  <c r="H87" i="51"/>
  <c r="P105" i="51"/>
  <c r="P87" i="51"/>
  <c r="F73" i="51"/>
  <c r="N73" i="51"/>
  <c r="V73" i="51"/>
  <c r="H73" i="51"/>
  <c r="P73" i="51"/>
  <c r="V83" i="51"/>
  <c r="C77" i="46"/>
  <c r="K77" i="46"/>
  <c r="S77" i="46"/>
  <c r="B52" i="46"/>
  <c r="J52" i="46"/>
  <c r="R52" i="46"/>
  <c r="D52" i="46"/>
  <c r="L52" i="46"/>
  <c r="T52" i="46"/>
  <c r="S60" i="46"/>
  <c r="G77" i="47"/>
  <c r="O77" i="47"/>
  <c r="W77" i="47"/>
  <c r="C52" i="47"/>
  <c r="K52" i="47"/>
  <c r="S52" i="47"/>
  <c r="E52" i="47"/>
  <c r="M52" i="47"/>
  <c r="U52" i="47"/>
  <c r="G60" i="46"/>
  <c r="O60" i="46"/>
  <c r="W60" i="46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H60" i="46"/>
  <c r="P60" i="46"/>
  <c r="I60" i="47"/>
  <c r="Q60" i="47"/>
  <c r="H80" i="49"/>
  <c r="P80" i="49"/>
  <c r="F83" i="49"/>
  <c r="N83" i="49"/>
  <c r="V83" i="49"/>
  <c r="B104" i="49"/>
  <c r="J104" i="49"/>
  <c r="R104" i="49"/>
  <c r="R96" i="49" s="1"/>
  <c r="E80" i="50"/>
  <c r="M80" i="50"/>
  <c r="U80" i="50"/>
  <c r="C83" i="50"/>
  <c r="K83" i="50"/>
  <c r="S83" i="50"/>
  <c r="G104" i="50"/>
  <c r="O104" i="50"/>
  <c r="W104" i="50"/>
  <c r="B80" i="51"/>
  <c r="J80" i="51"/>
  <c r="R80" i="51"/>
  <c r="H83" i="51"/>
  <c r="P83" i="51"/>
  <c r="D104" i="51"/>
  <c r="L104" i="51"/>
  <c r="T104" i="51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K96" i="49" s="1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H87" i="49"/>
  <c r="P87" i="49"/>
  <c r="E87" i="50"/>
  <c r="M87" i="50"/>
  <c r="U87" i="50"/>
  <c r="B87" i="51"/>
  <c r="J87" i="51"/>
  <c r="R87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C96" i="49" l="1"/>
  <c r="J96" i="49"/>
  <c r="B96" i="49"/>
  <c r="S96" i="49"/>
  <c r="U72" i="37"/>
  <c r="L72" i="37"/>
  <c r="M72" i="37"/>
  <c r="P72" i="37"/>
  <c r="H72" i="33"/>
  <c r="R72" i="33"/>
  <c r="J72" i="33"/>
  <c r="F113" i="29"/>
  <c r="L113" i="29"/>
  <c r="M113" i="29"/>
  <c r="B113" i="29"/>
  <c r="O113" i="29"/>
  <c r="C113" i="29"/>
  <c r="P113" i="29"/>
  <c r="G113" i="29"/>
  <c r="Q113" i="29"/>
  <c r="S113" i="29"/>
  <c r="H113" i="29"/>
  <c r="R113" i="29"/>
  <c r="N113" i="29"/>
  <c r="S74" i="24"/>
  <c r="S171" i="4" s="1"/>
  <c r="N74" i="24"/>
  <c r="N171" i="4" s="1"/>
  <c r="H146" i="25"/>
  <c r="F74" i="24"/>
  <c r="F171" i="4" s="1"/>
  <c r="F69" i="4"/>
  <c r="F142" i="4" s="1"/>
  <c r="J146" i="25"/>
  <c r="R74" i="24"/>
  <c r="R171" i="4" s="1"/>
  <c r="R69" i="4"/>
  <c r="R142" i="4" s="1"/>
  <c r="B146" i="25"/>
  <c r="C74" i="24"/>
  <c r="C171" i="4" s="1"/>
  <c r="C69" i="4"/>
  <c r="C142" i="4" s="1"/>
  <c r="B74" i="24"/>
  <c r="B171" i="4" s="1"/>
  <c r="W146" i="25"/>
  <c r="V74" i="24"/>
  <c r="V171" i="4" s="1"/>
  <c r="V69" i="4"/>
  <c r="V142" i="4" s="1"/>
  <c r="L74" i="24"/>
  <c r="L171" i="4" s="1"/>
  <c r="L69" i="4"/>
  <c r="L142" i="4" s="1"/>
  <c r="O146" i="25"/>
  <c r="S146" i="25"/>
  <c r="K74" i="24"/>
  <c r="K171" i="4" s="1"/>
  <c r="K69" i="4"/>
  <c r="K142" i="4" s="1"/>
  <c r="T74" i="24"/>
  <c r="T171" i="4" s="1"/>
  <c r="T69" i="4"/>
  <c r="T142" i="4" s="1"/>
  <c r="J74" i="24"/>
  <c r="J171" i="4" s="1"/>
  <c r="K146" i="25"/>
  <c r="C146" i="25"/>
  <c r="N142" i="4"/>
  <c r="I171" i="23"/>
  <c r="O146" i="23"/>
  <c r="T175" i="23"/>
  <c r="W165" i="23"/>
  <c r="T205" i="23"/>
  <c r="L194" i="23"/>
  <c r="C194" i="23"/>
  <c r="Q194" i="23"/>
  <c r="Q146" i="23"/>
  <c r="D194" i="23"/>
  <c r="K205" i="23"/>
  <c r="I205" i="23"/>
  <c r="C132" i="23"/>
  <c r="D171" i="23"/>
  <c r="I132" i="23"/>
  <c r="L77" i="20"/>
  <c r="L168" i="4" s="1"/>
  <c r="U146" i="23"/>
  <c r="L132" i="23"/>
  <c r="P170" i="23"/>
  <c r="P165" i="23" s="1"/>
  <c r="U160" i="23"/>
  <c r="K77" i="20"/>
  <c r="K168" i="4" s="1"/>
  <c r="O165" i="23"/>
  <c r="H165" i="23"/>
  <c r="E154" i="23"/>
  <c r="E61" i="20"/>
  <c r="E146" i="23"/>
  <c r="U78" i="20"/>
  <c r="U169" i="4" s="1"/>
  <c r="T194" i="21"/>
  <c r="U194" i="21"/>
  <c r="L205" i="23"/>
  <c r="D205" i="23"/>
  <c r="W194" i="23"/>
  <c r="L194" i="21"/>
  <c r="D194" i="21"/>
  <c r="J194" i="21"/>
  <c r="M194" i="21"/>
  <c r="E194" i="21"/>
  <c r="T160" i="19"/>
  <c r="L160" i="19"/>
  <c r="E160" i="19"/>
  <c r="T190" i="19"/>
  <c r="H178" i="19"/>
  <c r="U160" i="19"/>
  <c r="R178" i="19"/>
  <c r="Q178" i="19"/>
  <c r="W178" i="19"/>
  <c r="M160" i="19"/>
  <c r="N5" i="7"/>
  <c r="N54" i="7" s="1"/>
  <c r="O191" i="19"/>
  <c r="O183" i="19"/>
  <c r="O178" i="19" s="1"/>
  <c r="O81" i="16"/>
  <c r="L184" i="19"/>
  <c r="D184" i="19"/>
  <c r="W167" i="18"/>
  <c r="W97" i="16"/>
  <c r="W95" i="16" s="1"/>
  <c r="V161" i="18"/>
  <c r="V165" i="18"/>
  <c r="V169" i="18"/>
  <c r="V164" i="18"/>
  <c r="V160" i="18" s="1"/>
  <c r="V168" i="18"/>
  <c r="W171" i="18"/>
  <c r="V174" i="18"/>
  <c r="V167" i="18"/>
  <c r="V166" i="18"/>
  <c r="W166" i="18"/>
  <c r="W161" i="18"/>
  <c r="W165" i="18"/>
  <c r="W169" i="18"/>
  <c r="S161" i="18"/>
  <c r="S97" i="16"/>
  <c r="S95" i="16" s="1"/>
  <c r="S160" i="17"/>
  <c r="R173" i="18"/>
  <c r="R97" i="16"/>
  <c r="R95" i="16" s="1"/>
  <c r="K160" i="17"/>
  <c r="C160" i="17"/>
  <c r="Q172" i="18"/>
  <c r="Q164" i="18"/>
  <c r="Q97" i="16"/>
  <c r="Q95" i="16" s="1"/>
  <c r="Q171" i="18"/>
  <c r="Q168" i="18"/>
  <c r="B174" i="17"/>
  <c r="B53" i="16"/>
  <c r="P166" i="18"/>
  <c r="K161" i="18"/>
  <c r="K160" i="18" s="1"/>
  <c r="K97" i="16"/>
  <c r="K95" i="16" s="1"/>
  <c r="M240" i="17"/>
  <c r="S101" i="16"/>
  <c r="S164" i="4" s="1"/>
  <c r="S62" i="4"/>
  <c r="S135" i="4" s="1"/>
  <c r="R240" i="17"/>
  <c r="H164" i="18"/>
  <c r="H160" i="18" s="1"/>
  <c r="H97" i="16"/>
  <c r="H95" i="16" s="1"/>
  <c r="J160" i="18"/>
  <c r="J240" i="17"/>
  <c r="F166" i="18"/>
  <c r="B240" i="17"/>
  <c r="G166" i="18"/>
  <c r="S162" i="18"/>
  <c r="S160" i="18" s="1"/>
  <c r="R167" i="17"/>
  <c r="R53" i="16"/>
  <c r="E240" i="17"/>
  <c r="W229" i="17"/>
  <c r="U229" i="17"/>
  <c r="M229" i="17"/>
  <c r="F5" i="7"/>
  <c r="F55" i="7" s="1"/>
  <c r="H229" i="17"/>
  <c r="V5" i="7"/>
  <c r="V52" i="7" s="1"/>
  <c r="R253" i="15"/>
  <c r="R78" i="12"/>
  <c r="K233" i="15"/>
  <c r="K76" i="12"/>
  <c r="W233" i="15"/>
  <c r="W76" i="12"/>
  <c r="C171" i="15"/>
  <c r="I204" i="15"/>
  <c r="R71" i="12"/>
  <c r="R70" i="12" s="1"/>
  <c r="M5" i="7"/>
  <c r="M52" i="7" s="1"/>
  <c r="R98" i="12"/>
  <c r="R159" i="4" s="1"/>
  <c r="S233" i="15"/>
  <c r="S76" i="12"/>
  <c r="J5" i="7"/>
  <c r="J53" i="7" s="1"/>
  <c r="O233" i="15"/>
  <c r="O76" i="12"/>
  <c r="B171" i="15"/>
  <c r="J73" i="12"/>
  <c r="J102" i="4" s="1"/>
  <c r="U5" i="7"/>
  <c r="U52" i="7" s="1"/>
  <c r="R117" i="11"/>
  <c r="W100" i="11"/>
  <c r="T100" i="11"/>
  <c r="U100" i="11"/>
  <c r="P100" i="11"/>
  <c r="M100" i="11"/>
  <c r="G117" i="11"/>
  <c r="E100" i="11"/>
  <c r="H117" i="11"/>
  <c r="H101" i="4"/>
  <c r="Q117" i="11"/>
  <c r="V100" i="11"/>
  <c r="I117" i="11"/>
  <c r="J117" i="11"/>
  <c r="B117" i="11"/>
  <c r="L117" i="11"/>
  <c r="T67" i="8"/>
  <c r="T156" i="4" s="1"/>
  <c r="H67" i="8"/>
  <c r="H156" i="4" s="1"/>
  <c r="U100" i="4"/>
  <c r="U66" i="8"/>
  <c r="U155" i="4" s="1"/>
  <c r="K117" i="11"/>
  <c r="T54" i="8"/>
  <c r="T99" i="4" s="1"/>
  <c r="D54" i="8"/>
  <c r="D99" i="4" s="1"/>
  <c r="D100" i="4"/>
  <c r="D100" i="11"/>
  <c r="C117" i="11"/>
  <c r="M67" i="8"/>
  <c r="M156" i="4" s="1"/>
  <c r="U117" i="11"/>
  <c r="P55" i="7"/>
  <c r="N100" i="11"/>
  <c r="S147" i="11"/>
  <c r="S56" i="8"/>
  <c r="H66" i="8"/>
  <c r="H155" i="4" s="1"/>
  <c r="P52" i="7"/>
  <c r="M66" i="8"/>
  <c r="M155" i="4" s="1"/>
  <c r="R59" i="8"/>
  <c r="H54" i="7"/>
  <c r="H52" i="7"/>
  <c r="K59" i="8"/>
  <c r="K52" i="4"/>
  <c r="K129" i="4" s="1"/>
  <c r="F59" i="8"/>
  <c r="F52" i="4"/>
  <c r="F129" i="4" s="1"/>
  <c r="B5" i="7"/>
  <c r="B53" i="7" s="1"/>
  <c r="V59" i="8"/>
  <c r="V52" i="4"/>
  <c r="V129" i="4" s="1"/>
  <c r="E67" i="8"/>
  <c r="E156" i="4" s="1"/>
  <c r="S5" i="7"/>
  <c r="S52" i="7" s="1"/>
  <c r="E5" i="7"/>
  <c r="E55" i="7" s="1"/>
  <c r="O54" i="7"/>
  <c r="D53" i="7"/>
  <c r="H53" i="7"/>
  <c r="P53" i="7"/>
  <c r="L5" i="7"/>
  <c r="L54" i="7" s="1"/>
  <c r="T54" i="7"/>
  <c r="G5" i="7"/>
  <c r="G53" i="7" s="1"/>
  <c r="D54" i="7"/>
  <c r="W42" i="6"/>
  <c r="W48" i="6"/>
  <c r="W44" i="6"/>
  <c r="W47" i="6"/>
  <c r="H41" i="6"/>
  <c r="I46" i="6"/>
  <c r="I48" i="6"/>
  <c r="I42" i="6"/>
  <c r="O46" i="6"/>
  <c r="O45" i="6"/>
  <c r="O44" i="6"/>
  <c r="O42" i="6"/>
  <c r="O41" i="6" s="1"/>
  <c r="N52" i="7"/>
  <c r="N55" i="7"/>
  <c r="N53" i="7"/>
  <c r="S46" i="6"/>
  <c r="S42" i="6"/>
  <c r="G48" i="6"/>
  <c r="G43" i="6"/>
  <c r="G45" i="6"/>
  <c r="G42" i="6"/>
  <c r="G44" i="6"/>
  <c r="G46" i="6"/>
  <c r="O48" i="6"/>
  <c r="T27" i="5"/>
  <c r="T52" i="7"/>
  <c r="Q46" i="6"/>
  <c r="T43" i="6"/>
  <c r="T41" i="6" s="1"/>
  <c r="T5" i="5"/>
  <c r="T43" i="5" s="1"/>
  <c r="T46" i="6"/>
  <c r="T53" i="7"/>
  <c r="Q27" i="5"/>
  <c r="Q5" i="5" s="1"/>
  <c r="D5" i="6"/>
  <c r="I27" i="5"/>
  <c r="I5" i="5" s="1"/>
  <c r="I48" i="5" s="1"/>
  <c r="T48" i="6"/>
  <c r="P45" i="6"/>
  <c r="F44" i="6"/>
  <c r="J27" i="5"/>
  <c r="P47" i="6"/>
  <c r="B43" i="6"/>
  <c r="P43" i="6"/>
  <c r="P46" i="6"/>
  <c r="T47" i="6"/>
  <c r="W53" i="7"/>
  <c r="B45" i="6"/>
  <c r="P44" i="6"/>
  <c r="B47" i="6"/>
  <c r="J46" i="6"/>
  <c r="K5" i="6"/>
  <c r="P42" i="6"/>
  <c r="L41" i="6"/>
  <c r="J43" i="6"/>
  <c r="J41" i="6" s="1"/>
  <c r="B48" i="6"/>
  <c r="N46" i="6"/>
  <c r="T45" i="6"/>
  <c r="U47" i="6"/>
  <c r="H55" i="7"/>
  <c r="Q44" i="6"/>
  <c r="F43" i="6"/>
  <c r="J47" i="6"/>
  <c r="N42" i="6"/>
  <c r="U44" i="6"/>
  <c r="R5" i="7"/>
  <c r="R52" i="7" s="1"/>
  <c r="H47" i="6"/>
  <c r="Q42" i="6"/>
  <c r="B46" i="6"/>
  <c r="H55" i="4"/>
  <c r="H130" i="4" s="1"/>
  <c r="E42" i="6"/>
  <c r="E45" i="6"/>
  <c r="E48" i="6"/>
  <c r="E46" i="6"/>
  <c r="E44" i="6"/>
  <c r="E43" i="6"/>
  <c r="J5" i="5"/>
  <c r="R43" i="5"/>
  <c r="R46" i="5"/>
  <c r="R42" i="5"/>
  <c r="R45" i="5"/>
  <c r="R44" i="5"/>
  <c r="R47" i="5"/>
  <c r="B5" i="5"/>
  <c r="B48" i="5" s="1"/>
  <c r="K46" i="6"/>
  <c r="K44" i="6"/>
  <c r="K43" i="6"/>
  <c r="K45" i="6"/>
  <c r="K47" i="6"/>
  <c r="K42" i="6"/>
  <c r="C44" i="6"/>
  <c r="C45" i="6"/>
  <c r="C43" i="6"/>
  <c r="C46" i="6"/>
  <c r="C47" i="6"/>
  <c r="C42" i="6"/>
  <c r="O129" i="11"/>
  <c r="O125" i="11"/>
  <c r="O130" i="11"/>
  <c r="O126" i="11"/>
  <c r="O122" i="11"/>
  <c r="O147" i="11"/>
  <c r="O123" i="11"/>
  <c r="O132" i="11"/>
  <c r="O56" i="8"/>
  <c r="O52" i="8"/>
  <c r="O51" i="8" s="1"/>
  <c r="I55" i="4"/>
  <c r="B106" i="11"/>
  <c r="B115" i="11"/>
  <c r="B107" i="11"/>
  <c r="B136" i="11"/>
  <c r="B112" i="11"/>
  <c r="B108" i="11"/>
  <c r="B52" i="8"/>
  <c r="B51" i="8" s="1"/>
  <c r="B105" i="11"/>
  <c r="B113" i="11"/>
  <c r="B109" i="11"/>
  <c r="B55" i="8"/>
  <c r="S129" i="4"/>
  <c r="R144" i="23"/>
  <c r="R140" i="23"/>
  <c r="R137" i="23"/>
  <c r="R143" i="23"/>
  <c r="R139" i="23"/>
  <c r="R57" i="20"/>
  <c r="R56" i="20" s="1"/>
  <c r="R60" i="20"/>
  <c r="D174" i="18"/>
  <c r="D167" i="18"/>
  <c r="D163" i="18"/>
  <c r="D168" i="18"/>
  <c r="D164" i="18"/>
  <c r="D173" i="18"/>
  <c r="D175" i="18"/>
  <c r="D169" i="18"/>
  <c r="D165" i="18"/>
  <c r="D161" i="18"/>
  <c r="D97" i="16"/>
  <c r="D95" i="16" s="1"/>
  <c r="D162" i="18"/>
  <c r="D217" i="18"/>
  <c r="D172" i="18"/>
  <c r="D170" i="18"/>
  <c r="P253" i="15"/>
  <c r="P78" i="12"/>
  <c r="P107" i="4" s="1"/>
  <c r="W55" i="4"/>
  <c r="W130" i="4" s="1"/>
  <c r="I5" i="7"/>
  <c r="I54" i="7" s="1"/>
  <c r="D27" i="5"/>
  <c r="D72" i="37"/>
  <c r="P143" i="23"/>
  <c r="P139" i="23"/>
  <c r="P144" i="23"/>
  <c r="P140" i="23"/>
  <c r="P137" i="23"/>
  <c r="P141" i="23"/>
  <c r="P60" i="20"/>
  <c r="P57" i="20"/>
  <c r="P56" i="20" s="1"/>
  <c r="I74" i="24"/>
  <c r="I171" i="4" s="1"/>
  <c r="I69" i="4"/>
  <c r="I142" i="4" s="1"/>
  <c r="D113" i="29"/>
  <c r="J144" i="23"/>
  <c r="J140" i="23"/>
  <c r="J137" i="23"/>
  <c r="J143" i="23"/>
  <c r="J139" i="23"/>
  <c r="J57" i="20"/>
  <c r="J56" i="20" s="1"/>
  <c r="J60" i="20"/>
  <c r="T158" i="23"/>
  <c r="T154" i="23"/>
  <c r="T163" i="23"/>
  <c r="T155" i="23"/>
  <c r="T151" i="23"/>
  <c r="T160" i="23"/>
  <c r="T161" i="23"/>
  <c r="T57" i="20"/>
  <c r="T56" i="20" s="1"/>
  <c r="T61" i="20"/>
  <c r="C158" i="23"/>
  <c r="C154" i="23"/>
  <c r="C163" i="23"/>
  <c r="C155" i="23"/>
  <c r="C151" i="23"/>
  <c r="C161" i="23"/>
  <c r="C61" i="20"/>
  <c r="C57" i="20"/>
  <c r="C56" i="20" s="1"/>
  <c r="W74" i="24"/>
  <c r="W171" i="4" s="1"/>
  <c r="W69" i="4"/>
  <c r="W142" i="4" s="1"/>
  <c r="T157" i="23"/>
  <c r="C179" i="23"/>
  <c r="C176" i="23"/>
  <c r="C172" i="23"/>
  <c r="C170" i="23"/>
  <c r="C62" i="20"/>
  <c r="W143" i="23"/>
  <c r="W139" i="23"/>
  <c r="W144" i="23"/>
  <c r="W140" i="23"/>
  <c r="W137" i="23"/>
  <c r="W57" i="20"/>
  <c r="W56" i="20" s="1"/>
  <c r="W60" i="20"/>
  <c r="N143" i="23"/>
  <c r="N139" i="23"/>
  <c r="N137" i="23"/>
  <c r="N144" i="23"/>
  <c r="N57" i="20"/>
  <c r="N56" i="20" s="1"/>
  <c r="N140" i="23"/>
  <c r="N60" i="20"/>
  <c r="C157" i="23"/>
  <c r="G229" i="19"/>
  <c r="G192" i="19"/>
  <c r="G188" i="19"/>
  <c r="G185" i="19"/>
  <c r="G183" i="19"/>
  <c r="G187" i="19"/>
  <c r="G191" i="19"/>
  <c r="G81" i="16"/>
  <c r="B217" i="19"/>
  <c r="B176" i="19"/>
  <c r="B172" i="19"/>
  <c r="B168" i="19"/>
  <c r="B173" i="19"/>
  <c r="B169" i="19"/>
  <c r="B165" i="19"/>
  <c r="B167" i="19"/>
  <c r="B80" i="16"/>
  <c r="B77" i="16"/>
  <c r="B76" i="16" s="1"/>
  <c r="I65" i="4"/>
  <c r="I138" i="4" s="1"/>
  <c r="B171" i="19"/>
  <c r="H167" i="19"/>
  <c r="H217" i="19"/>
  <c r="H176" i="19"/>
  <c r="H172" i="19"/>
  <c r="H168" i="19"/>
  <c r="H173" i="19"/>
  <c r="H169" i="19"/>
  <c r="H165" i="19"/>
  <c r="H80" i="16"/>
  <c r="H77" i="16"/>
  <c r="H76" i="16" s="1"/>
  <c r="Q217" i="18"/>
  <c r="I173" i="17"/>
  <c r="I169" i="17"/>
  <c r="I174" i="17"/>
  <c r="I166" i="17"/>
  <c r="I162" i="17"/>
  <c r="I175" i="17"/>
  <c r="I167" i="17"/>
  <c r="I163" i="17"/>
  <c r="I170" i="17"/>
  <c r="I168" i="17"/>
  <c r="I164" i="17"/>
  <c r="I172" i="17"/>
  <c r="I165" i="17"/>
  <c r="I161" i="17"/>
  <c r="I53" i="16"/>
  <c r="G184" i="19"/>
  <c r="S61" i="4"/>
  <c r="S134" i="4" s="1"/>
  <c r="P160" i="17"/>
  <c r="H253" i="15"/>
  <c r="H211" i="15"/>
  <c r="H217" i="15"/>
  <c r="H213" i="15"/>
  <c r="H209" i="15"/>
  <c r="H78" i="12"/>
  <c r="H214" i="15"/>
  <c r="H218" i="15"/>
  <c r="H210" i="15"/>
  <c r="W172" i="17"/>
  <c r="W173" i="17"/>
  <c r="W175" i="17"/>
  <c r="W174" i="17"/>
  <c r="W165" i="17"/>
  <c r="W161" i="17"/>
  <c r="W169" i="17"/>
  <c r="W166" i="17"/>
  <c r="W162" i="17"/>
  <c r="W167" i="17"/>
  <c r="W163" i="17"/>
  <c r="W168" i="17"/>
  <c r="W164" i="17"/>
  <c r="W170" i="17"/>
  <c r="W53" i="16"/>
  <c r="Q76" i="12"/>
  <c r="Q233" i="15"/>
  <c r="Q71" i="12"/>
  <c r="Q70" i="12" s="1"/>
  <c r="V253" i="15"/>
  <c r="V78" i="12"/>
  <c r="V107" i="4" s="1"/>
  <c r="M160" i="17"/>
  <c r="E61" i="4"/>
  <c r="E134" i="4" s="1"/>
  <c r="C217" i="15"/>
  <c r="C213" i="15"/>
  <c r="C209" i="15"/>
  <c r="C218" i="15"/>
  <c r="C214" i="15"/>
  <c r="C210" i="15"/>
  <c r="C253" i="15"/>
  <c r="C211" i="15"/>
  <c r="C78" i="12"/>
  <c r="C71" i="12"/>
  <c r="C70" i="12" s="1"/>
  <c r="V71" i="12"/>
  <c r="V70" i="12" s="1"/>
  <c r="V76" i="12"/>
  <c r="V233" i="15"/>
  <c r="K106" i="11"/>
  <c r="K115" i="11"/>
  <c r="K107" i="11"/>
  <c r="K136" i="11"/>
  <c r="K112" i="11"/>
  <c r="K108" i="11"/>
  <c r="K113" i="11"/>
  <c r="K109" i="11"/>
  <c r="K105" i="11"/>
  <c r="K55" i="8"/>
  <c r="K52" i="8"/>
  <c r="K51" i="8" s="1"/>
  <c r="M86" i="12"/>
  <c r="M57" i="4"/>
  <c r="M132" i="4" s="1"/>
  <c r="K111" i="11"/>
  <c r="P65" i="8"/>
  <c r="P154" i="4" s="1"/>
  <c r="P59" i="8"/>
  <c r="P52" i="4"/>
  <c r="V86" i="12"/>
  <c r="V63" i="12"/>
  <c r="V57" i="4"/>
  <c r="V132" i="4" s="1"/>
  <c r="D86" i="12"/>
  <c r="D57" i="4"/>
  <c r="D132" i="4" s="1"/>
  <c r="F129" i="11"/>
  <c r="F125" i="11"/>
  <c r="F130" i="11"/>
  <c r="F126" i="11"/>
  <c r="F122" i="11"/>
  <c r="F147" i="11"/>
  <c r="F123" i="11"/>
  <c r="F56" i="8"/>
  <c r="F52" i="8"/>
  <c r="F51" i="8" s="1"/>
  <c r="F132" i="11"/>
  <c r="F128" i="11"/>
  <c r="I45" i="6"/>
  <c r="E54" i="8"/>
  <c r="E99" i="4" s="1"/>
  <c r="K5" i="7"/>
  <c r="K53" i="7" s="1"/>
  <c r="M54" i="8"/>
  <c r="M99" i="4" s="1"/>
  <c r="I47" i="6"/>
  <c r="I43" i="6"/>
  <c r="P27" i="5"/>
  <c r="W52" i="7"/>
  <c r="S45" i="6"/>
  <c r="I44" i="6"/>
  <c r="I41" i="6" s="1"/>
  <c r="U42" i="6"/>
  <c r="O47" i="6"/>
  <c r="R161" i="23"/>
  <c r="R157" i="23"/>
  <c r="R158" i="23"/>
  <c r="R154" i="23"/>
  <c r="R163" i="23"/>
  <c r="R155" i="23"/>
  <c r="R151" i="23"/>
  <c r="R61" i="20"/>
  <c r="D217" i="15"/>
  <c r="D213" i="15"/>
  <c r="D209" i="15"/>
  <c r="D78" i="12"/>
  <c r="D218" i="15"/>
  <c r="D214" i="15"/>
  <c r="D210" i="15"/>
  <c r="D253" i="15"/>
  <c r="D211" i="15"/>
  <c r="D71" i="12"/>
  <c r="D70" i="12" s="1"/>
  <c r="S106" i="11"/>
  <c r="S115" i="11"/>
  <c r="S107" i="11"/>
  <c r="S136" i="11"/>
  <c r="S112" i="11"/>
  <c r="S108" i="11"/>
  <c r="S113" i="11"/>
  <c r="S109" i="11"/>
  <c r="S105" i="11"/>
  <c r="S55" i="8"/>
  <c r="S52" i="8"/>
  <c r="S51" i="8" s="1"/>
  <c r="R55" i="4"/>
  <c r="H143" i="23"/>
  <c r="H139" i="23"/>
  <c r="H144" i="23"/>
  <c r="H140" i="23"/>
  <c r="H137" i="23"/>
  <c r="H60" i="20"/>
  <c r="H141" i="23"/>
  <c r="H57" i="20"/>
  <c r="H56" i="20" s="1"/>
  <c r="V176" i="23"/>
  <c r="V172" i="23"/>
  <c r="V170" i="23"/>
  <c r="V179" i="23"/>
  <c r="V62" i="20"/>
  <c r="B144" i="23"/>
  <c r="B140" i="23"/>
  <c r="B137" i="23"/>
  <c r="B143" i="23"/>
  <c r="B139" i="23"/>
  <c r="B57" i="20"/>
  <c r="B56" i="20" s="1"/>
  <c r="B60" i="20"/>
  <c r="L158" i="23"/>
  <c r="L154" i="23"/>
  <c r="L163" i="23"/>
  <c r="L155" i="23"/>
  <c r="L151" i="23"/>
  <c r="L160" i="23"/>
  <c r="L161" i="23"/>
  <c r="L61" i="20"/>
  <c r="L57" i="20"/>
  <c r="L56" i="20" s="1"/>
  <c r="I161" i="23"/>
  <c r="I158" i="23"/>
  <c r="I154" i="23"/>
  <c r="I163" i="23"/>
  <c r="I155" i="23"/>
  <c r="I151" i="23"/>
  <c r="I146" i="23" s="1"/>
  <c r="I160" i="23"/>
  <c r="I61" i="20"/>
  <c r="I57" i="20"/>
  <c r="I56" i="20" s="1"/>
  <c r="U74" i="24"/>
  <c r="U171" i="4" s="1"/>
  <c r="U69" i="4"/>
  <c r="U142" i="4" s="1"/>
  <c r="C171" i="23"/>
  <c r="R194" i="21"/>
  <c r="B170" i="23"/>
  <c r="B179" i="23"/>
  <c r="B175" i="23"/>
  <c r="B176" i="23"/>
  <c r="B172" i="23"/>
  <c r="B62" i="20"/>
  <c r="V65" i="4"/>
  <c r="V138" i="4" s="1"/>
  <c r="U143" i="23"/>
  <c r="U57" i="20"/>
  <c r="U56" i="20" s="1"/>
  <c r="U140" i="23"/>
  <c r="U139" i="23"/>
  <c r="U144" i="23"/>
  <c r="U137" i="23"/>
  <c r="U60" i="20"/>
  <c r="S65" i="4"/>
  <c r="S138" i="4" s="1"/>
  <c r="W65" i="4"/>
  <c r="W138" i="4" s="1"/>
  <c r="U191" i="19"/>
  <c r="U187" i="19"/>
  <c r="U183" i="19"/>
  <c r="U229" i="19"/>
  <c r="U192" i="19"/>
  <c r="U188" i="19"/>
  <c r="U185" i="19"/>
  <c r="U190" i="19"/>
  <c r="U81" i="16"/>
  <c r="U77" i="16"/>
  <c r="U76" i="16" s="1"/>
  <c r="G190" i="19"/>
  <c r="C191" i="19"/>
  <c r="C187" i="19"/>
  <c r="C183" i="19"/>
  <c r="C229" i="19"/>
  <c r="C192" i="19"/>
  <c r="C188" i="19"/>
  <c r="C185" i="19"/>
  <c r="C81" i="16"/>
  <c r="C77" i="16"/>
  <c r="C76" i="16" s="1"/>
  <c r="G167" i="19"/>
  <c r="G217" i="19"/>
  <c r="G176" i="19"/>
  <c r="G172" i="19"/>
  <c r="G168" i="19"/>
  <c r="G173" i="19"/>
  <c r="G169" i="19"/>
  <c r="G165" i="19"/>
  <c r="G80" i="16"/>
  <c r="G77" i="16"/>
  <c r="G76" i="16" s="1"/>
  <c r="C190" i="19"/>
  <c r="B160" i="18"/>
  <c r="E217" i="18"/>
  <c r="E174" i="18"/>
  <c r="E167" i="18"/>
  <c r="E163" i="18"/>
  <c r="E168" i="18"/>
  <c r="E164" i="18"/>
  <c r="E173" i="18"/>
  <c r="E175" i="18"/>
  <c r="E169" i="18"/>
  <c r="E165" i="18"/>
  <c r="E161" i="18"/>
  <c r="E162" i="18"/>
  <c r="E172" i="18"/>
  <c r="E166" i="18"/>
  <c r="E170" i="18"/>
  <c r="E97" i="16"/>
  <c r="E95" i="16" s="1"/>
  <c r="U160" i="17"/>
  <c r="E160" i="17"/>
  <c r="K61" i="4"/>
  <c r="K134" i="4" s="1"/>
  <c r="L101" i="16"/>
  <c r="L164" i="4" s="1"/>
  <c r="L91" i="16"/>
  <c r="L89" i="16" s="1"/>
  <c r="L52" i="16"/>
  <c r="L62" i="4"/>
  <c r="L135" i="4" s="1"/>
  <c r="I76" i="12"/>
  <c r="I233" i="15"/>
  <c r="I71" i="12"/>
  <c r="I70" i="12" s="1"/>
  <c r="V170" i="17"/>
  <c r="V175" i="17"/>
  <c r="V174" i="17"/>
  <c r="V173" i="17"/>
  <c r="V165" i="17"/>
  <c r="V161" i="17"/>
  <c r="V172" i="17"/>
  <c r="V169" i="17"/>
  <c r="V166" i="17"/>
  <c r="V162" i="17"/>
  <c r="V167" i="17"/>
  <c r="V163" i="17"/>
  <c r="V168" i="17"/>
  <c r="V164" i="17"/>
  <c r="V53" i="16"/>
  <c r="N253" i="15"/>
  <c r="N78" i="12"/>
  <c r="N107" i="4" s="1"/>
  <c r="U233" i="15"/>
  <c r="U76" i="12"/>
  <c r="U71" i="12"/>
  <c r="U70" i="12" s="1"/>
  <c r="K86" i="12"/>
  <c r="K63" i="12"/>
  <c r="K57" i="4"/>
  <c r="K132" i="4" s="1"/>
  <c r="L75" i="12"/>
  <c r="L98" i="12" s="1"/>
  <c r="L159" i="4" s="1"/>
  <c r="L105" i="4"/>
  <c r="D55" i="4"/>
  <c r="D130" i="4" s="1"/>
  <c r="I3" i="4"/>
  <c r="I5" i="4"/>
  <c r="C106" i="11"/>
  <c r="C115" i="11"/>
  <c r="C107" i="11"/>
  <c r="C136" i="11"/>
  <c r="C112" i="11"/>
  <c r="C108" i="11"/>
  <c r="C113" i="11"/>
  <c r="C109" i="11"/>
  <c r="C105" i="11"/>
  <c r="C55" i="8"/>
  <c r="C52" i="8"/>
  <c r="C51" i="8" s="1"/>
  <c r="Q113" i="11"/>
  <c r="Q109" i="11"/>
  <c r="Q105" i="11"/>
  <c r="Q106" i="11"/>
  <c r="Q115" i="11"/>
  <c r="Q107" i="11"/>
  <c r="Q136" i="11"/>
  <c r="Q112" i="11"/>
  <c r="Q108" i="11"/>
  <c r="Q52" i="8"/>
  <c r="Q51" i="8" s="1"/>
  <c r="Q55" i="8"/>
  <c r="C111" i="11"/>
  <c r="H65" i="8"/>
  <c r="H154" i="4" s="1"/>
  <c r="H59" i="8"/>
  <c r="H52" i="4"/>
  <c r="W52" i="4"/>
  <c r="W59" i="8"/>
  <c r="U59" i="8"/>
  <c r="U52" i="4"/>
  <c r="S47" i="6"/>
  <c r="U53" i="7"/>
  <c r="F45" i="6"/>
  <c r="L67" i="8"/>
  <c r="L156" i="4" s="1"/>
  <c r="W55" i="7"/>
  <c r="U48" i="6"/>
  <c r="U45" i="6"/>
  <c r="H27" i="5"/>
  <c r="O52" i="7"/>
  <c r="F47" i="6"/>
  <c r="W46" i="6"/>
  <c r="H74" i="24"/>
  <c r="H171" i="4" s="1"/>
  <c r="H69" i="4"/>
  <c r="H142" i="4" s="1"/>
  <c r="R160" i="18"/>
  <c r="C27" i="5"/>
  <c r="E74" i="24"/>
  <c r="E171" i="4" s="1"/>
  <c r="E69" i="4"/>
  <c r="E142" i="4" s="1"/>
  <c r="D65" i="4"/>
  <c r="D138" i="4" s="1"/>
  <c r="G65" i="4"/>
  <c r="G138" i="4" s="1"/>
  <c r="Q170" i="23"/>
  <c r="Q179" i="23"/>
  <c r="Q176" i="23"/>
  <c r="Q172" i="23"/>
  <c r="Q57" i="20"/>
  <c r="Q56" i="20" s="1"/>
  <c r="Q62" i="20"/>
  <c r="U61" i="4"/>
  <c r="U134" i="4" s="1"/>
  <c r="N176" i="23"/>
  <c r="N172" i="23"/>
  <c r="N170" i="23"/>
  <c r="N165" i="23" s="1"/>
  <c r="N179" i="23"/>
  <c r="N62" i="20"/>
  <c r="D158" i="23"/>
  <c r="D154" i="23"/>
  <c r="D163" i="23"/>
  <c r="D155" i="23"/>
  <c r="D151" i="23"/>
  <c r="D160" i="23"/>
  <c r="D161" i="23"/>
  <c r="D61" i="20"/>
  <c r="D57" i="20"/>
  <c r="D56" i="20" s="1"/>
  <c r="L157" i="23"/>
  <c r="J161" i="23"/>
  <c r="J157" i="23"/>
  <c r="J158" i="23"/>
  <c r="J154" i="23"/>
  <c r="J163" i="23"/>
  <c r="J155" i="23"/>
  <c r="J151" i="23"/>
  <c r="J61" i="20"/>
  <c r="S160" i="23"/>
  <c r="I157" i="23"/>
  <c r="O143" i="23"/>
  <c r="O139" i="23"/>
  <c r="O144" i="23"/>
  <c r="O137" i="23"/>
  <c r="O132" i="23" s="1"/>
  <c r="O140" i="23"/>
  <c r="O57" i="20"/>
  <c r="O56" i="20" s="1"/>
  <c r="O60" i="20"/>
  <c r="B171" i="23"/>
  <c r="N65" i="4"/>
  <c r="N138" i="4" s="1"/>
  <c r="I170" i="23"/>
  <c r="I179" i="23"/>
  <c r="I176" i="23"/>
  <c r="I172" i="23"/>
  <c r="I62" i="20"/>
  <c r="M191" i="19"/>
  <c r="M187" i="19"/>
  <c r="M183" i="19"/>
  <c r="M229" i="19"/>
  <c r="M192" i="19"/>
  <c r="M188" i="19"/>
  <c r="M185" i="19"/>
  <c r="M190" i="19"/>
  <c r="M81" i="16"/>
  <c r="M77" i="16"/>
  <c r="M76" i="16" s="1"/>
  <c r="V167" i="19"/>
  <c r="V217" i="19"/>
  <c r="V176" i="19"/>
  <c r="V172" i="19"/>
  <c r="V168" i="19"/>
  <c r="V173" i="19"/>
  <c r="V169" i="19"/>
  <c r="V165" i="19"/>
  <c r="V77" i="16"/>
  <c r="V76" i="16" s="1"/>
  <c r="V80" i="16"/>
  <c r="C184" i="19"/>
  <c r="H171" i="19"/>
  <c r="F168" i="18"/>
  <c r="F164" i="18"/>
  <c r="F173" i="18"/>
  <c r="F175" i="18"/>
  <c r="F169" i="18"/>
  <c r="F165" i="18"/>
  <c r="F161" i="18"/>
  <c r="F217" i="18"/>
  <c r="F172" i="18"/>
  <c r="F170" i="18"/>
  <c r="F162" i="18"/>
  <c r="F174" i="18"/>
  <c r="F163" i="18"/>
  <c r="F97" i="16"/>
  <c r="F95" i="16" s="1"/>
  <c r="F167" i="18"/>
  <c r="N160" i="18"/>
  <c r="C61" i="4"/>
  <c r="C134" i="4" s="1"/>
  <c r="O172" i="17"/>
  <c r="O173" i="17"/>
  <c r="O165" i="17"/>
  <c r="O161" i="17"/>
  <c r="O169" i="17"/>
  <c r="O166" i="17"/>
  <c r="O162" i="17"/>
  <c r="O167" i="17"/>
  <c r="O163" i="17"/>
  <c r="O175" i="17"/>
  <c r="O174" i="17"/>
  <c r="O170" i="17"/>
  <c r="O168" i="17"/>
  <c r="O164" i="17"/>
  <c r="O53" i="16"/>
  <c r="P61" i="4"/>
  <c r="P134" i="4" s="1"/>
  <c r="F218" i="15"/>
  <c r="F214" i="15"/>
  <c r="F210" i="15"/>
  <c r="F253" i="15"/>
  <c r="F211" i="15"/>
  <c r="F213" i="15"/>
  <c r="F217" i="15"/>
  <c r="F209" i="15"/>
  <c r="F78" i="12"/>
  <c r="L160" i="17"/>
  <c r="M233" i="15"/>
  <c r="M71" i="12"/>
  <c r="M70" i="12" s="1"/>
  <c r="M76" i="12"/>
  <c r="T75" i="12"/>
  <c r="T98" i="12" s="1"/>
  <c r="T159" i="4" s="1"/>
  <c r="T105" i="4"/>
  <c r="C5" i="4"/>
  <c r="C3" i="4"/>
  <c r="N71" i="12"/>
  <c r="N70" i="12" s="1"/>
  <c r="N233" i="15"/>
  <c r="N76" i="12"/>
  <c r="O100" i="11"/>
  <c r="K89" i="16"/>
  <c r="E63" i="12"/>
  <c r="E86" i="12"/>
  <c r="E57" i="4"/>
  <c r="E132" i="4" s="1"/>
  <c r="I113" i="11"/>
  <c r="I109" i="11"/>
  <c r="I105" i="11"/>
  <c r="I106" i="11"/>
  <c r="I115" i="11"/>
  <c r="I107" i="11"/>
  <c r="I136" i="11"/>
  <c r="I112" i="11"/>
  <c r="I108" i="11"/>
  <c r="I52" i="8"/>
  <c r="I51" i="8" s="1"/>
  <c r="I55" i="8"/>
  <c r="R106" i="11"/>
  <c r="R115" i="11"/>
  <c r="R107" i="11"/>
  <c r="R136" i="11"/>
  <c r="R112" i="11"/>
  <c r="R108" i="11"/>
  <c r="R105" i="11"/>
  <c r="R52" i="8"/>
  <c r="R51" i="8" s="1"/>
  <c r="R113" i="11"/>
  <c r="R109" i="11"/>
  <c r="R55" i="8"/>
  <c r="O52" i="4"/>
  <c r="O59" i="8"/>
  <c r="N86" i="12"/>
  <c r="N63" i="12"/>
  <c r="N57" i="4"/>
  <c r="N132" i="4" s="1"/>
  <c r="T86" i="12"/>
  <c r="T57" i="4"/>
  <c r="T132" i="4" s="1"/>
  <c r="T59" i="8"/>
  <c r="T52" i="4"/>
  <c r="C5" i="7"/>
  <c r="C53" i="7" s="1"/>
  <c r="S43" i="6"/>
  <c r="O55" i="7"/>
  <c r="M48" i="6"/>
  <c r="M45" i="6"/>
  <c r="W43" i="6"/>
  <c r="M42" i="6"/>
  <c r="N27" i="5"/>
  <c r="U54" i="8"/>
  <c r="U99" i="4" s="1"/>
  <c r="K158" i="23"/>
  <c r="K154" i="23"/>
  <c r="K163" i="23"/>
  <c r="K155" i="23"/>
  <c r="K151" i="23"/>
  <c r="K161" i="23"/>
  <c r="K61" i="20"/>
  <c r="K57" i="20"/>
  <c r="K56" i="20" s="1"/>
  <c r="K153" i="23"/>
  <c r="K179" i="23"/>
  <c r="K176" i="23"/>
  <c r="K172" i="23"/>
  <c r="K170" i="23"/>
  <c r="K62" i="20"/>
  <c r="J170" i="23"/>
  <c r="J179" i="23"/>
  <c r="J175" i="23"/>
  <c r="J176" i="23"/>
  <c r="J172" i="23"/>
  <c r="J62" i="20"/>
  <c r="O71" i="12"/>
  <c r="O70" i="12" s="1"/>
  <c r="O253" i="15"/>
  <c r="O78" i="12"/>
  <c r="O107" i="4" s="1"/>
  <c r="L55" i="4"/>
  <c r="L130" i="4" s="1"/>
  <c r="M176" i="23"/>
  <c r="M172" i="23"/>
  <c r="M170" i="23"/>
  <c r="M171" i="23"/>
  <c r="M62" i="20"/>
  <c r="M179" i="23"/>
  <c r="M175" i="23"/>
  <c r="K157" i="23"/>
  <c r="Q173" i="17"/>
  <c r="Q169" i="17"/>
  <c r="Q174" i="17"/>
  <c r="Q166" i="17"/>
  <c r="Q162" i="17"/>
  <c r="Q167" i="17"/>
  <c r="Q163" i="17"/>
  <c r="Q175" i="17"/>
  <c r="Q170" i="17"/>
  <c r="Q168" i="17"/>
  <c r="Q164" i="17"/>
  <c r="Q172" i="17"/>
  <c r="Q165" i="17"/>
  <c r="Q161" i="17"/>
  <c r="Q53" i="16"/>
  <c r="K253" i="15"/>
  <c r="K78" i="12"/>
  <c r="K71" i="12"/>
  <c r="K70" i="12" s="1"/>
  <c r="R160" i="23"/>
  <c r="F176" i="23"/>
  <c r="F172" i="23"/>
  <c r="F170" i="23"/>
  <c r="F179" i="23"/>
  <c r="F62" i="20"/>
  <c r="O116" i="4"/>
  <c r="M163" i="23"/>
  <c r="M155" i="23"/>
  <c r="M151" i="23"/>
  <c r="M146" i="23" s="1"/>
  <c r="M161" i="23"/>
  <c r="M153" i="23"/>
  <c r="M61" i="20"/>
  <c r="M154" i="23"/>
  <c r="M158" i="23"/>
  <c r="O74" i="24"/>
  <c r="O171" i="4" s="1"/>
  <c r="O69" i="4"/>
  <c r="O142" i="4" s="1"/>
  <c r="J153" i="23"/>
  <c r="I153" i="23"/>
  <c r="P65" i="4"/>
  <c r="P138" i="4" s="1"/>
  <c r="Q116" i="4"/>
  <c r="R170" i="23"/>
  <c r="R179" i="23"/>
  <c r="R175" i="23"/>
  <c r="R176" i="23"/>
  <c r="R172" i="23"/>
  <c r="R62" i="20"/>
  <c r="F143" i="23"/>
  <c r="F139" i="23"/>
  <c r="F137" i="23"/>
  <c r="F57" i="20"/>
  <c r="F56" i="20" s="1"/>
  <c r="F140" i="23"/>
  <c r="F144" i="23"/>
  <c r="F60" i="20"/>
  <c r="F65" i="4"/>
  <c r="F138" i="4" s="1"/>
  <c r="T65" i="4"/>
  <c r="T138" i="4" s="1"/>
  <c r="W79" i="20"/>
  <c r="W170" i="4" s="1"/>
  <c r="V191" i="19"/>
  <c r="V187" i="19"/>
  <c r="V183" i="19"/>
  <c r="V229" i="19"/>
  <c r="V192" i="19"/>
  <c r="V188" i="19"/>
  <c r="V185" i="19"/>
  <c r="V81" i="16"/>
  <c r="K65" i="4"/>
  <c r="K138" i="4" s="1"/>
  <c r="E191" i="19"/>
  <c r="E187" i="19"/>
  <c r="E183" i="19"/>
  <c r="E229" i="19"/>
  <c r="E192" i="19"/>
  <c r="E188" i="19"/>
  <c r="E185" i="19"/>
  <c r="E190" i="19"/>
  <c r="E77" i="16"/>
  <c r="E76" i="16" s="1"/>
  <c r="E81" i="16"/>
  <c r="T191" i="19"/>
  <c r="T187" i="19"/>
  <c r="T183" i="19"/>
  <c r="T229" i="19"/>
  <c r="T192" i="19"/>
  <c r="T188" i="19"/>
  <c r="T185" i="19"/>
  <c r="T81" i="16"/>
  <c r="T77" i="16"/>
  <c r="T76" i="16" s="1"/>
  <c r="V190" i="19"/>
  <c r="J185" i="19"/>
  <c r="J191" i="19"/>
  <c r="J187" i="19"/>
  <c r="J183" i="19"/>
  <c r="J229" i="19"/>
  <c r="J192" i="19"/>
  <c r="J188" i="19"/>
  <c r="J81" i="16"/>
  <c r="F167" i="19"/>
  <c r="F217" i="19"/>
  <c r="F176" i="19"/>
  <c r="F172" i="19"/>
  <c r="F168" i="19"/>
  <c r="F173" i="19"/>
  <c r="F169" i="19"/>
  <c r="F165" i="19"/>
  <c r="F77" i="16"/>
  <c r="F76" i="16" s="1"/>
  <c r="F80" i="16"/>
  <c r="G175" i="18"/>
  <c r="G168" i="18"/>
  <c r="G164" i="18"/>
  <c r="G173" i="18"/>
  <c r="G169" i="18"/>
  <c r="G165" i="18"/>
  <c r="G161" i="18"/>
  <c r="G217" i="18"/>
  <c r="G172" i="18"/>
  <c r="G170" i="18"/>
  <c r="G162" i="18"/>
  <c r="G174" i="18"/>
  <c r="G163" i="18"/>
  <c r="G167" i="18"/>
  <c r="G97" i="16"/>
  <c r="G95" i="16" s="1"/>
  <c r="S191" i="19"/>
  <c r="S187" i="19"/>
  <c r="S183" i="19"/>
  <c r="S229" i="19"/>
  <c r="S192" i="19"/>
  <c r="S188" i="19"/>
  <c r="S185" i="19"/>
  <c r="S81" i="16"/>
  <c r="S77" i="16"/>
  <c r="S76" i="16" s="1"/>
  <c r="W167" i="19"/>
  <c r="W217" i="19"/>
  <c r="W176" i="19"/>
  <c r="W172" i="19"/>
  <c r="W168" i="19"/>
  <c r="W173" i="19"/>
  <c r="W169" i="19"/>
  <c r="W165" i="19"/>
  <c r="W80" i="16"/>
  <c r="W77" i="16"/>
  <c r="W76" i="16" s="1"/>
  <c r="G171" i="19"/>
  <c r="R160" i="17"/>
  <c r="T217" i="18"/>
  <c r="T172" i="18"/>
  <c r="T167" i="18"/>
  <c r="T163" i="18"/>
  <c r="T174" i="18"/>
  <c r="T168" i="18"/>
  <c r="T164" i="18"/>
  <c r="T169" i="18"/>
  <c r="T165" i="18"/>
  <c r="T161" i="18"/>
  <c r="T97" i="16"/>
  <c r="T95" i="16" s="1"/>
  <c r="T175" i="18"/>
  <c r="T170" i="18"/>
  <c r="T173" i="18"/>
  <c r="T162" i="18"/>
  <c r="T160" i="17"/>
  <c r="D160" i="17"/>
  <c r="P76" i="12"/>
  <c r="P233" i="15"/>
  <c r="P71" i="12"/>
  <c r="P70" i="12" s="1"/>
  <c r="E233" i="15"/>
  <c r="E183" i="15"/>
  <c r="E179" i="15"/>
  <c r="E176" i="15"/>
  <c r="E185" i="15"/>
  <c r="E182" i="15"/>
  <c r="E178" i="15"/>
  <c r="E76" i="12"/>
  <c r="E71" i="12"/>
  <c r="E70" i="12" s="1"/>
  <c r="T78" i="12"/>
  <c r="T107" i="4" s="1"/>
  <c r="T253" i="15"/>
  <c r="T71" i="12"/>
  <c r="T70" i="12" s="1"/>
  <c r="G100" i="11"/>
  <c r="T55" i="4"/>
  <c r="T130" i="4" s="1"/>
  <c r="O128" i="11"/>
  <c r="D216" i="15"/>
  <c r="R111" i="11"/>
  <c r="H100" i="11"/>
  <c r="G65" i="8"/>
  <c r="G154" i="4" s="1"/>
  <c r="G52" i="4"/>
  <c r="G59" i="8"/>
  <c r="B96" i="12"/>
  <c r="B157" i="4" s="1"/>
  <c r="B55" i="4"/>
  <c r="L59" i="8"/>
  <c r="L65" i="8"/>
  <c r="L154" i="4" s="1"/>
  <c r="L52" i="4"/>
  <c r="M59" i="8"/>
  <c r="M52" i="4"/>
  <c r="M46" i="6"/>
  <c r="F27" i="5"/>
  <c r="W27" i="5"/>
  <c r="F163" i="23"/>
  <c r="F155" i="23"/>
  <c r="F151" i="23"/>
  <c r="F161" i="23"/>
  <c r="F157" i="23"/>
  <c r="F153" i="23"/>
  <c r="F158" i="23"/>
  <c r="F154" i="23"/>
  <c r="F61" i="20"/>
  <c r="R217" i="19"/>
  <c r="R176" i="19"/>
  <c r="R172" i="19"/>
  <c r="R168" i="19"/>
  <c r="R173" i="19"/>
  <c r="R169" i="19"/>
  <c r="R165" i="19"/>
  <c r="R167" i="19"/>
  <c r="R80" i="16"/>
  <c r="R77" i="16"/>
  <c r="R76" i="16" s="1"/>
  <c r="K191" i="19"/>
  <c r="K187" i="19"/>
  <c r="K183" i="19"/>
  <c r="K229" i="19"/>
  <c r="K192" i="19"/>
  <c r="K188" i="19"/>
  <c r="K185" i="19"/>
  <c r="K81" i="16"/>
  <c r="K77" i="16"/>
  <c r="K76" i="16" s="1"/>
  <c r="O167" i="19"/>
  <c r="O217" i="19"/>
  <c r="O176" i="19"/>
  <c r="O172" i="19"/>
  <c r="O168" i="19"/>
  <c r="O173" i="19"/>
  <c r="O169" i="19"/>
  <c r="O165" i="19"/>
  <c r="O80" i="16"/>
  <c r="O77" i="16"/>
  <c r="O76" i="16" s="1"/>
  <c r="S253" i="15"/>
  <c r="S78" i="12"/>
  <c r="S71" i="12"/>
  <c r="S70" i="12" s="1"/>
  <c r="J86" i="12"/>
  <c r="J98" i="12"/>
  <c r="J159" i="4" s="1"/>
  <c r="J63" i="12"/>
  <c r="J57" i="4"/>
  <c r="J132" i="4" s="1"/>
  <c r="N129" i="11"/>
  <c r="N125" i="11"/>
  <c r="N130" i="11"/>
  <c r="N126" i="11"/>
  <c r="N122" i="11"/>
  <c r="N147" i="11"/>
  <c r="N123" i="11"/>
  <c r="N56" i="8"/>
  <c r="N52" i="8"/>
  <c r="N51" i="8" s="1"/>
  <c r="N132" i="11"/>
  <c r="T47" i="5"/>
  <c r="R48" i="5"/>
  <c r="K171" i="23"/>
  <c r="M139" i="23"/>
  <c r="M144" i="23"/>
  <c r="M143" i="23"/>
  <c r="M57" i="20"/>
  <c r="M56" i="20" s="1"/>
  <c r="M137" i="23"/>
  <c r="M140" i="23"/>
  <c r="M60" i="20"/>
  <c r="M160" i="18"/>
  <c r="G218" i="15"/>
  <c r="G214" i="15"/>
  <c r="G210" i="15"/>
  <c r="G71" i="12"/>
  <c r="G70" i="12" s="1"/>
  <c r="G253" i="15"/>
  <c r="G211" i="15"/>
  <c r="G217" i="15"/>
  <c r="G213" i="15"/>
  <c r="G209" i="15"/>
  <c r="G78" i="12"/>
  <c r="S111" i="11"/>
  <c r="B111" i="11"/>
  <c r="P55" i="4"/>
  <c r="P130" i="4" s="1"/>
  <c r="G27" i="5"/>
  <c r="T72" i="37"/>
  <c r="T113" i="29"/>
  <c r="V163" i="23"/>
  <c r="V155" i="23"/>
  <c r="V151" i="23"/>
  <c r="V161" i="23"/>
  <c r="V157" i="23"/>
  <c r="V153" i="23"/>
  <c r="V158" i="23"/>
  <c r="V154" i="23"/>
  <c r="V61" i="20"/>
  <c r="G116" i="4"/>
  <c r="C153" i="23"/>
  <c r="U176" i="23"/>
  <c r="U172" i="23"/>
  <c r="U170" i="23"/>
  <c r="U171" i="23"/>
  <c r="U62" i="20"/>
  <c r="U179" i="23"/>
  <c r="S158" i="23"/>
  <c r="S154" i="23"/>
  <c r="S163" i="23"/>
  <c r="S155" i="23"/>
  <c r="S151" i="23"/>
  <c r="S161" i="23"/>
  <c r="S61" i="20"/>
  <c r="S57" i="20"/>
  <c r="S56" i="20" s="1"/>
  <c r="S157" i="23"/>
  <c r="M74" i="24"/>
  <c r="M171" i="4" s="1"/>
  <c r="M69" i="4"/>
  <c r="M142" i="4" s="1"/>
  <c r="D157" i="23"/>
  <c r="W161" i="23"/>
  <c r="W157" i="23"/>
  <c r="W158" i="23"/>
  <c r="W154" i="23"/>
  <c r="W163" i="23"/>
  <c r="W155" i="23"/>
  <c r="W151" i="23"/>
  <c r="W61" i="20"/>
  <c r="H65" i="4"/>
  <c r="H138" i="4" s="1"/>
  <c r="S179" i="23"/>
  <c r="S176" i="23"/>
  <c r="S172" i="23"/>
  <c r="S170" i="23"/>
  <c r="S62" i="20"/>
  <c r="K160" i="23"/>
  <c r="W153" i="23"/>
  <c r="G143" i="23"/>
  <c r="G139" i="23"/>
  <c r="G144" i="23"/>
  <c r="G140" i="23"/>
  <c r="G137" i="23"/>
  <c r="G60" i="20"/>
  <c r="G57" i="20"/>
  <c r="G56" i="20" s="1"/>
  <c r="E146" i="25"/>
  <c r="I116" i="4"/>
  <c r="U141" i="23"/>
  <c r="G79" i="20"/>
  <c r="G170" i="4" s="1"/>
  <c r="K175" i="23"/>
  <c r="N191" i="19"/>
  <c r="N187" i="19"/>
  <c r="N183" i="19"/>
  <c r="N178" i="19" s="1"/>
  <c r="N229" i="19"/>
  <c r="N192" i="19"/>
  <c r="N188" i="19"/>
  <c r="N185" i="19"/>
  <c r="N81" i="16"/>
  <c r="N77" i="16"/>
  <c r="N76" i="16" s="1"/>
  <c r="Q217" i="19"/>
  <c r="Q176" i="19"/>
  <c r="Q172" i="19"/>
  <c r="Q168" i="19"/>
  <c r="Q173" i="19"/>
  <c r="Q169" i="19"/>
  <c r="Q165" i="19"/>
  <c r="Q171" i="19"/>
  <c r="Q80" i="16"/>
  <c r="Q167" i="19"/>
  <c r="Q77" i="16"/>
  <c r="Q76" i="16" s="1"/>
  <c r="L191" i="19"/>
  <c r="L187" i="19"/>
  <c r="L183" i="19"/>
  <c r="L229" i="19"/>
  <c r="L192" i="19"/>
  <c r="L188" i="19"/>
  <c r="L185" i="19"/>
  <c r="L81" i="16"/>
  <c r="L77" i="16"/>
  <c r="L76" i="16" s="1"/>
  <c r="N190" i="19"/>
  <c r="Q160" i="18"/>
  <c r="P173" i="18"/>
  <c r="P169" i="18"/>
  <c r="P165" i="18"/>
  <c r="P161" i="18"/>
  <c r="P175" i="18"/>
  <c r="P170" i="18"/>
  <c r="P162" i="18"/>
  <c r="P217" i="18"/>
  <c r="P172" i="18"/>
  <c r="P167" i="18"/>
  <c r="P163" i="18"/>
  <c r="P174" i="18"/>
  <c r="P164" i="18"/>
  <c r="P168" i="18"/>
  <c r="P97" i="16"/>
  <c r="P95" i="16" s="1"/>
  <c r="B185" i="19"/>
  <c r="B191" i="19"/>
  <c r="B187" i="19"/>
  <c r="B183" i="19"/>
  <c r="B229" i="19"/>
  <c r="B192" i="19"/>
  <c r="B188" i="19"/>
  <c r="B81" i="16"/>
  <c r="W141" i="23"/>
  <c r="V171" i="19"/>
  <c r="W160" i="18"/>
  <c r="J190" i="19"/>
  <c r="J160" i="17"/>
  <c r="U217" i="18"/>
  <c r="U174" i="18"/>
  <c r="U170" i="18"/>
  <c r="U172" i="18"/>
  <c r="U167" i="18"/>
  <c r="U163" i="18"/>
  <c r="U168" i="18"/>
  <c r="U164" i="18"/>
  <c r="U169" i="18"/>
  <c r="U165" i="18"/>
  <c r="U161" i="18"/>
  <c r="U173" i="18"/>
  <c r="U175" i="18"/>
  <c r="U162" i="18"/>
  <c r="U97" i="16"/>
  <c r="U95" i="16" s="1"/>
  <c r="G172" i="17"/>
  <c r="G173" i="17"/>
  <c r="G169" i="17"/>
  <c r="G165" i="17"/>
  <c r="G161" i="17"/>
  <c r="G166" i="17"/>
  <c r="G162" i="17"/>
  <c r="G175" i="17"/>
  <c r="G174" i="17"/>
  <c r="G167" i="17"/>
  <c r="G163" i="17"/>
  <c r="G170" i="17"/>
  <c r="G168" i="17"/>
  <c r="G164" i="17"/>
  <c r="G53" i="16"/>
  <c r="N172" i="17"/>
  <c r="N165" i="17"/>
  <c r="N161" i="17"/>
  <c r="N169" i="17"/>
  <c r="N166" i="17"/>
  <c r="N162" i="17"/>
  <c r="N167" i="17"/>
  <c r="N163" i="17"/>
  <c r="N175" i="17"/>
  <c r="N174" i="17"/>
  <c r="N173" i="17"/>
  <c r="N170" i="17"/>
  <c r="N168" i="17"/>
  <c r="N164" i="17"/>
  <c r="N53" i="16"/>
  <c r="H76" i="12"/>
  <c r="H182" i="15"/>
  <c r="H178" i="15"/>
  <c r="H233" i="15"/>
  <c r="H183" i="15"/>
  <c r="H179" i="15"/>
  <c r="H71" i="12"/>
  <c r="H70" i="12" s="1"/>
  <c r="H176" i="15"/>
  <c r="G216" i="15"/>
  <c r="F176" i="15"/>
  <c r="F71" i="12"/>
  <c r="F70" i="12" s="1"/>
  <c r="F185" i="15"/>
  <c r="F182" i="15"/>
  <c r="F178" i="15"/>
  <c r="F179" i="15"/>
  <c r="F76" i="12"/>
  <c r="F183" i="15"/>
  <c r="F233" i="15"/>
  <c r="S89" i="16"/>
  <c r="P86" i="12"/>
  <c r="P57" i="4"/>
  <c r="P132" i="4" s="1"/>
  <c r="O55" i="4"/>
  <c r="O130" i="4" s="1"/>
  <c r="S86" i="12"/>
  <c r="S63" i="12"/>
  <c r="S57" i="4"/>
  <c r="S132" i="4" s="1"/>
  <c r="M63" i="12"/>
  <c r="C63" i="12"/>
  <c r="C98" i="12"/>
  <c r="C159" i="4" s="1"/>
  <c r="C86" i="12"/>
  <c r="C57" i="4"/>
  <c r="C132" i="4" s="1"/>
  <c r="J106" i="11"/>
  <c r="J115" i="11"/>
  <c r="J107" i="11"/>
  <c r="J136" i="11"/>
  <c r="J112" i="11"/>
  <c r="J108" i="11"/>
  <c r="J52" i="8"/>
  <c r="J51" i="8" s="1"/>
  <c r="J105" i="11"/>
  <c r="J113" i="11"/>
  <c r="J109" i="11"/>
  <c r="J55" i="8"/>
  <c r="V129" i="11"/>
  <c r="V125" i="11"/>
  <c r="V130" i="11"/>
  <c r="V126" i="11"/>
  <c r="V122" i="11"/>
  <c r="V147" i="11"/>
  <c r="V123" i="11"/>
  <c r="V56" i="8"/>
  <c r="V52" i="8"/>
  <c r="V51" i="8" s="1"/>
  <c r="V132" i="11"/>
  <c r="D59" i="8"/>
  <c r="D65" i="8"/>
  <c r="D154" i="4" s="1"/>
  <c r="D52" i="4"/>
  <c r="E47" i="6"/>
  <c r="U43" i="6"/>
  <c r="D45" i="6"/>
  <c r="S27" i="5"/>
  <c r="W45" i="6"/>
  <c r="W41" i="6" s="1"/>
  <c r="S48" i="6"/>
  <c r="S44" i="6"/>
  <c r="O43" i="6"/>
  <c r="M27" i="5"/>
  <c r="L27" i="5"/>
  <c r="L5" i="5" s="1"/>
  <c r="U55" i="7"/>
  <c r="P5" i="5"/>
  <c r="L179" i="23"/>
  <c r="L176" i="23"/>
  <c r="L172" i="23"/>
  <c r="L170" i="23"/>
  <c r="L62" i="20"/>
  <c r="D74" i="24"/>
  <c r="D171" i="4" s="1"/>
  <c r="D69" i="4"/>
  <c r="D142" i="4" s="1"/>
  <c r="Q65" i="4"/>
  <c r="Q138" i="4" s="1"/>
  <c r="F169" i="17"/>
  <c r="F165" i="17"/>
  <c r="F161" i="17"/>
  <c r="F166" i="17"/>
  <c r="F162" i="17"/>
  <c r="F175" i="17"/>
  <c r="F174" i="17"/>
  <c r="F173" i="17"/>
  <c r="F167" i="17"/>
  <c r="F163" i="17"/>
  <c r="F170" i="17"/>
  <c r="F172" i="17"/>
  <c r="F168" i="17"/>
  <c r="F164" i="17"/>
  <c r="F53" i="16"/>
  <c r="U89" i="16"/>
  <c r="U63" i="12"/>
  <c r="U86" i="12"/>
  <c r="U57" i="4"/>
  <c r="U132" i="4" s="1"/>
  <c r="C48" i="6"/>
  <c r="Q5" i="7"/>
  <c r="Q54" i="7" s="1"/>
  <c r="D179" i="23"/>
  <c r="D176" i="23"/>
  <c r="D172" i="23"/>
  <c r="D170" i="23"/>
  <c r="D62" i="20"/>
  <c r="Q74" i="24"/>
  <c r="Q171" i="4" s="1"/>
  <c r="Q69" i="4"/>
  <c r="Q142" i="4" s="1"/>
  <c r="G74" i="24"/>
  <c r="G171" i="4" s="1"/>
  <c r="G69" i="4"/>
  <c r="G142" i="4" s="1"/>
  <c r="J217" i="19"/>
  <c r="J176" i="19"/>
  <c r="J172" i="19"/>
  <c r="J168" i="19"/>
  <c r="J173" i="19"/>
  <c r="J169" i="19"/>
  <c r="J165" i="19"/>
  <c r="J167" i="19"/>
  <c r="J80" i="16"/>
  <c r="J77" i="16"/>
  <c r="J76" i="16" s="1"/>
  <c r="K184" i="19"/>
  <c r="O160" i="18"/>
  <c r="F171" i="17"/>
  <c r="E89" i="16"/>
  <c r="H86" i="12"/>
  <c r="H57" i="4"/>
  <c r="H132" i="4" s="1"/>
  <c r="T179" i="23"/>
  <c r="T176" i="23"/>
  <c r="T172" i="23"/>
  <c r="T170" i="23"/>
  <c r="T62" i="20"/>
  <c r="P74" i="24"/>
  <c r="P171" i="4" s="1"/>
  <c r="P69" i="4"/>
  <c r="P142" i="4" s="1"/>
  <c r="V175" i="23"/>
  <c r="N163" i="23"/>
  <c r="N155" i="23"/>
  <c r="N151" i="23"/>
  <c r="N161" i="23"/>
  <c r="N157" i="23"/>
  <c r="N153" i="23"/>
  <c r="N158" i="23"/>
  <c r="N154" i="23"/>
  <c r="N61" i="20"/>
  <c r="E176" i="23"/>
  <c r="E172" i="23"/>
  <c r="E170" i="23"/>
  <c r="E171" i="23"/>
  <c r="E62" i="20"/>
  <c r="E179" i="23"/>
  <c r="K194" i="23"/>
  <c r="N160" i="23"/>
  <c r="B161" i="23"/>
  <c r="B157" i="23"/>
  <c r="B158" i="23"/>
  <c r="B154" i="23"/>
  <c r="B163" i="23"/>
  <c r="B155" i="23"/>
  <c r="B151" i="23"/>
  <c r="B146" i="23" s="1"/>
  <c r="B61" i="20"/>
  <c r="G161" i="23"/>
  <c r="G157" i="23"/>
  <c r="G158" i="23"/>
  <c r="G154" i="23"/>
  <c r="G163" i="23"/>
  <c r="G155" i="23"/>
  <c r="G151" i="23"/>
  <c r="G61" i="20"/>
  <c r="L171" i="23"/>
  <c r="S171" i="23"/>
  <c r="P146" i="23"/>
  <c r="V143" i="23"/>
  <c r="V139" i="23"/>
  <c r="V137" i="23"/>
  <c r="V57" i="20"/>
  <c r="V56" i="20" s="1"/>
  <c r="V140" i="23"/>
  <c r="V144" i="23"/>
  <c r="V60" i="20"/>
  <c r="L65" i="4"/>
  <c r="L138" i="4" s="1"/>
  <c r="E57" i="20"/>
  <c r="E56" i="20" s="1"/>
  <c r="E140" i="23"/>
  <c r="E144" i="23"/>
  <c r="E139" i="23"/>
  <c r="E143" i="23"/>
  <c r="E137" i="23"/>
  <c r="E132" i="23" s="1"/>
  <c r="E60" i="20"/>
  <c r="E65" i="4"/>
  <c r="E138" i="4" s="1"/>
  <c r="F191" i="19"/>
  <c r="F187" i="19"/>
  <c r="F183" i="19"/>
  <c r="F229" i="19"/>
  <c r="F192" i="19"/>
  <c r="F188" i="19"/>
  <c r="F185" i="19"/>
  <c r="F81" i="16"/>
  <c r="I217" i="19"/>
  <c r="I176" i="19"/>
  <c r="I172" i="19"/>
  <c r="I168" i="19"/>
  <c r="I173" i="19"/>
  <c r="I169" i="19"/>
  <c r="I165" i="19"/>
  <c r="I167" i="19"/>
  <c r="I171" i="19"/>
  <c r="I80" i="16"/>
  <c r="I77" i="16"/>
  <c r="I76" i="16" s="1"/>
  <c r="D191" i="19"/>
  <c r="D187" i="19"/>
  <c r="D183" i="19"/>
  <c r="D229" i="19"/>
  <c r="D192" i="19"/>
  <c r="D188" i="19"/>
  <c r="D185" i="19"/>
  <c r="D81" i="16"/>
  <c r="D77" i="16"/>
  <c r="D76" i="16" s="1"/>
  <c r="F190" i="19"/>
  <c r="I160" i="18"/>
  <c r="U184" i="19"/>
  <c r="P167" i="19"/>
  <c r="P217" i="19"/>
  <c r="P176" i="19"/>
  <c r="P172" i="19"/>
  <c r="P168" i="19"/>
  <c r="P173" i="19"/>
  <c r="P169" i="19"/>
  <c r="P165" i="19"/>
  <c r="P80" i="16"/>
  <c r="P77" i="16"/>
  <c r="P76" i="16" s="1"/>
  <c r="G141" i="23"/>
  <c r="D171" i="18"/>
  <c r="H166" i="17"/>
  <c r="H162" i="17"/>
  <c r="H175" i="17"/>
  <c r="H174" i="17"/>
  <c r="H167" i="17"/>
  <c r="H163" i="17"/>
  <c r="H173" i="17"/>
  <c r="H170" i="17"/>
  <c r="H168" i="17"/>
  <c r="H164" i="17"/>
  <c r="H172" i="17"/>
  <c r="H169" i="17"/>
  <c r="H165" i="17"/>
  <c r="H161" i="17"/>
  <c r="H53" i="16"/>
  <c r="B190" i="19"/>
  <c r="D166" i="18"/>
  <c r="B160" i="17"/>
  <c r="L160" i="18"/>
  <c r="J61" i="4"/>
  <c r="J134" i="4" s="1"/>
  <c r="W71" i="12"/>
  <c r="W70" i="12" s="1"/>
  <c r="W253" i="15"/>
  <c r="W78" i="12"/>
  <c r="L78" i="12"/>
  <c r="L107" i="4" s="1"/>
  <c r="L253" i="15"/>
  <c r="L71" i="12"/>
  <c r="L70" i="12" s="1"/>
  <c r="W86" i="12"/>
  <c r="W57" i="4"/>
  <c r="W132" i="4" s="1"/>
  <c r="G86" i="12"/>
  <c r="G63" i="12"/>
  <c r="G98" i="12"/>
  <c r="G159" i="4" s="1"/>
  <c r="G57" i="4"/>
  <c r="G132" i="4" s="1"/>
  <c r="W129" i="11"/>
  <c r="W125" i="11"/>
  <c r="W130" i="11"/>
  <c r="W126" i="11"/>
  <c r="W122" i="11"/>
  <c r="W147" i="11"/>
  <c r="W123" i="11"/>
  <c r="W132" i="11"/>
  <c r="W56" i="8"/>
  <c r="W52" i="8"/>
  <c r="W51" i="8" s="1"/>
  <c r="D75" i="12"/>
  <c r="D98" i="12" s="1"/>
  <c r="D159" i="4" s="1"/>
  <c r="D105" i="4"/>
  <c r="J111" i="11"/>
  <c r="F86" i="12"/>
  <c r="F63" i="12"/>
  <c r="F57" i="4"/>
  <c r="F132" i="4" s="1"/>
  <c r="L86" i="12"/>
  <c r="L57" i="4"/>
  <c r="L132" i="4" s="1"/>
  <c r="F42" i="6"/>
  <c r="E59" i="8"/>
  <c r="E65" i="8"/>
  <c r="E154" i="4" s="1"/>
  <c r="E52" i="4"/>
  <c r="K27" i="5"/>
  <c r="D52" i="7"/>
  <c r="K48" i="6"/>
  <c r="Q41" i="6"/>
  <c r="U67" i="8"/>
  <c r="U156" i="4" s="1"/>
  <c r="U27" i="5"/>
  <c r="G47" i="6"/>
  <c r="E27" i="5"/>
  <c r="O27" i="5"/>
  <c r="V27" i="5"/>
  <c r="K165" i="23" l="1"/>
  <c r="E114" i="4"/>
  <c r="E78" i="20"/>
  <c r="E169" i="4" s="1"/>
  <c r="G146" i="23"/>
  <c r="L165" i="23"/>
  <c r="T165" i="23"/>
  <c r="N132" i="23"/>
  <c r="F132" i="23"/>
  <c r="W132" i="23"/>
  <c r="V132" i="23"/>
  <c r="V54" i="7"/>
  <c r="S178" i="19"/>
  <c r="O110" i="4"/>
  <c r="O102" i="16"/>
  <c r="O165" i="4" s="1"/>
  <c r="M54" i="7"/>
  <c r="T178" i="19"/>
  <c r="R53" i="7"/>
  <c r="F53" i="7"/>
  <c r="F52" i="7"/>
  <c r="V55" i="7"/>
  <c r="M55" i="7"/>
  <c r="V53" i="7"/>
  <c r="B52" i="7"/>
  <c r="B62" i="4"/>
  <c r="B135" i="4" s="1"/>
  <c r="B52" i="16"/>
  <c r="B61" i="4" s="1"/>
  <c r="B134" i="4" s="1"/>
  <c r="B91" i="16"/>
  <c r="B89" i="16" s="1"/>
  <c r="E160" i="18"/>
  <c r="I160" i="17"/>
  <c r="R62" i="4"/>
  <c r="R135" i="4" s="1"/>
  <c r="R52" i="16"/>
  <c r="R61" i="4" s="1"/>
  <c r="R134" i="4" s="1"/>
  <c r="R91" i="16"/>
  <c r="R89" i="16" s="1"/>
  <c r="D160" i="18"/>
  <c r="U54" i="7"/>
  <c r="U47" i="7" s="1"/>
  <c r="S55" i="7"/>
  <c r="S53" i="7"/>
  <c r="M53" i="7"/>
  <c r="F54" i="7"/>
  <c r="P47" i="7"/>
  <c r="O105" i="4"/>
  <c r="O75" i="12"/>
  <c r="S105" i="4"/>
  <c r="S75" i="12"/>
  <c r="G55" i="7"/>
  <c r="J54" i="7"/>
  <c r="J55" i="7"/>
  <c r="W105" i="4"/>
  <c r="W75" i="12"/>
  <c r="G52" i="7"/>
  <c r="K105" i="4"/>
  <c r="K75" i="12"/>
  <c r="K73" i="12" s="1"/>
  <c r="J52" i="7"/>
  <c r="J47" i="7" s="1"/>
  <c r="R107" i="4"/>
  <c r="R73" i="12"/>
  <c r="D47" i="7"/>
  <c r="R100" i="11"/>
  <c r="L53" i="7"/>
  <c r="T65" i="8"/>
  <c r="T154" i="4" s="1"/>
  <c r="B54" i="7"/>
  <c r="C100" i="11"/>
  <c r="S101" i="4"/>
  <c r="S67" i="8"/>
  <c r="S156" i="4" s="1"/>
  <c r="B55" i="7"/>
  <c r="L52" i="7"/>
  <c r="G54" i="7"/>
  <c r="S54" i="7"/>
  <c r="S47" i="7" s="1"/>
  <c r="H47" i="7"/>
  <c r="R55" i="7"/>
  <c r="E53" i="7"/>
  <c r="E54" i="7"/>
  <c r="E52" i="7"/>
  <c r="L55" i="7"/>
  <c r="I55" i="7"/>
  <c r="R54" i="7"/>
  <c r="I52" i="7"/>
  <c r="D44" i="6"/>
  <c r="D43" i="6"/>
  <c r="D48" i="6"/>
  <c r="D46" i="6"/>
  <c r="S41" i="6"/>
  <c r="N47" i="7"/>
  <c r="P41" i="6"/>
  <c r="F41" i="6"/>
  <c r="Q55" i="7"/>
  <c r="T47" i="7"/>
  <c r="T48" i="5"/>
  <c r="T42" i="5"/>
  <c r="T41" i="5" s="1"/>
  <c r="T45" i="5"/>
  <c r="T46" i="5"/>
  <c r="T44" i="5"/>
  <c r="D42" i="6"/>
  <c r="G41" i="6"/>
  <c r="B41" i="6"/>
  <c r="N41" i="6"/>
  <c r="D47" i="6"/>
  <c r="D41" i="6" s="1"/>
  <c r="T115" i="4"/>
  <c r="T79" i="20"/>
  <c r="T170" i="4" s="1"/>
  <c r="P45" i="5"/>
  <c r="P44" i="5"/>
  <c r="P43" i="5"/>
  <c r="P47" i="5"/>
  <c r="P42" i="5"/>
  <c r="V101" i="4"/>
  <c r="V54" i="8"/>
  <c r="V67" i="8"/>
  <c r="V156" i="4" s="1"/>
  <c r="G5" i="5"/>
  <c r="G48" i="5" s="1"/>
  <c r="F5" i="5"/>
  <c r="J79" i="16"/>
  <c r="J109" i="4"/>
  <c r="J101" i="16"/>
  <c r="J164" i="4" s="1"/>
  <c r="D115" i="4"/>
  <c r="D79" i="20"/>
  <c r="D170" i="4" s="1"/>
  <c r="F101" i="16"/>
  <c r="F164" i="4" s="1"/>
  <c r="F91" i="16"/>
  <c r="F52" i="16"/>
  <c r="F62" i="4"/>
  <c r="F135" i="4" s="1"/>
  <c r="D51" i="4"/>
  <c r="D129" i="4"/>
  <c r="G59" i="20"/>
  <c r="G77" i="20"/>
  <c r="G168" i="4" s="1"/>
  <c r="G113" i="4"/>
  <c r="S115" i="4"/>
  <c r="S79" i="20"/>
  <c r="S170" i="4" s="1"/>
  <c r="W114" i="4"/>
  <c r="W78" i="20"/>
  <c r="W169" i="4" s="1"/>
  <c r="G107" i="4"/>
  <c r="G73" i="12"/>
  <c r="G102" i="4" s="1"/>
  <c r="G101" i="12"/>
  <c r="G162" i="4" s="1"/>
  <c r="M132" i="23"/>
  <c r="R160" i="19"/>
  <c r="F114" i="4"/>
  <c r="F78" i="20"/>
  <c r="F169" i="4" s="1"/>
  <c r="W160" i="19"/>
  <c r="V110" i="4"/>
  <c r="V102" i="16"/>
  <c r="V165" i="4" s="1"/>
  <c r="R165" i="23"/>
  <c r="J115" i="4"/>
  <c r="J79" i="20"/>
  <c r="J170" i="4" s="1"/>
  <c r="K146" i="23"/>
  <c r="C55" i="7"/>
  <c r="C52" i="7"/>
  <c r="V160" i="19"/>
  <c r="I165" i="23"/>
  <c r="D146" i="23"/>
  <c r="W129" i="4"/>
  <c r="L61" i="4"/>
  <c r="L134" i="4" s="1"/>
  <c r="L114" i="4"/>
  <c r="L59" i="20"/>
  <c r="L78" i="20"/>
  <c r="L169" i="4" s="1"/>
  <c r="V115" i="4"/>
  <c r="V79" i="20"/>
  <c r="V170" i="4" s="1"/>
  <c r="R130" i="4"/>
  <c r="R51" i="4"/>
  <c r="W47" i="7"/>
  <c r="F101" i="4"/>
  <c r="F67" i="8"/>
  <c r="F156" i="4" s="1"/>
  <c r="F54" i="8"/>
  <c r="C107" i="4"/>
  <c r="C73" i="12"/>
  <c r="C102" i="4" s="1"/>
  <c r="C101" i="12"/>
  <c r="C162" i="4" s="1"/>
  <c r="W101" i="16"/>
  <c r="W164" i="4" s="1"/>
  <c r="W91" i="16"/>
  <c r="W52" i="16"/>
  <c r="W62" i="4"/>
  <c r="W135" i="4" s="1"/>
  <c r="H79" i="16"/>
  <c r="H108" i="4" s="1"/>
  <c r="H109" i="4"/>
  <c r="C59" i="20"/>
  <c r="C114" i="4"/>
  <c r="C78" i="20"/>
  <c r="C169" i="4" s="1"/>
  <c r="T114" i="4"/>
  <c r="T59" i="20"/>
  <c r="T78" i="20"/>
  <c r="T169" i="4" s="1"/>
  <c r="P59" i="20"/>
  <c r="P113" i="4"/>
  <c r="P77" i="20"/>
  <c r="P168" i="4" s="1"/>
  <c r="E41" i="6"/>
  <c r="N114" i="4"/>
  <c r="N78" i="20"/>
  <c r="N169" i="4" s="1"/>
  <c r="S55" i="4"/>
  <c r="W79" i="16"/>
  <c r="W108" i="4" s="1"/>
  <c r="W109" i="4"/>
  <c r="F115" i="4"/>
  <c r="F79" i="20"/>
  <c r="F170" i="4" s="1"/>
  <c r="W67" i="8"/>
  <c r="W156" i="4" s="1"/>
  <c r="W54" i="8"/>
  <c r="W101" i="4"/>
  <c r="D165" i="23"/>
  <c r="S5" i="5"/>
  <c r="S48" i="5" s="1"/>
  <c r="C55" i="4"/>
  <c r="N101" i="16"/>
  <c r="N164" i="4" s="1"/>
  <c r="N52" i="16"/>
  <c r="N91" i="16"/>
  <c r="N62" i="4"/>
  <c r="N135" i="4" s="1"/>
  <c r="B178" i="19"/>
  <c r="L178" i="19"/>
  <c r="Q160" i="19"/>
  <c r="G132" i="23"/>
  <c r="S165" i="23"/>
  <c r="W146" i="23"/>
  <c r="S146" i="23"/>
  <c r="U165" i="23"/>
  <c r="G204" i="15"/>
  <c r="N101" i="4"/>
  <c r="N54" i="8"/>
  <c r="N67" i="8"/>
  <c r="N156" i="4" s="1"/>
  <c r="O79" i="16"/>
  <c r="O108" i="4" s="1"/>
  <c r="O109" i="4"/>
  <c r="K178" i="19"/>
  <c r="T160" i="18"/>
  <c r="F165" i="23"/>
  <c r="Q91" i="16"/>
  <c r="Q101" i="16"/>
  <c r="Q164" i="4" s="1"/>
  <c r="Q52" i="16"/>
  <c r="Q62" i="4"/>
  <c r="Q135" i="4" s="1"/>
  <c r="O129" i="4"/>
  <c r="I54" i="8"/>
  <c r="I100" i="4"/>
  <c r="I66" i="8"/>
  <c r="I155" i="4" s="1"/>
  <c r="I100" i="11"/>
  <c r="C128" i="4"/>
  <c r="O160" i="17"/>
  <c r="M178" i="19"/>
  <c r="Q115" i="4"/>
  <c r="Q79" i="20"/>
  <c r="Q170" i="4" s="1"/>
  <c r="Q59" i="20"/>
  <c r="C54" i="7"/>
  <c r="Q54" i="8"/>
  <c r="Q100" i="4"/>
  <c r="Q66" i="8"/>
  <c r="Q155" i="4" s="1"/>
  <c r="Q100" i="11"/>
  <c r="C54" i="8"/>
  <c r="C100" i="4"/>
  <c r="C66" i="8"/>
  <c r="C155" i="4" s="1"/>
  <c r="U178" i="19"/>
  <c r="B59" i="20"/>
  <c r="B113" i="4"/>
  <c r="B77" i="20"/>
  <c r="B168" i="4" s="1"/>
  <c r="H59" i="20"/>
  <c r="H113" i="4"/>
  <c r="H77" i="20"/>
  <c r="H168" i="4" s="1"/>
  <c r="P129" i="4"/>
  <c r="P51" i="4"/>
  <c r="V75" i="12"/>
  <c r="V105" i="4"/>
  <c r="W160" i="17"/>
  <c r="H160" i="19"/>
  <c r="B79" i="16"/>
  <c r="B109" i="4"/>
  <c r="B101" i="16"/>
  <c r="B164" i="4" s="1"/>
  <c r="R132" i="23"/>
  <c r="K41" i="6"/>
  <c r="J43" i="5"/>
  <c r="J47" i="5"/>
  <c r="J46" i="5"/>
  <c r="J42" i="5"/>
  <c r="J45" i="5"/>
  <c r="J44" i="5"/>
  <c r="L44" i="5"/>
  <c r="L42" i="5"/>
  <c r="L46" i="5"/>
  <c r="L45" i="5"/>
  <c r="L43" i="5"/>
  <c r="G129" i="4"/>
  <c r="U5" i="5"/>
  <c r="E129" i="4"/>
  <c r="E115" i="4"/>
  <c r="E79" i="20"/>
  <c r="E170" i="4" s="1"/>
  <c r="G91" i="16"/>
  <c r="G101" i="16"/>
  <c r="G164" i="4" s="1"/>
  <c r="G52" i="16"/>
  <c r="G62" i="4"/>
  <c r="G135" i="4" s="1"/>
  <c r="P160" i="18"/>
  <c r="N110" i="4"/>
  <c r="N102" i="16"/>
  <c r="N165" i="4" s="1"/>
  <c r="N79" i="16"/>
  <c r="N108" i="4" s="1"/>
  <c r="S107" i="4"/>
  <c r="S73" i="12"/>
  <c r="S102" i="4" s="1"/>
  <c r="O160" i="19"/>
  <c r="E75" i="12"/>
  <c r="E99" i="12"/>
  <c r="E160" i="4" s="1"/>
  <c r="E105" i="4"/>
  <c r="S79" i="16"/>
  <c r="S110" i="4"/>
  <c r="S102" i="16"/>
  <c r="S165" i="4" s="1"/>
  <c r="J178" i="19"/>
  <c r="T79" i="16"/>
  <c r="T110" i="4"/>
  <c r="T102" i="16"/>
  <c r="T165" i="4" s="1"/>
  <c r="E178" i="19"/>
  <c r="K107" i="4"/>
  <c r="Q160" i="17"/>
  <c r="J114" i="4"/>
  <c r="J78" i="20"/>
  <c r="J169" i="4" s="1"/>
  <c r="U129" i="4"/>
  <c r="H129" i="4"/>
  <c r="L73" i="12"/>
  <c r="L104" i="4"/>
  <c r="U75" i="12"/>
  <c r="U105" i="4"/>
  <c r="V165" i="23"/>
  <c r="H132" i="23"/>
  <c r="P48" i="5"/>
  <c r="K55" i="7"/>
  <c r="K52" i="7"/>
  <c r="H107" i="4"/>
  <c r="H101" i="12"/>
  <c r="H162" i="4" s="1"/>
  <c r="G110" i="4"/>
  <c r="G102" i="16"/>
  <c r="G165" i="4" s="1"/>
  <c r="C146" i="23"/>
  <c r="J59" i="20"/>
  <c r="J113" i="4"/>
  <c r="J77" i="20"/>
  <c r="J168" i="4" s="1"/>
  <c r="P132" i="23"/>
  <c r="B54" i="8"/>
  <c r="B100" i="4"/>
  <c r="B66" i="8"/>
  <c r="B155" i="4" s="1"/>
  <c r="O67" i="8"/>
  <c r="O156" i="4" s="1"/>
  <c r="O101" i="4"/>
  <c r="O54" i="8"/>
  <c r="C41" i="6"/>
  <c r="B45" i="5"/>
  <c r="B44" i="5"/>
  <c r="B42" i="5"/>
  <c r="B46" i="5"/>
  <c r="B43" i="5"/>
  <c r="B47" i="5"/>
  <c r="J48" i="5"/>
  <c r="Q79" i="16"/>
  <c r="Q108" i="4" s="1"/>
  <c r="Q109" i="4"/>
  <c r="L129" i="4"/>
  <c r="J160" i="19"/>
  <c r="J54" i="8"/>
  <c r="J100" i="4"/>
  <c r="J66" i="8"/>
  <c r="J155" i="4" s="1"/>
  <c r="F55" i="4"/>
  <c r="Q53" i="7"/>
  <c r="L48" i="5"/>
  <c r="F171" i="15"/>
  <c r="Q45" i="5"/>
  <c r="Q43" i="5"/>
  <c r="Q47" i="5"/>
  <c r="Q42" i="5"/>
  <c r="Q46" i="5"/>
  <c r="Q44" i="5"/>
  <c r="M129" i="4"/>
  <c r="B130" i="4"/>
  <c r="B51" i="4"/>
  <c r="E79" i="16"/>
  <c r="E110" i="4"/>
  <c r="E102" i="16"/>
  <c r="E165" i="4" s="1"/>
  <c r="R115" i="4"/>
  <c r="R79" i="20"/>
  <c r="R170" i="4" s="1"/>
  <c r="M115" i="4"/>
  <c r="M79" i="20"/>
  <c r="M170" i="4" s="1"/>
  <c r="N48" i="5"/>
  <c r="N5" i="5"/>
  <c r="T51" i="4"/>
  <c r="T129" i="4"/>
  <c r="N55" i="4"/>
  <c r="M110" i="4"/>
  <c r="M102" i="16"/>
  <c r="M165" i="4" s="1"/>
  <c r="M79" i="16"/>
  <c r="J146" i="23"/>
  <c r="U65" i="8"/>
  <c r="U154" i="4" s="1"/>
  <c r="V101" i="16"/>
  <c r="V164" i="4" s="1"/>
  <c r="V91" i="16"/>
  <c r="V52" i="16"/>
  <c r="V62" i="4"/>
  <c r="V135" i="4" s="1"/>
  <c r="G79" i="16"/>
  <c r="G108" i="4" s="1"/>
  <c r="G109" i="4"/>
  <c r="C178" i="19"/>
  <c r="U79" i="16"/>
  <c r="U110" i="4"/>
  <c r="U102" i="16"/>
  <c r="U165" i="4" s="1"/>
  <c r="B165" i="23"/>
  <c r="L146" i="23"/>
  <c r="R114" i="4"/>
  <c r="R78" i="20"/>
  <c r="R169" i="4" s="1"/>
  <c r="F117" i="11"/>
  <c r="H204" i="15"/>
  <c r="B160" i="19"/>
  <c r="K5" i="5"/>
  <c r="B114" i="4"/>
  <c r="B78" i="20"/>
  <c r="B169" i="4" s="1"/>
  <c r="U115" i="4"/>
  <c r="U79" i="20"/>
  <c r="U170" i="4" s="1"/>
  <c r="O59" i="20"/>
  <c r="O113" i="4"/>
  <c r="O77" i="20"/>
  <c r="O168" i="4" s="1"/>
  <c r="E59" i="20"/>
  <c r="E113" i="4"/>
  <c r="E77" i="20"/>
  <c r="E168" i="4" s="1"/>
  <c r="U55" i="4"/>
  <c r="U130" i="4" s="1"/>
  <c r="W107" i="4"/>
  <c r="E5" i="5"/>
  <c r="E48" i="5" s="1"/>
  <c r="V59" i="20"/>
  <c r="V113" i="4"/>
  <c r="V77" i="20"/>
  <c r="V168" i="4" s="1"/>
  <c r="Q52" i="7"/>
  <c r="F160" i="17"/>
  <c r="M55" i="4"/>
  <c r="M130" i="4" s="1"/>
  <c r="G160" i="17"/>
  <c r="U160" i="18"/>
  <c r="L79" i="16"/>
  <c r="L108" i="4" s="1"/>
  <c r="L110" i="4"/>
  <c r="L102" i="16"/>
  <c r="L165" i="4" s="1"/>
  <c r="N117" i="11"/>
  <c r="J96" i="12"/>
  <c r="J157" i="4" s="1"/>
  <c r="J55" i="4"/>
  <c r="K110" i="4"/>
  <c r="K79" i="16"/>
  <c r="K102" i="16"/>
  <c r="K165" i="4" s="1"/>
  <c r="M65" i="8"/>
  <c r="M154" i="4" s="1"/>
  <c r="G160" i="18"/>
  <c r="F79" i="16"/>
  <c r="F108" i="4" s="1"/>
  <c r="F109" i="4"/>
  <c r="F59" i="20"/>
  <c r="F113" i="4"/>
  <c r="F77" i="20"/>
  <c r="F168" i="4" s="1"/>
  <c r="M41" i="6"/>
  <c r="R54" i="8"/>
  <c r="R100" i="4"/>
  <c r="R66" i="8"/>
  <c r="R155" i="4" s="1"/>
  <c r="F107" i="4"/>
  <c r="F101" i="12"/>
  <c r="F162" i="4" s="1"/>
  <c r="F160" i="18"/>
  <c r="I115" i="4"/>
  <c r="I79" i="20"/>
  <c r="I170" i="4" s="1"/>
  <c r="O47" i="7"/>
  <c r="K55" i="4"/>
  <c r="V160" i="17"/>
  <c r="G160" i="19"/>
  <c r="U59" i="20"/>
  <c r="U113" i="4"/>
  <c r="U77" i="20"/>
  <c r="U168" i="4" s="1"/>
  <c r="L47" i="5"/>
  <c r="S54" i="8"/>
  <c r="S100" i="4"/>
  <c r="S66" i="8"/>
  <c r="S155" i="4" s="1"/>
  <c r="R146" i="23"/>
  <c r="K54" i="7"/>
  <c r="V55" i="4"/>
  <c r="K54" i="8"/>
  <c r="K100" i="4"/>
  <c r="K66" i="8"/>
  <c r="K155" i="4" s="1"/>
  <c r="Q75" i="12"/>
  <c r="Q105" i="4"/>
  <c r="C115" i="4"/>
  <c r="C79" i="20"/>
  <c r="C170" i="4" s="1"/>
  <c r="T146" i="23"/>
  <c r="D5" i="5"/>
  <c r="D48" i="5" s="1"/>
  <c r="R41" i="5"/>
  <c r="V78" i="20"/>
  <c r="V169" i="4" s="1"/>
  <c r="V114" i="4"/>
  <c r="M114" i="4"/>
  <c r="M78" i="20"/>
  <c r="M169" i="4" s="1"/>
  <c r="I47" i="5"/>
  <c r="I42" i="5"/>
  <c r="I44" i="5"/>
  <c r="I43" i="5"/>
  <c r="I46" i="5"/>
  <c r="I45" i="5"/>
  <c r="P160" i="19"/>
  <c r="I79" i="16"/>
  <c r="I108" i="4" s="1"/>
  <c r="I109" i="4"/>
  <c r="V117" i="11"/>
  <c r="G55" i="4"/>
  <c r="G130" i="4" s="1"/>
  <c r="H91" i="16"/>
  <c r="H101" i="16"/>
  <c r="H164" i="4" s="1"/>
  <c r="H52" i="16"/>
  <c r="H62" i="4"/>
  <c r="H135" i="4" s="1"/>
  <c r="D178" i="19"/>
  <c r="F110" i="4"/>
  <c r="F102" i="16"/>
  <c r="F165" i="4" s="1"/>
  <c r="E165" i="23"/>
  <c r="W117" i="11"/>
  <c r="H160" i="17"/>
  <c r="I160" i="19"/>
  <c r="N146" i="23"/>
  <c r="M5" i="5"/>
  <c r="M48" i="5" s="1"/>
  <c r="J100" i="11"/>
  <c r="F75" i="12"/>
  <c r="F105" i="4"/>
  <c r="F99" i="12"/>
  <c r="F160" i="4" s="1"/>
  <c r="H75" i="12"/>
  <c r="H105" i="4"/>
  <c r="H99" i="12"/>
  <c r="H160" i="4" s="1"/>
  <c r="N160" i="17"/>
  <c r="B110" i="4"/>
  <c r="B102" i="16"/>
  <c r="B165" i="4" s="1"/>
  <c r="V146" i="23"/>
  <c r="W5" i="5"/>
  <c r="V178" i="19"/>
  <c r="M165" i="23"/>
  <c r="J165" i="23"/>
  <c r="N75" i="12"/>
  <c r="N105" i="4"/>
  <c r="T73" i="12"/>
  <c r="T104" i="4"/>
  <c r="F204" i="15"/>
  <c r="D114" i="4"/>
  <c r="D59" i="20"/>
  <c r="D78" i="20"/>
  <c r="D169" i="4" s="1"/>
  <c r="N115" i="4"/>
  <c r="N79" i="20"/>
  <c r="N170" i="4" s="1"/>
  <c r="I128" i="4"/>
  <c r="I75" i="12"/>
  <c r="I105" i="4"/>
  <c r="U132" i="23"/>
  <c r="I59" i="20"/>
  <c r="I114" i="4"/>
  <c r="I78" i="20"/>
  <c r="I169" i="4" s="1"/>
  <c r="B132" i="23"/>
  <c r="S100" i="11"/>
  <c r="D107" i="4"/>
  <c r="D101" i="12"/>
  <c r="D162" i="4" s="1"/>
  <c r="U41" i="6"/>
  <c r="K100" i="11"/>
  <c r="G178" i="19"/>
  <c r="N59" i="20"/>
  <c r="N113" i="4"/>
  <c r="N77" i="20"/>
  <c r="N168" i="4" s="1"/>
  <c r="W59" i="20"/>
  <c r="W113" i="4"/>
  <c r="W77" i="20"/>
  <c r="W168" i="4" s="1"/>
  <c r="C165" i="23"/>
  <c r="R59" i="20"/>
  <c r="R113" i="4"/>
  <c r="R77" i="20"/>
  <c r="R168" i="4" s="1"/>
  <c r="B100" i="11"/>
  <c r="P79" i="16"/>
  <c r="P109" i="4"/>
  <c r="P101" i="16"/>
  <c r="P164" i="4" s="1"/>
  <c r="D79" i="16"/>
  <c r="D110" i="4"/>
  <c r="D102" i="16"/>
  <c r="D165" i="4" s="1"/>
  <c r="G114" i="4"/>
  <c r="G78" i="20"/>
  <c r="G169" i="4" s="1"/>
  <c r="S59" i="20"/>
  <c r="S114" i="4"/>
  <c r="S78" i="20"/>
  <c r="S169" i="4" s="1"/>
  <c r="M75" i="12"/>
  <c r="M105" i="4"/>
  <c r="P46" i="5"/>
  <c r="F178" i="19"/>
  <c r="O5" i="5"/>
  <c r="O48" i="5" s="1"/>
  <c r="V5" i="5"/>
  <c r="V48" i="5" s="1"/>
  <c r="D73" i="12"/>
  <c r="D104" i="4"/>
  <c r="L115" i="4"/>
  <c r="L79" i="20"/>
  <c r="L170" i="4" s="1"/>
  <c r="H171" i="15"/>
  <c r="M59" i="20"/>
  <c r="M113" i="4"/>
  <c r="M77" i="20"/>
  <c r="M168" i="4" s="1"/>
  <c r="R79" i="16"/>
  <c r="R109" i="4"/>
  <c r="R101" i="16"/>
  <c r="R164" i="4" s="1"/>
  <c r="F146" i="23"/>
  <c r="E171" i="15"/>
  <c r="P75" i="12"/>
  <c r="P105" i="4"/>
  <c r="F160" i="19"/>
  <c r="J110" i="4"/>
  <c r="J102" i="16"/>
  <c r="J165" i="4" s="1"/>
  <c r="K115" i="4"/>
  <c r="K79" i="20"/>
  <c r="K170" i="4" s="1"/>
  <c r="K59" i="20"/>
  <c r="K114" i="4"/>
  <c r="K78" i="20"/>
  <c r="K169" i="4" s="1"/>
  <c r="E55" i="4"/>
  <c r="E130" i="4" s="1"/>
  <c r="O101" i="16"/>
  <c r="O164" i="4" s="1"/>
  <c r="O52" i="16"/>
  <c r="O91" i="16"/>
  <c r="O62" i="4"/>
  <c r="O135" i="4" s="1"/>
  <c r="V79" i="16"/>
  <c r="V108" i="4" s="1"/>
  <c r="V109" i="4"/>
  <c r="Q165" i="23"/>
  <c r="C5" i="5"/>
  <c r="C48" i="5" s="1"/>
  <c r="H5" i="5"/>
  <c r="O73" i="12"/>
  <c r="C79" i="16"/>
  <c r="C110" i="4"/>
  <c r="C102" i="16"/>
  <c r="C165" i="4" s="1"/>
  <c r="B115" i="4"/>
  <c r="B79" i="20"/>
  <c r="B170" i="4" s="1"/>
  <c r="D204" i="15"/>
  <c r="C204" i="15"/>
  <c r="I91" i="16"/>
  <c r="I101" i="16"/>
  <c r="I164" i="4" s="1"/>
  <c r="I52" i="16"/>
  <c r="I62" i="4"/>
  <c r="I135" i="4" s="1"/>
  <c r="J132" i="23"/>
  <c r="I53" i="7"/>
  <c r="Q48" i="5"/>
  <c r="I130" i="4"/>
  <c r="O117" i="11"/>
  <c r="V47" i="7" l="1"/>
  <c r="M47" i="7"/>
  <c r="F47" i="7"/>
  <c r="B47" i="7"/>
  <c r="R47" i="7"/>
  <c r="L51" i="4"/>
  <c r="G47" i="7"/>
  <c r="L47" i="7"/>
  <c r="K102" i="4"/>
  <c r="K96" i="12"/>
  <c r="K157" i="4" s="1"/>
  <c r="W104" i="4"/>
  <c r="W98" i="12"/>
  <c r="W159" i="4" s="1"/>
  <c r="K104" i="4"/>
  <c r="K98" i="12"/>
  <c r="K159" i="4" s="1"/>
  <c r="S104" i="4"/>
  <c r="S98" i="12"/>
  <c r="S159" i="4" s="1"/>
  <c r="O98" i="12"/>
  <c r="O159" i="4" s="1"/>
  <c r="O104" i="4"/>
  <c r="R102" i="4"/>
  <c r="R96" i="12"/>
  <c r="R157" i="4" s="1"/>
  <c r="W73" i="12"/>
  <c r="W102" i="4" s="1"/>
  <c r="G96" i="12"/>
  <c r="G157" i="4" s="1"/>
  <c r="C96" i="12"/>
  <c r="C157" i="4" s="1"/>
  <c r="E47" i="7"/>
  <c r="I47" i="7"/>
  <c r="Q47" i="7"/>
  <c r="B41" i="5"/>
  <c r="C47" i="7"/>
  <c r="O47" i="5"/>
  <c r="O43" i="5"/>
  <c r="O46" i="5"/>
  <c r="O45" i="5"/>
  <c r="O44" i="5"/>
  <c r="O42" i="5"/>
  <c r="M73" i="12"/>
  <c r="M104" i="4"/>
  <c r="M98" i="12"/>
  <c r="M159" i="4" s="1"/>
  <c r="D108" i="4"/>
  <c r="D100" i="16"/>
  <c r="D163" i="4" s="1"/>
  <c r="T102" i="4"/>
  <c r="T96" i="12"/>
  <c r="T157" i="4" s="1"/>
  <c r="I41" i="5"/>
  <c r="S99" i="4"/>
  <c r="S65" i="8"/>
  <c r="E112" i="4"/>
  <c r="E76" i="20"/>
  <c r="E167" i="4" s="1"/>
  <c r="M51" i="4"/>
  <c r="K47" i="7"/>
  <c r="T108" i="4"/>
  <c r="T100" i="16"/>
  <c r="T163" i="4" s="1"/>
  <c r="L41" i="5"/>
  <c r="S42" i="5"/>
  <c r="S46" i="5"/>
  <c r="S44" i="5"/>
  <c r="S47" i="5"/>
  <c r="S43" i="5"/>
  <c r="S45" i="5"/>
  <c r="W100" i="16"/>
  <c r="W163" i="4" s="1"/>
  <c r="W61" i="4"/>
  <c r="L112" i="4"/>
  <c r="L76" i="20"/>
  <c r="L167" i="4" s="1"/>
  <c r="J108" i="4"/>
  <c r="J100" i="16"/>
  <c r="J163" i="4" s="1"/>
  <c r="V99" i="4"/>
  <c r="V65" i="8"/>
  <c r="B76" i="20"/>
  <c r="B112" i="4"/>
  <c r="V130" i="4"/>
  <c r="K42" i="5"/>
  <c r="K44" i="5"/>
  <c r="K47" i="5"/>
  <c r="K43" i="5"/>
  <c r="K45" i="5"/>
  <c r="K46" i="5"/>
  <c r="W89" i="16"/>
  <c r="F100" i="16"/>
  <c r="F163" i="4" s="1"/>
  <c r="F61" i="4"/>
  <c r="F134" i="4" s="1"/>
  <c r="R112" i="4"/>
  <c r="R76" i="20"/>
  <c r="R167" i="4" s="1"/>
  <c r="O102" i="4"/>
  <c r="O96" i="12"/>
  <c r="O157" i="4" s="1"/>
  <c r="I112" i="4"/>
  <c r="I76" i="20"/>
  <c r="I167" i="4" s="1"/>
  <c r="N104" i="4"/>
  <c r="N73" i="12"/>
  <c r="N98" i="12"/>
  <c r="N159" i="4" s="1"/>
  <c r="F104" i="4"/>
  <c r="F73" i="12"/>
  <c r="F98" i="12"/>
  <c r="F159" i="4" s="1"/>
  <c r="H100" i="16"/>
  <c r="H163" i="4" s="1"/>
  <c r="H61" i="4"/>
  <c r="K130" i="4"/>
  <c r="K51" i="4"/>
  <c r="F112" i="4"/>
  <c r="F76" i="20"/>
  <c r="F167" i="4" s="1"/>
  <c r="K108" i="4"/>
  <c r="K100" i="16"/>
  <c r="K48" i="5"/>
  <c r="M108" i="4"/>
  <c r="M100" i="16"/>
  <c r="N46" i="5"/>
  <c r="N45" i="5"/>
  <c r="N44" i="5"/>
  <c r="N47" i="5"/>
  <c r="N43" i="5"/>
  <c r="N42" i="5"/>
  <c r="B99" i="4"/>
  <c r="B65" i="8"/>
  <c r="G100" i="16"/>
  <c r="G163" i="4" s="1"/>
  <c r="G61" i="4"/>
  <c r="G134" i="4" s="1"/>
  <c r="G51" i="4"/>
  <c r="B108" i="4"/>
  <c r="B100" i="16"/>
  <c r="B163" i="4" s="1"/>
  <c r="Q99" i="4"/>
  <c r="Q65" i="8"/>
  <c r="C112" i="4"/>
  <c r="C76" i="20"/>
  <c r="F89" i="16"/>
  <c r="P41" i="5"/>
  <c r="C108" i="4"/>
  <c r="C100" i="16"/>
  <c r="C163" i="4" s="1"/>
  <c r="H73" i="12"/>
  <c r="H104" i="4"/>
  <c r="H98" i="12"/>
  <c r="H159" i="4" s="1"/>
  <c r="P108" i="4"/>
  <c r="P100" i="16"/>
  <c r="P163" i="4" s="1"/>
  <c r="W112" i="4"/>
  <c r="W76" i="20"/>
  <c r="W167" i="4" s="1"/>
  <c r="W43" i="5"/>
  <c r="W47" i="5"/>
  <c r="W46" i="5"/>
  <c r="W45" i="5"/>
  <c r="W44" i="5"/>
  <c r="W42" i="5"/>
  <c r="O112" i="4"/>
  <c r="O76" i="20"/>
  <c r="O167" i="4" s="1"/>
  <c r="Q41" i="5"/>
  <c r="U73" i="12"/>
  <c r="U104" i="4"/>
  <c r="U98" i="12"/>
  <c r="U159" i="4" s="1"/>
  <c r="U51" i="4"/>
  <c r="E51" i="4"/>
  <c r="N99" i="4"/>
  <c r="N65" i="8"/>
  <c r="N89" i="16"/>
  <c r="G112" i="4"/>
  <c r="G98" i="4" s="1"/>
  <c r="G76" i="20"/>
  <c r="F46" i="5"/>
  <c r="F45" i="5"/>
  <c r="F44" i="5"/>
  <c r="F47" i="5"/>
  <c r="F43" i="5"/>
  <c r="F42" i="5"/>
  <c r="K99" i="4"/>
  <c r="K65" i="8"/>
  <c r="K154" i="4" s="1"/>
  <c r="E47" i="5"/>
  <c r="E43" i="5"/>
  <c r="E46" i="5"/>
  <c r="E44" i="5"/>
  <c r="E42" i="5"/>
  <c r="E45" i="5"/>
  <c r="I99" i="4"/>
  <c r="I65" i="8"/>
  <c r="I154" i="4" s="1"/>
  <c r="H44" i="5"/>
  <c r="H45" i="5"/>
  <c r="H47" i="5"/>
  <c r="H43" i="5"/>
  <c r="H42" i="5"/>
  <c r="H46" i="5"/>
  <c r="R108" i="4"/>
  <c r="R100" i="16"/>
  <c r="R163" i="4" s="1"/>
  <c r="S112" i="4"/>
  <c r="S76" i="20"/>
  <c r="S167" i="4" s="1"/>
  <c r="O89" i="16"/>
  <c r="D112" i="4"/>
  <c r="D76" i="20"/>
  <c r="D167" i="4" s="1"/>
  <c r="W48" i="5"/>
  <c r="H89" i="16"/>
  <c r="Q104" i="4"/>
  <c r="Q98" i="12"/>
  <c r="Q159" i="4" s="1"/>
  <c r="Q73" i="12"/>
  <c r="E108" i="4"/>
  <c r="E100" i="16"/>
  <c r="E163" i="4" s="1"/>
  <c r="J99" i="4"/>
  <c r="J65" i="8"/>
  <c r="S108" i="4"/>
  <c r="S100" i="16"/>
  <c r="S163" i="4" s="1"/>
  <c r="G89" i="16"/>
  <c r="U46" i="5"/>
  <c r="U44" i="5"/>
  <c r="U45" i="5"/>
  <c r="U47" i="5"/>
  <c r="U43" i="5"/>
  <c r="U42" i="5"/>
  <c r="H112" i="4"/>
  <c r="H76" i="20"/>
  <c r="Q112" i="4"/>
  <c r="Q76" i="20"/>
  <c r="Q167" i="4" s="1"/>
  <c r="Q100" i="16"/>
  <c r="Q163" i="4" s="1"/>
  <c r="Q61" i="4"/>
  <c r="N100" i="16"/>
  <c r="N163" i="4" s="1"/>
  <c r="N61" i="4"/>
  <c r="N134" i="4" s="1"/>
  <c r="W99" i="4"/>
  <c r="W65" i="8"/>
  <c r="P112" i="4"/>
  <c r="P76" i="20"/>
  <c r="L100" i="16"/>
  <c r="L163" i="4" s="1"/>
  <c r="F48" i="5"/>
  <c r="I89" i="16"/>
  <c r="F130" i="4"/>
  <c r="E73" i="12"/>
  <c r="E104" i="4"/>
  <c r="E98" i="12"/>
  <c r="E159" i="4" s="1"/>
  <c r="H48" i="5"/>
  <c r="I100" i="16"/>
  <c r="I163" i="4" s="1"/>
  <c r="I61" i="4"/>
  <c r="C44" i="5"/>
  <c r="C47" i="5"/>
  <c r="C43" i="5"/>
  <c r="C45" i="5"/>
  <c r="C42" i="5"/>
  <c r="C46" i="5"/>
  <c r="O100" i="16"/>
  <c r="O163" i="4" s="1"/>
  <c r="O61" i="4"/>
  <c r="K112" i="4"/>
  <c r="K76" i="20"/>
  <c r="K167" i="4" s="1"/>
  <c r="D102" i="4"/>
  <c r="D96" i="12"/>
  <c r="I73" i="12"/>
  <c r="I104" i="4"/>
  <c r="I98" i="12"/>
  <c r="I159" i="4" s="1"/>
  <c r="M44" i="5"/>
  <c r="M46" i="5"/>
  <c r="M47" i="5"/>
  <c r="M43" i="5"/>
  <c r="M42" i="5"/>
  <c r="M45" i="5"/>
  <c r="D42" i="5"/>
  <c r="D44" i="5"/>
  <c r="D46" i="5"/>
  <c r="D45" i="5"/>
  <c r="D43" i="5"/>
  <c r="D47" i="5"/>
  <c r="U112" i="4"/>
  <c r="U76" i="20"/>
  <c r="U167" i="4" s="1"/>
  <c r="J130" i="4"/>
  <c r="J51" i="4"/>
  <c r="V112" i="4"/>
  <c r="V76" i="20"/>
  <c r="V100" i="16"/>
  <c r="V163" i="4" s="1"/>
  <c r="V61" i="4"/>
  <c r="V134" i="4" s="1"/>
  <c r="O99" i="4"/>
  <c r="O98" i="4" s="1"/>
  <c r="O65" i="8"/>
  <c r="O154" i="4" s="1"/>
  <c r="L102" i="4"/>
  <c r="L96" i="12"/>
  <c r="L157" i="4" s="1"/>
  <c r="U48" i="5"/>
  <c r="S130" i="4"/>
  <c r="S51" i="4"/>
  <c r="G47" i="5"/>
  <c r="G46" i="5"/>
  <c r="G45" i="5"/>
  <c r="G44" i="5"/>
  <c r="G42" i="5"/>
  <c r="G43" i="5"/>
  <c r="P73" i="12"/>
  <c r="P104" i="4"/>
  <c r="P98" i="12"/>
  <c r="P159" i="4" s="1"/>
  <c r="M112" i="4"/>
  <c r="M76" i="20"/>
  <c r="M167" i="4" s="1"/>
  <c r="V43" i="5"/>
  <c r="V46" i="5"/>
  <c r="V47" i="5"/>
  <c r="V45" i="5"/>
  <c r="V42" i="5"/>
  <c r="V44" i="5"/>
  <c r="N112" i="4"/>
  <c r="N76" i="20"/>
  <c r="R99" i="4"/>
  <c r="R65" i="8"/>
  <c r="R154" i="4" s="1"/>
  <c r="U108" i="4"/>
  <c r="U100" i="16"/>
  <c r="U163" i="4" s="1"/>
  <c r="V89" i="16"/>
  <c r="N130" i="4"/>
  <c r="N51" i="4"/>
  <c r="J76" i="20"/>
  <c r="J112" i="4"/>
  <c r="J41" i="5"/>
  <c r="V104" i="4"/>
  <c r="V73" i="12"/>
  <c r="V98" i="12"/>
  <c r="V159" i="4" s="1"/>
  <c r="C65" i="8"/>
  <c r="C154" i="4" s="1"/>
  <c r="C99" i="4"/>
  <c r="Q89" i="16"/>
  <c r="C130" i="4"/>
  <c r="C51" i="4"/>
  <c r="S96" i="12"/>
  <c r="S157" i="4" s="1"/>
  <c r="T112" i="4"/>
  <c r="T76" i="20"/>
  <c r="T167" i="4" s="1"/>
  <c r="F99" i="4"/>
  <c r="F65" i="8"/>
  <c r="L98" i="4" l="1"/>
  <c r="L153" i="4" s="1"/>
  <c r="R98" i="4"/>
  <c r="R153" i="4" s="1"/>
  <c r="F51" i="4"/>
  <c r="B98" i="4"/>
  <c r="B153" i="4" s="1"/>
  <c r="W96" i="12"/>
  <c r="W98" i="4"/>
  <c r="M41" i="5"/>
  <c r="S41" i="5"/>
  <c r="J154" i="4"/>
  <c r="W134" i="4"/>
  <c r="W51" i="4"/>
  <c r="S154" i="4"/>
  <c r="V154" i="4"/>
  <c r="V167" i="4"/>
  <c r="J98" i="4"/>
  <c r="J153" i="4" s="1"/>
  <c r="B154" i="4"/>
  <c r="H134" i="4"/>
  <c r="H51" i="4"/>
  <c r="N102" i="4"/>
  <c r="N98" i="4" s="1"/>
  <c r="N96" i="12"/>
  <c r="N157" i="4" s="1"/>
  <c r="W157" i="4"/>
  <c r="S98" i="4"/>
  <c r="S153" i="4" s="1"/>
  <c r="O134" i="4"/>
  <c r="O51" i="4"/>
  <c r="H167" i="4"/>
  <c r="W41" i="5"/>
  <c r="M102" i="4"/>
  <c r="M98" i="4" s="1"/>
  <c r="M96" i="12"/>
  <c r="M157" i="4" s="1"/>
  <c r="V102" i="4"/>
  <c r="V98" i="4" s="1"/>
  <c r="V96" i="12"/>
  <c r="V157" i="4" s="1"/>
  <c r="W154" i="4"/>
  <c r="Q154" i="4"/>
  <c r="K163" i="4"/>
  <c r="G41" i="5"/>
  <c r="I102" i="4"/>
  <c r="I96" i="12"/>
  <c r="I157" i="4" s="1"/>
  <c r="E102" i="4"/>
  <c r="E98" i="4" s="1"/>
  <c r="E96" i="12"/>
  <c r="E157" i="4" s="1"/>
  <c r="P167" i="4"/>
  <c r="E41" i="5"/>
  <c r="K98" i="4"/>
  <c r="K153" i="4" s="1"/>
  <c r="V51" i="4"/>
  <c r="O41" i="5"/>
  <c r="C98" i="4"/>
  <c r="C153" i="4" s="1"/>
  <c r="V41" i="5"/>
  <c r="D41" i="5"/>
  <c r="D157" i="4"/>
  <c r="U41" i="5"/>
  <c r="Q102" i="4"/>
  <c r="Q98" i="4" s="1"/>
  <c r="Q96" i="12"/>
  <c r="Q157" i="4" s="1"/>
  <c r="H102" i="4"/>
  <c r="H98" i="4" s="1"/>
  <c r="H96" i="12"/>
  <c r="H157" i="4" s="1"/>
  <c r="C167" i="4"/>
  <c r="G153" i="4"/>
  <c r="N41" i="5"/>
  <c r="M163" i="4"/>
  <c r="F154" i="4"/>
  <c r="N154" i="4"/>
  <c r="N167" i="4"/>
  <c r="J167" i="4"/>
  <c r="D98" i="4"/>
  <c r="C41" i="5"/>
  <c r="I134" i="4"/>
  <c r="I51" i="4"/>
  <c r="Q134" i="4"/>
  <c r="Q51" i="4"/>
  <c r="F41" i="5"/>
  <c r="G167" i="4"/>
  <c r="U102" i="4"/>
  <c r="U98" i="4" s="1"/>
  <c r="U153" i="4" s="1"/>
  <c r="U96" i="12"/>
  <c r="U157" i="4" s="1"/>
  <c r="F102" i="4"/>
  <c r="F98" i="4" s="1"/>
  <c r="F96" i="12"/>
  <c r="F157" i="4" s="1"/>
  <c r="T98" i="4"/>
  <c r="P102" i="4"/>
  <c r="P98" i="4" s="1"/>
  <c r="P96" i="12"/>
  <c r="P157" i="4" s="1"/>
  <c r="H41" i="5"/>
  <c r="I98" i="4"/>
  <c r="K41" i="5"/>
  <c r="B167" i="4"/>
  <c r="F153" i="4" l="1"/>
  <c r="N153" i="4"/>
  <c r="M153" i="4"/>
  <c r="O153" i="4"/>
  <c r="E153" i="4"/>
  <c r="D153" i="4"/>
  <c r="H153" i="4"/>
  <c r="P153" i="4"/>
  <c r="Q153" i="4"/>
  <c r="V153" i="4"/>
  <c r="T153" i="4"/>
  <c r="I153" i="4"/>
  <c r="W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<sst xmlns="http://schemas.openxmlformats.org/spreadsheetml/2006/main" count="8364" uniqueCount="3249">
  <si>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</si>
  <si>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</si>
  <si>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</si>
  <si>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</si>
  <si>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</si>
  <si>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</si>
  <si>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</si>
  <si>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</si>
  <si>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</si>
  <si>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</si>
  <si>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HU</t>
  </si>
  <si>
    <t>Hungary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</si>
  <si>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</si>
  <si>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</si>
  <si>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</si>
  <si>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</si>
  <si>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</si>
  <si>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</si>
  <si>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</si>
  <si>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</si>
  <si>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</si>
  <si>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</si>
  <si>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</si>
  <si>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</si>
  <si>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</si>
  <si>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</si>
  <si>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</si>
  <si>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</si>
  <si>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</si>
  <si>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</si>
  <si>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</si>
  <si>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</si>
  <si>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</si>
  <si>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</si>
  <si>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</si>
  <si>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</si>
  <si>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</si>
  <si>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</si>
  <si>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</si>
  <si>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</si>
  <si>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</si>
  <si>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</si>
  <si>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</si>
  <si>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</si>
  <si>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</si>
  <si>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</si>
  <si>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</si>
  <si>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</si>
  <si>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</si>
  <si>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</si>
  <si>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</si>
  <si>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</si>
  <si>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</si>
  <si>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</si>
  <si>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</si>
  <si>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</si>
  <si>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</si>
  <si>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</si>
  <si>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</si>
  <si>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</si>
  <si>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</si>
  <si>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</si>
  <si>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</si>
  <si>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</si>
  <si>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</si>
  <si>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</si>
  <si>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</si>
  <si>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</si>
  <si>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</si>
  <si>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</si>
  <si>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</si>
  <si>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</si>
  <si>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</si>
  <si>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</si>
  <si>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</si>
  <si>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</si>
  <si>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</si>
  <si>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</si>
  <si>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</si>
  <si>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</si>
  <si>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</si>
  <si>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</si>
  <si>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</si>
  <si>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</si>
  <si>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</si>
  <si>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</si>
  <si>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</si>
  <si>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</si>
  <si>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</si>
  <si>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</si>
  <si>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</si>
  <si>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</si>
  <si>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</si>
  <si>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</si>
  <si>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</si>
  <si>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</si>
  <si>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</si>
  <si>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</si>
  <si>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</si>
  <si>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</si>
  <si>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</si>
  <si>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</si>
  <si>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</si>
  <si>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</si>
  <si>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</si>
  <si>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</si>
  <si>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</si>
  <si>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</si>
  <si>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</si>
  <si>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</si>
  <si>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</si>
  <si>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</si>
  <si>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PROCESS_EMI.ktCO2.HU.NSI.TOTAL</t>
  </si>
  <si>
    <t>Market shares of CO2 emissions (%)</t>
  </si>
  <si>
    <t>VA.Meuro2015.HU.ISI.BF_BOF</t>
  </si>
  <si>
    <t>VA.Meuro2015.HU.ISI.EAF</t>
  </si>
  <si>
    <t>Physical output (kt steel)</t>
  </si>
  <si>
    <t>OUTPUT.kt.HU.ISI.BF_BOF</t>
  </si>
  <si>
    <t>OUTPUT.kt.HU.ISI.EAF</t>
  </si>
  <si>
    <t>Installed capacity (kt steel production)</t>
  </si>
  <si>
    <t>CAP.kt.HU.ISI.BF_BOF</t>
  </si>
  <si>
    <t>CAP.kt.HU.ISI.EAF</t>
  </si>
  <si>
    <t>Capacity investment (kt steel production)</t>
  </si>
  <si>
    <t>NEWCAP.kt.HU.ISI.BF_BOF</t>
  </si>
  <si>
    <t>NEWCAP.kt.HU.ISI.EAF</t>
  </si>
  <si>
    <t>Decommissioned capacity (kt steel production)</t>
  </si>
  <si>
    <t>Idle capacity (kt steel production)</t>
  </si>
  <si>
    <t>FEC.ktoe.HU.ISI.TOTAL.TOTAL.TOTAL.TOTAL</t>
  </si>
  <si>
    <t>FEC.ktoe.HU.ISI.TOTAL.TOTAL.TOTAL.NONCOKE_SOLIDS</t>
  </si>
  <si>
    <t>FEC.ktoe.HU.ISI.TOTAL.TOTAL.TOTAL.COKE</t>
  </si>
  <si>
    <t>FEC.ktoe.HU.ISI.TOTAL.TOTAL.TOTAL.RFG</t>
  </si>
  <si>
    <t>FEC.ktoe.HU.ISI.TOTAL.TOTAL.TOTAL.LPG</t>
  </si>
  <si>
    <t>FEC.ktoe.HU.ISI.TOTAL.TOTAL.TOTAL.DIESEL</t>
  </si>
  <si>
    <t>FEC.ktoe.HU.ISI.TOTAL.TOTAL.TOTAL.RFO</t>
  </si>
  <si>
    <t>FEC.ktoe.HU.ISI.TOTAL.TOTAL.TOTAL.OTHER</t>
  </si>
  <si>
    <t>FEC.ktoe.HU.ISI.TOTAL.TOTAL.TOTAL.NG</t>
  </si>
  <si>
    <t>FEC.ktoe.HU.ISI.TOTAL.TOTAL.TOTAL.DERIVED</t>
  </si>
  <si>
    <t>FEC.ktoe.HU.ISI.TOTAL.TOTAL.TOTAL.BIOMASS_WASTE</t>
  </si>
  <si>
    <t>FEC.ktoe.HU.ISI.TOTAL.TOTAL.TOTAL.BIOGAS</t>
  </si>
  <si>
    <t>FEC.ktoe.HU.ISI.TOTAL.TOTAL.TOTAL.LIQBIO</t>
  </si>
  <si>
    <t>FEC.ktoe.HU.ISI.TOTAL.TOTAL.TOTAL.SOLAR</t>
  </si>
  <si>
    <t>FEC.ktoe.HU.ISI.TOTAL.TOTAL.TOTAL.GEO</t>
  </si>
  <si>
    <t>FEC.ktoe.HU.ISI.TOTAL.TOTAL.TOTAL.AMBIENT</t>
  </si>
  <si>
    <t>FEC.ktoe.HU.ISI.TOTAL.TOTAL.TOTAL.STEAM_DISTR</t>
  </si>
  <si>
    <t>FEC.ktoe.HU.ISI.TOTAL.TOTAL.TOTAL.ELEC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</si>
  <si>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</si>
  <si>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</si>
  <si>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</si>
  <si>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</si>
  <si>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</si>
  <si>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</si>
  <si>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</si>
  <si>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</si>
  <si>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</si>
  <si>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FEC.ktoe.HU.ISI.BF_BOF.TOTAL.TOTAL.TOTAL</t>
  </si>
  <si>
    <t>FEC.ktoe.HU.ISI.BF_BOF.LIGHT.GENERIC.ELEC</t>
  </si>
  <si>
    <t>FEC.ktoe.HU.ISI.BF_BOF.AIRCOMP.GENERIC.ELEC</t>
  </si>
  <si>
    <t>FEC.ktoe.HU.ISI.BF_BOF.MOTOR.GENERIC.ELEC</t>
  </si>
  <si>
    <t>FEC.ktoe.HU.ISI.BF_BOF.FANS.GENERIC.ELEC</t>
  </si>
  <si>
    <t>FEC.ktoe.HU.ISI.BF_BOF.LOW_ENTH.TOTAL.TOTAL</t>
  </si>
  <si>
    <t>Diesel oil and liquid biofuels</t>
  </si>
  <si>
    <t>FEC.ktoe.HU.ISI.BF_BOF.LOW_ENTH.THERM.DIESEL_LIQBIO</t>
  </si>
  <si>
    <t>Natural gas and biogas</t>
  </si>
  <si>
    <t>FEC.ktoe.HU.ISI.BF_BOF.LOW_ENTH.THERM.NG_BIOGAS</t>
  </si>
  <si>
    <t>FEC.ktoe.HU.ISI.BF_BOF.LOW_ENTH.THERM.SOLAR_GEO</t>
  </si>
  <si>
    <t>FEC.ktoe.HU.ISI.BF_BOF.LOW_ENTH.HP.AMBIENT</t>
  </si>
  <si>
    <t>FEC.ktoe.HU.ISI.BF_BOF.LOW_ENTH.THERM.ELEC</t>
  </si>
  <si>
    <t>Steel: Sinter/Pellet-making</t>
  </si>
  <si>
    <t>FEC.ktoe.HU.ISI.BF_BOF.SINTERING.TOTAL.TOTAL</t>
  </si>
  <si>
    <t>FEC.ktoe.HU.ISI.BF_BOF.SINTERING.THERM.NONCOKE_SOLIDS</t>
  </si>
  <si>
    <t>FEC.ktoe.HU.ISI.BF_BOF.SINTERING.THERM.RFO</t>
  </si>
  <si>
    <t>FEC.ktoe.HU.ISI.BF_BOF.SINTERING.THERM.NG_BIOGAS</t>
  </si>
  <si>
    <t>FEC.ktoe.HU.ISI.BF_BOF.SINTERING.THERM.DERIVED</t>
  </si>
  <si>
    <t>FEC.ktoe.HU.ISI.BF_BOF.SINTERING.THERM.ELEC</t>
  </si>
  <si>
    <t>Steel: Blast /Basic oxygen furnace</t>
  </si>
  <si>
    <t>FEC.ktoe.HU.ISI.BF_BOF.BLAST_FURNACE.TOTAL.TOTAL</t>
  </si>
  <si>
    <t>FEC.ktoe.HU.ISI.BF_BOF.BLAST_FURNACE.THERM.NONCOKE_SOLIDS</t>
  </si>
  <si>
    <t>FEC.ktoe.HU.ISI.BF_BOF.BLAST_FURNACE.THERM.COKE</t>
  </si>
  <si>
    <t>FEC.ktoe.HU.ISI.BF_BOF.BLAST_FURNACE.THERM.RFO</t>
  </si>
  <si>
    <t>FEC.ktoe.HU.ISI.BF_BOF.BLAST_FURNACE.THERM.NG_BIOGAS</t>
  </si>
  <si>
    <t>FEC.ktoe.HU.ISI.BF_BOF.BLAST_FURNACE.THERM.DERIVED</t>
  </si>
  <si>
    <t>Steel: Furnaces, refining and rolling</t>
  </si>
  <si>
    <t>FEC.ktoe.HU.ISI.BF_BOF.REFINING.TOTAL.TOTAL</t>
  </si>
  <si>
    <t>Steel: Furnaces, refining and rolling - Thermal</t>
  </si>
  <si>
    <t>FEC.ktoe.HU.ISI.BF_BOF.REFINING.THERM.TOTAL</t>
  </si>
  <si>
    <t>FEC.ktoe.HU.ISI.BF_BOF.REFINING.THERM.LPG</t>
  </si>
  <si>
    <t>FEC.ktoe.HU.ISI.BF_BOF.REFINING.THERM.DIESEL_LIQBIO</t>
  </si>
  <si>
    <t>FEC.ktoe.HU.ISI.BF_BOF.REFINING.THERM.RFO</t>
  </si>
  <si>
    <t>FEC.ktoe.HU.ISI.BF_BOF.REFINING.THERM.NG_BIOGAS</t>
  </si>
  <si>
    <t>Steel: Furnaces, refining and rolling - Electric</t>
  </si>
  <si>
    <t>FEC.ktoe.HU.ISI.BF_BOF.REFINING.ELEC.ELEC</t>
  </si>
  <si>
    <t>Steel: Product finishing</t>
  </si>
  <si>
    <t>Steel: Product finishing - Thermal</t>
  </si>
  <si>
    <t>FEC.ktoe.HU.ISI.BF_BOF.FINISHING.THERM.TOTAL</t>
  </si>
  <si>
    <t>FEC.ktoe.HU.ISI.BF_BOF.FINISHING.THERM.LPG</t>
  </si>
  <si>
    <t>FEC.ktoe.HU.ISI.BF_BOF.FINISHING.THERM.DIESEL_LIQBIO</t>
  </si>
  <si>
    <t>FEC.ktoe.HU.ISI.BF_BOF.FINISHING.THERM.NG_BIOGAS</t>
  </si>
  <si>
    <t>Steel: Product finishing - Steam</t>
  </si>
  <si>
    <t>FEC.ktoe.HU.ISI.BF_BOF.FINISHING_STEAM.TOTAL.TOTAL</t>
  </si>
  <si>
    <t>FEC.ktoe.HU.ISI.BF_BOF.FINISHING_STEAM.STEAM.NONCOKE_SOLIDS</t>
  </si>
  <si>
    <t>FEC.ktoe.HU.ISI.BF_BOF.FINISHING_STEAM.STEAM.RFG</t>
  </si>
  <si>
    <t>FEC.ktoe.HU.ISI.BF_BOF.FINISHING_STEAM.STEAM.LPG</t>
  </si>
  <si>
    <t>FEC.ktoe.HU.ISI.BF_BOF.FINISHING_STEAM.STEAM.DIESEL_LIQBIO</t>
  </si>
  <si>
    <t>FEC.ktoe.HU.ISI.BF_BOF.FINISHING_STEAM.STEAM.RFO</t>
  </si>
  <si>
    <t>FEC.ktoe.HU.ISI.BF_BOF.FINISHING_STEAM.STEAM.OTHER</t>
  </si>
  <si>
    <t>FEC.ktoe.HU.ISI.BF_BOF.FINISHING_STEAM.STEAM.NG_BIOGAS</t>
  </si>
  <si>
    <t>FEC.ktoe.HU.ISI.BF_BOF.FINISHING_STEAM.STEAM.DERIVED</t>
  </si>
  <si>
    <t>FEC.ktoe.HU.ISI.BF_BOF.FINISHING_STEAM.STEAM.BIOMASS_WASTE</t>
  </si>
  <si>
    <t>FEC.ktoe.HU.ISI.BF_BOF.FINISHING_STEAM.STEAM.STEAM_DISTR</t>
  </si>
  <si>
    <t>Steel: Product finishing - Electric</t>
  </si>
  <si>
    <t>FEC.ktoe.HU.ISI.BF_BOF.FINISHING.ELEC.ELEC</t>
  </si>
  <si>
    <t>FEC.ktoe.HU.ISI.EAF.TOTAL.TOTAL.TOTAL</t>
  </si>
  <si>
    <t>FEC.ktoe.HU.ISI.EAF.LIGHT.GENERIC.ELEC</t>
  </si>
  <si>
    <t>FEC.ktoe.HU.ISI.EAF.AIRCOMP.GENERIC.ELEC</t>
  </si>
  <si>
    <t>FEC.ktoe.HU.ISI.EAF.MOTOR.GENERIC.ELEC</t>
  </si>
  <si>
    <t>FEC.ktoe.HU.ISI.EAF.FANS.GENERIC.ELEC</t>
  </si>
  <si>
    <t>FEC.ktoe.HU.ISI.EAF.LOW_ENTH.TOTAL.TOTAL</t>
  </si>
  <si>
    <t>FEC.ktoe.HU.ISI.EAF.LOW_ENTH.THERM.DIESEL_LIQBIO</t>
  </si>
  <si>
    <t>FEC.ktoe.HU.ISI.EAF.LOW_ENTH.THERM.NG_BIOGAS</t>
  </si>
  <si>
    <t>FEC.ktoe.HU.ISI.EAF.LOW_ENTH.THERM.SOLAR_GEO</t>
  </si>
  <si>
    <t>FEC.ktoe.HU.ISI.EAF.LOW_ENTH.HP.AMBIENT</t>
  </si>
  <si>
    <t>FEC.ktoe.HU.ISI.EAF.LOW_ENTH.THERM.ELEC</t>
  </si>
  <si>
    <t>Steel: Smelters</t>
  </si>
  <si>
    <t>FEC.ktoe.HU.ISI.EAF.SMELTING.TOTAL.TOTAL</t>
  </si>
  <si>
    <t>FEC.ktoe.HU.ISI.EAF.SMELTING.THERM.NONCOKE_SOLIDS</t>
  </si>
  <si>
    <t>FEC.ktoe.HU.ISI.EAF.SMELTING.THERM.RFO</t>
  </si>
  <si>
    <t>FEC.ktoe.HU.ISI.EAF.SMELTING.THERM.NG_BIOGAS</t>
  </si>
  <si>
    <t>FEC.ktoe.HU.ISI.EAF.SMELTING.THERM.DERIVED</t>
  </si>
  <si>
    <t>Steel: Electric arc</t>
  </si>
  <si>
    <t>FEC.ktoe.HU.ISI.EAF.ARC_FURNACE.ELEC.ELEC</t>
  </si>
  <si>
    <t>FEC.ktoe.HU.ISI.EAF.REFINING.TOTAL.TOTAL</t>
  </si>
  <si>
    <t>FEC.ktoe.HU.ISI.EAF.REFINING.THERM.TOTAL</t>
  </si>
  <si>
    <t>FEC.ktoe.HU.ISI.EAF.REFINING.THERM.LPG</t>
  </si>
  <si>
    <t>FEC.ktoe.HU.ISI.EAF.REFINING.THERM.DIESEL_LIQBIO</t>
  </si>
  <si>
    <t>FEC.ktoe.HU.ISI.EAF.REFINING.THERM.RFO</t>
  </si>
  <si>
    <t>FEC.ktoe.HU.ISI.EAF.REFINING.THERM.NG_BIOGAS</t>
  </si>
  <si>
    <t>FEC.ktoe.HU.ISI.EAF.REFINING.ELEC.ELEC</t>
  </si>
  <si>
    <t>FEC.ktoe.HU.ISI.EAF.FINISHING.THERM.TOTAL</t>
  </si>
  <si>
    <t>FEC.ktoe.HU.ISI.EAF.FINISHING.THERM.LPG</t>
  </si>
  <si>
    <t>FEC.ktoe.HU.ISI.EAF.FINISHING.THERM.DIESEL_LIQBIO</t>
  </si>
  <si>
    <t>FEC.ktoe.HU.ISI.EAF.FINISHING.THERM.NG_BIOGAS</t>
  </si>
  <si>
    <t>FEC.ktoe.HU.ISI.EAF.FINISHING_STEAM.TOTAL.TOTAL</t>
  </si>
  <si>
    <t>FEC.ktoe.HU.ISI.EAF.FINISHING_STEAM.STEAM.NONCOKE_SOLIDS</t>
  </si>
  <si>
    <t>FEC.ktoe.HU.ISI.EAF.FINISHING_STEAM.STEAM.RFG</t>
  </si>
  <si>
    <t>FEC.ktoe.HU.ISI.EAF.FINISHING_STEAM.STEAM.LPG</t>
  </si>
  <si>
    <t>FEC.ktoe.HU.ISI.EAF.FINISHING_STEAM.STEAM.DIESEL_LIQBIO</t>
  </si>
  <si>
    <t>FEC.ktoe.HU.ISI.EAF.FINISHING_STEAM.STEAM.RFO</t>
  </si>
  <si>
    <t>FEC.ktoe.HU.ISI.EAF.FINISHING_STEAM.STEAM.OTHER</t>
  </si>
  <si>
    <t>FEC.ktoe.HU.ISI.EAF.FINISHING_STEAM.STEAM.NG_BIOGAS</t>
  </si>
  <si>
    <t>FEC.ktoe.HU.ISI.EAF.FINISHING_STEAM.STEAM.DERIVED</t>
  </si>
  <si>
    <t>FEC.ktoe.HU.ISI.EAF.FINISHING_STEAM.STEAM.BIOMASS_WASTE</t>
  </si>
  <si>
    <t>FEC.ktoe.HU.ISI.EAF.FINISHING_STEAM.STEAM.STEAM_DISTR</t>
  </si>
  <si>
    <t>FEC.ktoe.HU.ISI.EAF.FINISHING.ELEC.ELEC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</si>
  <si>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</si>
  <si>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</si>
  <si>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</si>
  <si>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UED.ktoe.HU.ISI.BF_BOF.TOTAL.TOTAL.TOTAL</t>
  </si>
  <si>
    <t>UED.ktoe.HU.ISI.BF_BOF.LIGHT.GENERIC.ELEC</t>
  </si>
  <si>
    <t>UED.ktoe.HU.ISI.BF_BOF.AIRCOMP.GENERIC.ELEC</t>
  </si>
  <si>
    <t>UED.ktoe.HU.ISI.BF_BOF.MOTOR.GENERIC.ELEC</t>
  </si>
  <si>
    <t>UED.ktoe.HU.ISI.BF_BOF.FANS.GENERIC.ELEC</t>
  </si>
  <si>
    <t>UED.ktoe.HU.ISI.BF_BOF.LOW_ENTH.TOTAL.TOTAL</t>
  </si>
  <si>
    <t>UED.ktoe.HU.ISI.BF_BOF.LOW_ENTH.THERM.DIESEL_LIQBIO</t>
  </si>
  <si>
    <t>UED.ktoe.HU.ISI.BF_BOF.LOW_ENTH.THERM.NG_BIOGAS</t>
  </si>
  <si>
    <t>UED.ktoe.HU.ISI.BF_BOF.LOW_ENTH.THERM.SOLAR_GEO</t>
  </si>
  <si>
    <t>UED.ktoe.HU.ISI.BF_BOF.LOW_ENTH.HP.AMBIENT</t>
  </si>
  <si>
    <t>UED.ktoe.HU.ISI.BF_BOF.LOW_ENTH.THERM.ELEC</t>
  </si>
  <si>
    <t>UED.ktoe.HU.ISI.BF_BOF.SINTERING.TOTAL.TOTAL</t>
  </si>
  <si>
    <t>UED.ktoe.HU.ISI.BF_BOF.SINTERING.THERM.NONCOKE_SOLIDS</t>
  </si>
  <si>
    <t>UED.ktoe.HU.ISI.BF_BOF.SINTERING.THERM.RFO</t>
  </si>
  <si>
    <t>UED.ktoe.HU.ISI.BF_BOF.SINTERING.THERM.NG_BIOGAS</t>
  </si>
  <si>
    <t>UED.ktoe.HU.ISI.BF_BOF.SINTERING.THERM.DERIVED</t>
  </si>
  <si>
    <t>UED.ktoe.HU.ISI.BF_BOF.SINTERING.THERM.ELEC</t>
  </si>
  <si>
    <t>UED.ktoe.HU.ISI.BF_BOF.BLAST_FURNACE.TOTAL.TOTAL</t>
  </si>
  <si>
    <t>UED.ktoe.HU.ISI.BF_BOF.BLAST_FURNACE.THERM.NONCOKE_SOLIDS</t>
  </si>
  <si>
    <t>UED.ktoe.HU.ISI.BF_BOF.BLAST_FURNACE.THERM.COKE</t>
  </si>
  <si>
    <t>UED.ktoe.HU.ISI.BF_BOF.BLAST_FURNACE.THERM.RFO</t>
  </si>
  <si>
    <t>UED.ktoe.HU.ISI.BF_BOF.BLAST_FURNACE.THERM.NG_BIOGAS</t>
  </si>
  <si>
    <t>UED.ktoe.HU.ISI.BF_BOF.BLAST_FURNACE.THERM.DERIVED</t>
  </si>
  <si>
    <t>UED.ktoe.HU.ISI.BF_BOF.REFINING.TOTAL.TOTAL</t>
  </si>
  <si>
    <t>UED.ktoe.HU.ISI.BF_BOF.REFINING.THERM.TOTAL</t>
  </si>
  <si>
    <t>UED.ktoe.HU.ISI.BF_BOF.REFINING.THERM.LPG</t>
  </si>
  <si>
    <t>UED.ktoe.HU.ISI.BF_BOF.REFINING.THERM.DIESEL_LIQBIO</t>
  </si>
  <si>
    <t>UED.ktoe.HU.ISI.BF_BOF.REFINING.THERM.RFO</t>
  </si>
  <si>
    <t>UED.ktoe.HU.ISI.BF_BOF.REFINING.THERM.NG_BIOGAS</t>
  </si>
  <si>
    <t>UED.ktoe.HU.ISI.BF_BOF.REFINING.ELEC.ELEC</t>
  </si>
  <si>
    <t>UED.ktoe.HU.ISI.BF_BOF.FINISHING.THERM.TOTAL</t>
  </si>
  <si>
    <t>UED.ktoe.HU.ISI.BF_BOF.FINISHING.THERM.LPG</t>
  </si>
  <si>
    <t>UED.ktoe.HU.ISI.BF_BOF.FINISHING.THERM.DIESEL_LIQBIO</t>
  </si>
  <si>
    <t>UED.ktoe.HU.ISI.BF_BOF.FINISHING.THERM.NG_BIOGAS</t>
  </si>
  <si>
    <t>UED.ktoe.HU.ISI.BF_BOF.FINISHING_STEAM.TOTAL.TOTAL</t>
  </si>
  <si>
    <t>UED.ktoe.HU.ISI.BF_BOF.FINISHING_STEAM.STEAM.NONCOKE_SOLIDS</t>
  </si>
  <si>
    <t>UED.ktoe.HU.ISI.BF_BOF.FINISHING_STEAM.STEAM.RFG</t>
  </si>
  <si>
    <t>UED.ktoe.HU.ISI.BF_BOF.FINISHING_STEAM.STEAM.LPG</t>
  </si>
  <si>
    <t>UED.ktoe.HU.ISI.BF_BOF.FINISHING_STEAM.STEAM.DIESEL_LIQBIO</t>
  </si>
  <si>
    <t>UED.ktoe.HU.ISI.BF_BOF.FINISHING_STEAM.STEAM.RFO</t>
  </si>
  <si>
    <t>UED.ktoe.HU.ISI.BF_BOF.FINISHING_STEAM.STEAM.OTHER</t>
  </si>
  <si>
    <t>UED.ktoe.HU.ISI.BF_BOF.FINISHING_STEAM.STEAM.NG_BIOGAS</t>
  </si>
  <si>
    <t>UED.ktoe.HU.ISI.BF_BOF.FINISHING_STEAM.STEAM.DERIVED</t>
  </si>
  <si>
    <t>UED.ktoe.HU.ISI.BF_BOF.FINISHING_STEAM.STEAM.BIOMASS_WASTE</t>
  </si>
  <si>
    <t>UED.ktoe.HU.ISI.BF_BOF.FINISHING_STEAM.STEAM.STEAM_DISTR</t>
  </si>
  <si>
    <t>UED.ktoe.HU.ISI.BF_BOF.FINISHING.ELEC.ELEC</t>
  </si>
  <si>
    <t>UED.ktoe.HU.ISI.EAF.TOTAL.TOTAL.TOTAL</t>
  </si>
  <si>
    <t>UED.ktoe.HU.ISI.EAF.LIGHT.GENERIC.ELEC</t>
  </si>
  <si>
    <t>UED.ktoe.HU.ISI.EAF.AIRCOMP.GENERIC.ELEC</t>
  </si>
  <si>
    <t>UED.ktoe.HU.ISI.EAF.MOTOR.GENERIC.ELEC</t>
  </si>
  <si>
    <t>UED.ktoe.HU.ISI.EAF.FANS.GENERIC.ELEC</t>
  </si>
  <si>
    <t>UED.ktoe.HU.ISI.EAF.LOW_ENTH.TOTAL.TOTAL</t>
  </si>
  <si>
    <t>UED.ktoe.HU.ISI.EAF.LOW_ENTH.THERM.DIESEL_LIQBIO</t>
  </si>
  <si>
    <t>UED.ktoe.HU.ISI.EAF.LOW_ENTH.THERM.NG_BIOGAS</t>
  </si>
  <si>
    <t>UED.ktoe.HU.ISI.EAF.LOW_ENTH.THERM.SOLAR_GEO</t>
  </si>
  <si>
    <t>UED.ktoe.HU.ISI.EAF.LOW_ENTH.HP.AMBIENT</t>
  </si>
  <si>
    <t>UED.ktoe.HU.ISI.EAF.LOW_ENTH.THERM.ELEC</t>
  </si>
  <si>
    <t>UED.ktoe.HU.ISI.EAF.SMELTING.TOTAL.TOTAL</t>
  </si>
  <si>
    <t>UED.ktoe.HU.ISI.EAF.SMELTING.THERM.NONCOKE_SOLIDS</t>
  </si>
  <si>
    <t>UED.ktoe.HU.ISI.EAF.SMELTING.THERM.RFO</t>
  </si>
  <si>
    <t>UED.ktoe.HU.ISI.EAF.SMELTING.THERM.NG_BIOGAS</t>
  </si>
  <si>
    <t>UED.ktoe.HU.ISI.EAF.SMELTING.THERM.DERIVED</t>
  </si>
  <si>
    <t>UED.ktoe.HU.ISI.EAF.ARC_FURNACE.ELEC.ELEC</t>
  </si>
  <si>
    <t>UED.ktoe.HU.ISI.EAF.REFINING.TOTAL.TOTAL</t>
  </si>
  <si>
    <t>UED.ktoe.HU.ISI.EAF.REFINING.THERM.TOTAL</t>
  </si>
  <si>
    <t>UED.ktoe.HU.ISI.EAF.REFINING.THERM.LPG</t>
  </si>
  <si>
    <t>UED.ktoe.HU.ISI.EAF.REFINING.THERM.DIESEL_LIQBIO</t>
  </si>
  <si>
    <t>UED.ktoe.HU.ISI.EAF.REFINING.THERM.RFO</t>
  </si>
  <si>
    <t>UED.ktoe.HU.ISI.EAF.REFINING.THERM.NG_BIOGAS</t>
  </si>
  <si>
    <t>UED.ktoe.HU.ISI.EAF.REFINING.ELEC.ELEC</t>
  </si>
  <si>
    <t>UED.ktoe.HU.ISI.EAF.FINISHING.THERM.TOTAL</t>
  </si>
  <si>
    <t>UED.ktoe.HU.ISI.EAF.FINISHING.THERM.LPG</t>
  </si>
  <si>
    <t>UED.ktoe.HU.ISI.EAF.FINISHING.THERM.DIESEL_LIQBIO</t>
  </si>
  <si>
    <t>UED.ktoe.HU.ISI.EAF.FINISHING.THERM.NG_BIOGAS</t>
  </si>
  <si>
    <t>UED.ktoe.HU.ISI.EAF.FINISHING_STEAM.TOTAL.TOTAL</t>
  </si>
  <si>
    <t>UED.ktoe.HU.ISI.EAF.FINISHING_STEAM.STEAM.NONCOKE_SOLIDS</t>
  </si>
  <si>
    <t>UED.ktoe.HU.ISI.EAF.FINISHING_STEAM.STEAM.RFG</t>
  </si>
  <si>
    <t>UED.ktoe.HU.ISI.EAF.FINISHING_STEAM.STEAM.LPG</t>
  </si>
  <si>
    <t>UED.ktoe.HU.ISI.EAF.FINISHING_STEAM.STEAM.DIESEL_LIQBIO</t>
  </si>
  <si>
    <t>UED.ktoe.HU.ISI.EAF.FINISHING_STEAM.STEAM.RFO</t>
  </si>
  <si>
    <t>UED.ktoe.HU.ISI.EAF.FINISHING_STEAM.STEAM.OTHER</t>
  </si>
  <si>
    <t>UED.ktoe.HU.ISI.EAF.FINISHING_STEAM.STEAM.NG_BIOGAS</t>
  </si>
  <si>
    <t>UED.ktoe.HU.ISI.EAF.FINISHING_STEAM.STEAM.DERIVED</t>
  </si>
  <si>
    <t>UED.ktoe.HU.ISI.EAF.FINISHING_STEAM.STEAM.BIOMASS_WASTE</t>
  </si>
  <si>
    <t>UED.ktoe.HU.ISI.EAF.FINISHING_STEAM.STEAM.STEAM_DISTR</t>
  </si>
  <si>
    <t>UED.ktoe.HU.ISI.EAF.FINISHING.ELEC.ELEC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</si>
  <si>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</si>
  <si>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</si>
  <si>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</si>
  <si>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FUEL_EMI.ktCO2.HU.ISI.BF_BOF.LIGHT.GENERIC.ELEC</t>
  </si>
  <si>
    <t>FUEL_EMI.ktCO2.HU.ISI.BF_BOF.AIRCOMP.GENERIC.ELEC</t>
  </si>
  <si>
    <t>FUEL_EMI.ktCO2.HU.ISI.BF_BOF.MOTOR.GENERIC.ELEC</t>
  </si>
  <si>
    <t>FUEL_EMI.ktCO2.HU.ISI.BF_BOF.FANS.GENERIC.ELEC</t>
  </si>
  <si>
    <t>FUEL_EMI.ktCO2.HU.ISI.BF_BOF.LOW_ENTH.TOTAL.TOTAL</t>
  </si>
  <si>
    <t>FUEL_EMI.ktCO2.HU.ISI.BF_BOF.LOW_ENTH.THERM.DIESEL_LIQBIO</t>
  </si>
  <si>
    <t>FUEL_EMI.ktCO2.HU.ISI.BF_BOF.LOW_ENTH.THERM.NG_BIOGAS</t>
  </si>
  <si>
    <t>FUEL_EMI.ktCO2.HU.ISI.BF_BOF.LOW_ENTH.THERM.SOLAR_GEO</t>
  </si>
  <si>
    <t>FUEL_EMI.ktCO2.HU.ISI.BF_BOF.LOW_ENTH.HP.AMBIENT</t>
  </si>
  <si>
    <t>FUEL_EMI.ktCO2.HU.ISI.BF_BOF.LOW_ENTH.THERM.ELEC</t>
  </si>
  <si>
    <t>FUEL_EMI.ktCO2.HU.ISI.BF_BOF.SINTERING.TOTAL.TOTAL</t>
  </si>
  <si>
    <t>FUEL_EMI.ktCO2.HU.ISI.BF_BOF.SINTERING.THERM.NONCOKE_SOLIDS</t>
  </si>
  <si>
    <t>FUEL_EMI.ktCO2.HU.ISI.BF_BOF.SINTERING.THERM.RFO</t>
  </si>
  <si>
    <t>FUEL_EMI.ktCO2.HU.ISI.BF_BOF.SINTERING.THERM.NG_BIOGAS</t>
  </si>
  <si>
    <t>FUEL_EMI.ktCO2.HU.ISI.BF_BOF.SINTERING.THERM.DERIVED</t>
  </si>
  <si>
    <t>FUEL_EMI.ktCO2.HU.ISI.BF_BOF.SINTERING.THERM.ELEC</t>
  </si>
  <si>
    <t>FUEL_EMI.ktCO2.HU.ISI.BF_BOF.BLAST_FURNACE.TOTAL.TOTAL</t>
  </si>
  <si>
    <t>FUEL_EMI.ktCO2.HU.ISI.BF_BOF.BLAST_FURNACE.THERM.NONCOKE_SOLIDS</t>
  </si>
  <si>
    <t>FUEL_EMI.ktCO2.HU.ISI.BF_BOF.BLAST_FURNACE.THERM.COKE</t>
  </si>
  <si>
    <t>FUEL_EMI.ktCO2.HU.ISI.BF_BOF.BLAST_FURNACE.THERM.RFO</t>
  </si>
  <si>
    <t>FUEL_EMI.ktCO2.HU.ISI.BF_BOF.BLAST_FURNACE.THERM.NG_BIOGAS</t>
  </si>
  <si>
    <t>FUEL_EMI.ktCO2.HU.ISI.BF_BOF.BLAST_FURNACE.THERM.DERIVED</t>
  </si>
  <si>
    <t>FUEL_EMI.ktCO2.HU.ISI.BF_BOF.REFINING.TOTAL.TOTAL</t>
  </si>
  <si>
    <t>FUEL_EMI.ktCO2.HU.ISI.BF_BOF.REFINING.THERM.TOTAL</t>
  </si>
  <si>
    <t>FUEL_EMI.ktCO2.HU.ISI.BF_BOF.REFINING.THERM.LPG</t>
  </si>
  <si>
    <t>FUEL_EMI.ktCO2.HU.ISI.BF_BOF.REFINING.THERM.DIESEL_LIQBIO</t>
  </si>
  <si>
    <t>FUEL_EMI.ktCO2.HU.ISI.BF_BOF.REFINING.THERM.RFO</t>
  </si>
  <si>
    <t>FUEL_EMI.ktCO2.HU.ISI.BF_BOF.REFINING.THERM.NG_BIOGAS</t>
  </si>
  <si>
    <t>FUEL_EMI.ktCO2.HU.ISI.BF_BOF.REFINING.ELEC.ELEC</t>
  </si>
  <si>
    <t>FUEL_EMI.ktCO2.HU.ISI.BF_BOF.FINISHING.THERM.TOTAL</t>
  </si>
  <si>
    <t>FUEL_EMI.ktCO2.HU.ISI.BF_BOF.FINISHING.THERM.LPG</t>
  </si>
  <si>
    <t>FUEL_EMI.ktCO2.HU.ISI.BF_BOF.FINISHING.THERM.DIESEL_LIQBIO</t>
  </si>
  <si>
    <t>FUEL_EMI.ktCO2.HU.ISI.BF_BOF.FINISHING.THERM.NG_BIOGAS</t>
  </si>
  <si>
    <t>FUEL_EMI.ktCO2.HU.ISI.BF_BOF.FINISHING_STEAM.TOTAL.TOTAL</t>
  </si>
  <si>
    <t>FUEL_EMI.ktCO2.HU.ISI.BF_BOF.FINISHING_STEAM.STEAM.NONCOKE_SOLIDS</t>
  </si>
  <si>
    <t>FUEL_EMI.ktCO2.HU.ISI.BF_BOF.FINISHING_STEAM.STEAM.RFG</t>
  </si>
  <si>
    <t>FUEL_EMI.ktCO2.HU.ISI.BF_BOF.FINISHING_STEAM.STEAM.LPG</t>
  </si>
  <si>
    <t>FUEL_EMI.ktCO2.HU.ISI.BF_BOF.FINISHING_STEAM.STEAM.DIESEL_LIQBIO</t>
  </si>
  <si>
    <t>FUEL_EMI.ktCO2.HU.ISI.BF_BOF.FINISHING_STEAM.STEAM.RFO</t>
  </si>
  <si>
    <t>FUEL_EMI.ktCO2.HU.ISI.BF_BOF.FINISHING_STEAM.STEAM.OTHER</t>
  </si>
  <si>
    <t>FUEL_EMI.ktCO2.HU.ISI.BF_BOF.FINISHING_STEAM.STEAM.NG_BIOGAS</t>
  </si>
  <si>
    <t>FUEL_EMI.ktCO2.HU.ISI.BF_BOF.FINISHING_STEAM.STEAM.DERIVED</t>
  </si>
  <si>
    <t>FUEL_EMI.ktCO2.HU.ISI.BF_BOF.FINISHING_STEAM.STEAM.BIOMASS_WASTE</t>
  </si>
  <si>
    <t>FUEL_EMI.ktCO2.HU.ISI.BF_BOF.FINISHING_STEAM.STEAM.STEAM_DISTR</t>
  </si>
  <si>
    <t>FUEL_EMI.ktCO2.HU.ISI.BF_BOF.FINISHING.ELEC.ELEC</t>
  </si>
  <si>
    <t>PROCESS_EMI.ktCO2.HU.ISI.BF_BOF</t>
  </si>
  <si>
    <t>FUEL_EMI.ktCO2.HU.ISI.EAF.LIGHT.GENERIC.ELEC</t>
  </si>
  <si>
    <t>FUEL_EMI.ktCO2.HU.ISI.EAF.AIRCOMP.GENERIC.ELEC</t>
  </si>
  <si>
    <t>FUEL_EMI.ktCO2.HU.ISI.EAF.MOTOR.GENERIC.ELEC</t>
  </si>
  <si>
    <t>FUEL_EMI.ktCO2.HU.ISI.EAF.FANS.GENERIC.ELEC</t>
  </si>
  <si>
    <t>FUEL_EMI.ktCO2.HU.ISI.EAF.LOW_ENTH.TOTAL.TOTAL</t>
  </si>
  <si>
    <t>FUEL_EMI.ktCO2.HU.ISI.EAF.LOW_ENTH.THERM.DIESEL_LIQBIO</t>
  </si>
  <si>
    <t>FUEL_EMI.ktCO2.HU.ISI.EAF.LOW_ENTH.THERM.NG_BIOGAS</t>
  </si>
  <si>
    <t>FUEL_EMI.ktCO2.HU.ISI.EAF.LOW_ENTH.THERM.SOLAR_GEO</t>
  </si>
  <si>
    <t>FUEL_EMI.ktCO2.HU.ISI.EAF.LOW_ENTH.HP.AMBIENT</t>
  </si>
  <si>
    <t>FUEL_EMI.ktCO2.HU.ISI.EAF.LOW_ENTH.THERM.ELEC</t>
  </si>
  <si>
    <t>FUEL_EMI.ktCO2.HU.ISI.EAF.SMELTING.TOTAL.TOTAL</t>
  </si>
  <si>
    <t>FUEL_EMI.ktCO2.HU.ISI.EAF.SMELTING.THERM.NONCOKE_SOLIDS</t>
  </si>
  <si>
    <t>FUEL_EMI.ktCO2.HU.ISI.EAF.SMELTING.THERM.RFO</t>
  </si>
  <si>
    <t>FUEL_EMI.ktCO2.HU.ISI.EAF.SMELTING.THERM.NG_BIOGAS</t>
  </si>
  <si>
    <t>FUEL_EMI.ktCO2.HU.ISI.EAF.SMELTING.THERM.DERIVED</t>
  </si>
  <si>
    <t>FUEL_EMI.ktCO2.HU.ISI.EAF.ARC_FURNACE.ELEC.ELEC</t>
  </si>
  <si>
    <t>FUEL_EMI.ktCO2.HU.ISI.EAF.REFINING.TOTAL.TOTAL</t>
  </si>
  <si>
    <t>FUEL_EMI.ktCO2.HU.ISI.EAF.REFINING.THERM.TOTAL</t>
  </si>
  <si>
    <t>FUEL_EMI.ktCO2.HU.ISI.EAF.REFINING.THERM.LPG</t>
  </si>
  <si>
    <t>FUEL_EMI.ktCO2.HU.ISI.EAF.REFINING.THERM.DIESEL_LIQBIO</t>
  </si>
  <si>
    <t>FUEL_EMI.ktCO2.HU.ISI.EAF.REFINING.THERM.RFO</t>
  </si>
  <si>
    <t>FUEL_EMI.ktCO2.HU.ISI.EAF.REFINING.THERM.NG_BIOGAS</t>
  </si>
  <si>
    <t>FUEL_EMI.ktCO2.HU.ISI.EAF.REFINING.ELEC.ELEC</t>
  </si>
  <si>
    <t>FUEL_EMI.ktCO2.HU.ISI.EAF.FINISHING.THERM.TOTAL</t>
  </si>
  <si>
    <t>FUEL_EMI.ktCO2.HU.ISI.EAF.FINISHING.THERM.LPG</t>
  </si>
  <si>
    <t>FUEL_EMI.ktCO2.HU.ISI.EAF.FINISHING.THERM.DIESEL_LIQBIO</t>
  </si>
  <si>
    <t>FUEL_EMI.ktCO2.HU.ISI.EAF.FINISHING.THERM.NG_BIOGAS</t>
  </si>
  <si>
    <t>FUEL_EMI.ktCO2.HU.ISI.EAF.FINISHING_STEAM.TOTAL.TOTAL</t>
  </si>
  <si>
    <t>FUEL_EMI.ktCO2.HU.ISI.EAF.FINISHING_STEAM.STEAM.NONCOKE_SOLIDS</t>
  </si>
  <si>
    <t>FUEL_EMI.ktCO2.HU.ISI.EAF.FINISHING_STEAM.STEAM.RFG</t>
  </si>
  <si>
    <t>FUEL_EMI.ktCO2.HU.ISI.EAF.FINISHING_STEAM.STEAM.LPG</t>
  </si>
  <si>
    <t>FUEL_EMI.ktCO2.HU.ISI.EAF.FINISHING_STEAM.STEAM.DIESEL_LIQBIO</t>
  </si>
  <si>
    <t>FUEL_EMI.ktCO2.HU.ISI.EAF.FINISHING_STEAM.STEAM.RFO</t>
  </si>
  <si>
    <t>FUEL_EMI.ktCO2.HU.ISI.EAF.FINISHING_STEAM.STEAM.OTHER</t>
  </si>
  <si>
    <t>FUEL_EMI.ktCO2.HU.ISI.EAF.FINISHING_STEAM.STEAM.NG_BIOGAS</t>
  </si>
  <si>
    <t>FUEL_EMI.ktCO2.HU.ISI.EAF.FINISHING_STEAM.STEAM.DERIVED</t>
  </si>
  <si>
    <t>FUEL_EMI.ktCO2.HU.ISI.EAF.FINISHING_STEAM.STEAM.BIOMASS_WASTE</t>
  </si>
  <si>
    <t>FUEL_EMI.ktCO2.HU.ISI.EAF.FINISHING_STEAM.STEAM.STEAM_DISTR</t>
  </si>
  <si>
    <t>FUEL_EMI.ktCO2.HU.ISI.EAF.FINISHING.ELEC.ELEC</t>
  </si>
  <si>
    <t>PROCESS_EMI.ktCO2.HU.ISI.EAF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</si>
  <si>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</si>
  <si>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</si>
  <si>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</si>
  <si>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</si>
  <si>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VA.Meuro2015.HU.NFM.ALUMINA</t>
  </si>
  <si>
    <t>VA.Meuro2015.HU.NFM.PRIM_ALU</t>
  </si>
  <si>
    <t>VA.Meuro2015.HU.NFM.SEC_ALU</t>
  </si>
  <si>
    <t>VA.Meuro2015.HU.NFM.OTHER_NFM</t>
  </si>
  <si>
    <t>Physical output (kt)</t>
  </si>
  <si>
    <t>Alumina production (kt)</t>
  </si>
  <si>
    <t>OUTPUT.kt.HU.NFM.ALUMINA</t>
  </si>
  <si>
    <t>Aluminium production (kt)</t>
  </si>
  <si>
    <t>OUTPUT.kt.HU.NFM.PRIM_ALU</t>
  </si>
  <si>
    <t>OUTPUT.kt.HU.NFM.SEC_ALU</t>
  </si>
  <si>
    <t>Other non-ferrous metals (kt lead eq.)</t>
  </si>
  <si>
    <t>OUTPUT.kt.HU.NFM.OTHER_NFM</t>
  </si>
  <si>
    <t>Installed capacity (kt production)</t>
  </si>
  <si>
    <t>CAP.kt.HU.NFM.ALUMINA</t>
  </si>
  <si>
    <t>CAP.kt.HU.NFM.PRIM_ALU</t>
  </si>
  <si>
    <t>CAP.kt.HU.NFM.SEC_ALU</t>
  </si>
  <si>
    <t>CAP.kt.HU.NFM.OTHER_NFM</t>
  </si>
  <si>
    <t>Capacity investment (kt production)</t>
  </si>
  <si>
    <t>NEWCAP.kt.HU.NFM.ALUMINA</t>
  </si>
  <si>
    <t>NEWCAP.kt.HU.NFM.PRIM_ALU</t>
  </si>
  <si>
    <t>NEWCAP.kt.HU.NFM.SEC_ALU</t>
  </si>
  <si>
    <t>NEWCAP.kt.HU.NFM.OTHER_NFM</t>
  </si>
  <si>
    <t>Decommissioned capacity (kt production)</t>
  </si>
  <si>
    <t>Idle capacity (kt production)</t>
  </si>
  <si>
    <t>FEC.ktoe.HU.NFM.TOTAL.TOTAL.TOTAL.TOTAL</t>
  </si>
  <si>
    <t>FEC.ktoe.HU.NFM.TOTAL.TOTAL.TOTAL.SOLIDS</t>
  </si>
  <si>
    <t>FEC.ktoe.HU.NFM.TOTAL.TOTAL.TOTAL.RFG</t>
  </si>
  <si>
    <t>FEC.ktoe.HU.NFM.TOTAL.TOTAL.TOTAL.LPG</t>
  </si>
  <si>
    <t>FEC.ktoe.HU.NFM.TOTAL.TOTAL.TOTAL.DIESEL</t>
  </si>
  <si>
    <t>FEC.ktoe.HU.NFM.TOTAL.TOTAL.TOTAL.RFO</t>
  </si>
  <si>
    <t>FEC.ktoe.HU.NFM.TOTAL.TOTAL.TOTAL.OTHER</t>
  </si>
  <si>
    <t>FEC.ktoe.HU.NFM.TOTAL.TOTAL.TOTAL.NG</t>
  </si>
  <si>
    <t>FEC.ktoe.HU.NFM.TOTAL.TOTAL.TOTAL.DERIVED</t>
  </si>
  <si>
    <t>FEC.ktoe.HU.NFM.TOTAL.TOTAL.TOTAL.BIOMASS_WASTE</t>
  </si>
  <si>
    <t>FEC.ktoe.HU.NFM.TOTAL.TOTAL.TOTAL.BIOGAS</t>
  </si>
  <si>
    <t>FEC.ktoe.HU.NFM.TOTAL.TOTAL.TOTAL.LIQBIO</t>
  </si>
  <si>
    <t>FEC.ktoe.HU.NFM.TOTAL.TOTAL.TOTAL.SOLAR</t>
  </si>
  <si>
    <t>FEC.ktoe.HU.NFM.TOTAL.TOTAL.TOTAL.GEO</t>
  </si>
  <si>
    <t>FEC.ktoe.HU.NFM.TOTAL.TOTAL.TOTAL.AMBIENT</t>
  </si>
  <si>
    <t>FEC.ktoe.HU.NFM.TOTAL.TOTAL.TOTAL.STEAM_DISTR</t>
  </si>
  <si>
    <t>FEC.ktoe.HU.NFM.TOTAL.TOTAL.TOTAL.ELEC</t>
  </si>
  <si>
    <t>FEC.ktoe.HU.NFM.ALUMINA.TOTAL.TOTAL.TOTAL</t>
  </si>
  <si>
    <t>FEC.ktoe.HU.NFM.ALUMINA.LIGHT.GENERIC.ELEC</t>
  </si>
  <si>
    <t>FEC.ktoe.HU.NFM.ALUMINA.AIRCOMP.GENERIC.ELEC</t>
  </si>
  <si>
    <t>FEC.ktoe.HU.NFM.ALUMINA.MOTOR.GENERIC.ELEC</t>
  </si>
  <si>
    <t>FEC.ktoe.HU.NFM.ALUMINA.FANS.GENERIC.ELEC</t>
  </si>
  <si>
    <t>FEC.ktoe.HU.NFM.ALUMINA.LOW_ENTH.TOTAL.TOTAL</t>
  </si>
  <si>
    <t>FEC.ktoe.HU.NFM.ALUMINA.LOW_ENTH.THERM.DIESEL_LIQBIO</t>
  </si>
  <si>
    <t>FEC.ktoe.HU.NFM.ALUMINA.LOW_ENTH.THERM.NG_BIOGAS</t>
  </si>
  <si>
    <t>FEC.ktoe.HU.NFM.ALUMINA.LOW_ENTH.THERM.SOLAR_GEO</t>
  </si>
  <si>
    <t>FEC.ktoe.HU.NFM.ALUMINA.LOW_ENTH.HP.AMBIENT</t>
  </si>
  <si>
    <t>FEC.ktoe.HU.NFM.ALUMINA.LOW_ENTH.THERM.ELEC</t>
  </si>
  <si>
    <t>Alumina production: High-enthalpy heat</t>
  </si>
  <si>
    <t>FEC.ktoe.HU.NFM.ALUMINA.A_PRODUCTION.TOTAL.TOTAL</t>
  </si>
  <si>
    <t>FEC.ktoe.HU.NFM.ALUMINA.A_PRODUCTION.STEAM.SOLIDS</t>
  </si>
  <si>
    <t>FEC.ktoe.HU.NFM.ALUMINA.A_PRODUCTION.STEAM.RFG</t>
  </si>
  <si>
    <t>FEC.ktoe.HU.NFM.ALUMINA.A_PRODUCTION.STEAM.LPG</t>
  </si>
  <si>
    <t>FEC.ktoe.HU.NFM.ALUMINA.A_PRODUCTION.STEAM.DIESEL_LIQBIO</t>
  </si>
  <si>
    <t>FEC.ktoe.HU.NFM.ALUMINA.A_PRODUCTION.STEAM.RFO</t>
  </si>
  <si>
    <t>FEC.ktoe.HU.NFM.ALUMINA.A_PRODUCTION.STEAM.OTHER</t>
  </si>
  <si>
    <t>FEC.ktoe.HU.NFM.ALUMINA.A_PRODUCTION.STEAM.NG_BIOGAS</t>
  </si>
  <si>
    <t>FEC.ktoe.HU.NFM.ALUMINA.A_PRODUCTION.STEAM.DERIVED</t>
  </si>
  <si>
    <t>FEC.ktoe.HU.NFM.ALUMINA.A_PRODUCTION.STEAM.BIOMASS_WASTE</t>
  </si>
  <si>
    <t>FEC.ktoe.HU.NFM.ALUMINA.A_PRODUCTION.STEAM.STEAM_DISTR</t>
  </si>
  <si>
    <t>Alumina production: Refining</t>
  </si>
  <si>
    <t>FEC.ktoe.HU.NFM.ALUMINA.A_REFINING.TOTAL.TOTAL</t>
  </si>
  <si>
    <t>FEC.ktoe.HU.NFM.ALUMINA.A_REFINING.THERM.LPG</t>
  </si>
  <si>
    <t>FEC.ktoe.HU.NFM.ALUMINA.A_REFINING.THERM.DIESEL_LIQBIO</t>
  </si>
  <si>
    <t>FEC.ktoe.HU.NFM.ALUMINA.A_REFINING.THERM.RFO</t>
  </si>
  <si>
    <t>FEC.ktoe.HU.NFM.ALUMINA.A_REFINING.THERM.NG_BIOGAS</t>
  </si>
  <si>
    <t>FEC.ktoe.HU.NFM.ALUMINA.A_REFINING.THERM.ELEC</t>
  </si>
  <si>
    <t>FEC.ktoe.HU.NFM.PRIM_ALU.TOTAL.TOTAL.TOTAL</t>
  </si>
  <si>
    <t>FEC.ktoe.HU.NFM.PRIM_ALU.LIGHT.GENERIC.ELEC</t>
  </si>
  <si>
    <t>FEC.ktoe.HU.NFM.PRIM_ALU.AIRCOMP.GENERIC.ELEC</t>
  </si>
  <si>
    <t>FEC.ktoe.HU.NFM.PRIM_ALU.MOTOR.GENERIC.ELEC</t>
  </si>
  <si>
    <t>FEC.ktoe.HU.NFM.PRIM_ALU.FANS.GENERIC.ELEC</t>
  </si>
  <si>
    <t>FEC.ktoe.HU.NFM.PRIM_ALU.LOW_ENTH.TOTAL.TOTAL</t>
  </si>
  <si>
    <t>FEC.ktoe.HU.NFM.PRIM_ALU.LOW_ENTH.THERM.DIESEL_LIQBIO</t>
  </si>
  <si>
    <t>FEC.ktoe.HU.NFM.PRIM_ALU.LOW_ENTH.THERM.NG_BIOGAS</t>
  </si>
  <si>
    <t>FEC.ktoe.HU.NFM.PRIM_ALU.LOW_ENTH.THERM.SOLAR_GEO</t>
  </si>
  <si>
    <t>FEC.ktoe.HU.NFM.PRIM_ALU.LOW_ENTH.HP.AMBIENT</t>
  </si>
  <si>
    <t>FEC.ktoe.HU.NFM.PRIM_ALU.LOW_ENTH.THERM.ELEC</t>
  </si>
  <si>
    <t>Aluminium electrolysis (smelting)</t>
  </si>
  <si>
    <t>FEC.ktoe.HU.NFM.PRIM_ALU.SMELTING.ELEC.ELEC</t>
  </si>
  <si>
    <t>Aluminium processing  (metallurgy e.g. cast house, reheating)</t>
  </si>
  <si>
    <t>FEC.ktoe.HU.NFM.PRIM_ALU.PROCESSING.TOTAL.TOTAL</t>
  </si>
  <si>
    <t>Aluminium processing - Thermal</t>
  </si>
  <si>
    <t>FEC.ktoe.HU.NFM.PRIM_ALU.PROCESSING.THERM.TOTAL</t>
  </si>
  <si>
    <t>FEC.ktoe.HU.NFM.PRIM_ALU.PROCESSING.THERM.LPG</t>
  </si>
  <si>
    <t>FEC.ktoe.HU.NFM.PRIM_ALU.PROCESSING.THERM.DIESEL_LIQBIO</t>
  </si>
  <si>
    <t>FEC.ktoe.HU.NFM.PRIM_ALU.PROCESSING.THERM.RFO</t>
  </si>
  <si>
    <t>FEC.ktoe.HU.NFM.PRIM_ALU.PROCESSING.THERM.NG_BIOGAS</t>
  </si>
  <si>
    <t>Aluminium processing - Electric</t>
  </si>
  <si>
    <t>FEC.ktoe.HU.NFM.PRIM_ALU.PROCESSING.ELEC.ELEC</t>
  </si>
  <si>
    <t>Aluminium finishing</t>
  </si>
  <si>
    <t>Aluminium finishing - Thermal</t>
  </si>
  <si>
    <t>FEC.ktoe.HU.NFM.PRIM_ALU.FINISHING.THERM.TOTAL</t>
  </si>
  <si>
    <t>FEC.ktoe.HU.NFM.PRIM_ALU.FINISHING.THERM.LPG</t>
  </si>
  <si>
    <t>FEC.ktoe.HU.NFM.PRIM_ALU.FINISHING.THERM.DIESEL_LIQBIO</t>
  </si>
  <si>
    <t>FEC.ktoe.HU.NFM.PRIM_ALU.FINISHING.THERM.NG_BIOGAS</t>
  </si>
  <si>
    <t>Aluminium finishing - Steam</t>
  </si>
  <si>
    <t>FEC.ktoe.HU.NFM.PRIM_ALU.FINISHING_STEAM.TOTAL.TOTAL</t>
  </si>
  <si>
    <t>FEC.ktoe.HU.NFM.PRIM_ALU.FINISHING_STEAM.STEAM.SOLIDS</t>
  </si>
  <si>
    <t>FEC.ktoe.HU.NFM.PRIM_ALU.FINISHING_STEAM.STEAM.RFG</t>
  </si>
  <si>
    <t>FEC.ktoe.HU.NFM.PRIM_ALU.FINISHING_STEAM.STEAM.LPG</t>
  </si>
  <si>
    <t>FEC.ktoe.HU.NFM.PRIM_ALU.FINISHING_STEAM.STEAM.DIESEL_LIQBIO</t>
  </si>
  <si>
    <t>FEC.ktoe.HU.NFM.PRIM_ALU.FINISHING_STEAM.STEAM.RFO</t>
  </si>
  <si>
    <t>FEC.ktoe.HU.NFM.PRIM_ALU.FINISHING_STEAM.STEAM.OTHER</t>
  </si>
  <si>
    <t>FEC.ktoe.HU.NFM.PRIM_ALU.FINISHING_STEAM.STEAM.NG_BIOGAS</t>
  </si>
  <si>
    <t>FEC.ktoe.HU.NFM.PRIM_ALU.FINISHING_STEAM.STEAM.DERIVED</t>
  </si>
  <si>
    <t>FEC.ktoe.HU.NFM.PRIM_ALU.FINISHING_STEAM.STEAM.BIOMASS_WASTE</t>
  </si>
  <si>
    <t>FEC.ktoe.HU.NFM.PRIM_ALU.FINISHING_STEAM.STEAM.STEAM_DISTR</t>
  </si>
  <si>
    <t>Aluminium finishing - Electric</t>
  </si>
  <si>
    <t>FEC.ktoe.HU.NFM.PRIM_ALU.FINISHING.ELEC.ELEC</t>
  </si>
  <si>
    <t>FEC.ktoe.HU.NFM.SEC_ALU.TOTAL.TOTAL.TOTAL</t>
  </si>
  <si>
    <t>FEC.ktoe.HU.NFM.SEC_ALU.LIGHT.GENERIC.ELEC</t>
  </si>
  <si>
    <t>FEC.ktoe.HU.NFM.SEC_ALU.AIRCOMP.GENERIC.ELEC</t>
  </si>
  <si>
    <t>FEC.ktoe.HU.NFM.SEC_ALU.MOTOR.GENERIC.ELEC</t>
  </si>
  <si>
    <t>FEC.ktoe.HU.NFM.SEC_ALU.FANS.GENERIC.ELEC</t>
  </si>
  <si>
    <t>FEC.ktoe.HU.NFM.SEC_ALU.LOW_ENTH.TOTAL.TOTAL</t>
  </si>
  <si>
    <t>FEC.ktoe.HU.NFM.SEC_ALU.LOW_ENTH.THERM.DIESEL_LIQBIO</t>
  </si>
  <si>
    <t>FEC.ktoe.HU.NFM.SEC_ALU.LOW_ENTH.THERM.NG_BIOGAS</t>
  </si>
  <si>
    <t>FEC.ktoe.HU.NFM.SEC_ALU.LOW_ENTH.THERM.SOLAR_GEO</t>
  </si>
  <si>
    <t>FEC.ktoe.HU.NFM.SEC_ALU.LOW_ENTH.HP.AMBIENT</t>
  </si>
  <si>
    <t>FEC.ktoe.HU.NFM.SEC_ALU.LOW_ENTH.THERM.ELEC</t>
  </si>
  <si>
    <t>Secondary aluminium (incl. pre-treatment, remelting)</t>
  </si>
  <si>
    <t>FEC.ktoe.HU.NFM.SEC_ALU.SEC_REMELTING.TOTAL.TOTAL</t>
  </si>
  <si>
    <t>Secondary aluminium - Thermal</t>
  </si>
  <si>
    <t>FEC.ktoe.HU.NFM.SEC_ALU.SEC_REMELTING.THERM.TOTAL</t>
  </si>
  <si>
    <t>FEC.ktoe.HU.NFM.SEC_ALU.SEC_REMELTING.THERM.LPG</t>
  </si>
  <si>
    <t>FEC.ktoe.HU.NFM.SEC_ALU.SEC_REMELTING.THERM.DIESEL_LIQBIO</t>
  </si>
  <si>
    <t>FEC.ktoe.HU.NFM.SEC_ALU.SEC_REMELTING.THERM.RFO</t>
  </si>
  <si>
    <t>FEC.ktoe.HU.NFM.SEC_ALU.SEC_REMELTING.THERM.NG_BIOGAS</t>
  </si>
  <si>
    <t>Secondary aluminium - Electric</t>
  </si>
  <si>
    <t>FEC.ktoe.HU.NFM.SEC_ALU.SEC_REMELTING.ELEC.ELEC</t>
  </si>
  <si>
    <t>FEC.ktoe.HU.NFM.SEC_ALU.SEC_PROCESSING.TOTAL.TOTAL</t>
  </si>
  <si>
    <t>FEC.ktoe.HU.NFM.SEC_ALU.SEC_PROCESSING.THERM.TOTAL</t>
  </si>
  <si>
    <t>FEC.ktoe.HU.NFM.SEC_ALU.SEC_PROCESSING.THERM.LPG</t>
  </si>
  <si>
    <t>FEC.ktoe.HU.NFM.SEC_ALU.SEC_PROCESSING.THERM.DIESEL_LIQBIO</t>
  </si>
  <si>
    <t>FEC.ktoe.HU.NFM.SEC_ALU.SEC_PROCESSING.THERM.RFO</t>
  </si>
  <si>
    <t>FEC.ktoe.HU.NFM.SEC_ALU.SEC_PROCESSING.THERM.NG_BIOGAS</t>
  </si>
  <si>
    <t>FEC.ktoe.HU.NFM.SEC_ALU.SEC_PROCESSING.ELEC.ELEC</t>
  </si>
  <si>
    <t>FEC.ktoe.HU.NFM.SEC_ALU.SEC_FINISHING.THERM.TOTAL</t>
  </si>
  <si>
    <t>FEC.ktoe.HU.NFM.SEC_ALU.SEC_FINISHING.THERM.LPG</t>
  </si>
  <si>
    <t>FEC.ktoe.HU.NFM.SEC_ALU.SEC_FINISHING.THERM.DIESEL_LIQBIO</t>
  </si>
  <si>
    <t>FEC.ktoe.HU.NFM.SEC_ALU.SEC_FINISHING.THERM.NG_BIOGAS</t>
  </si>
  <si>
    <t>FEC.ktoe.HU.NFM.SEC_ALU.SEC_FINISHING_STEAM.TOTAL.TOTAL</t>
  </si>
  <si>
    <t>FEC.ktoe.HU.NFM.SEC_ALU.SEC_FINISHING_STEAM.STEAM.SOLIDS</t>
  </si>
  <si>
    <t>FEC.ktoe.HU.NFM.SEC_ALU.SEC_FINISHING_STEAM.STEAM.RFG</t>
  </si>
  <si>
    <t>FEC.ktoe.HU.NFM.SEC_ALU.SEC_FINISHING_STEAM.STEAM.LPG</t>
  </si>
  <si>
    <t>FEC.ktoe.HU.NFM.SEC_ALU.SEC_FINISHING_STEAM.STEAM.DIESEL_LIQBIO</t>
  </si>
  <si>
    <t>FEC.ktoe.HU.NFM.SEC_ALU.SEC_FINISHING_STEAM.STEAM.RFO</t>
  </si>
  <si>
    <t>FEC.ktoe.HU.NFM.SEC_ALU.SEC_FINISHING_STEAM.STEAM.OTHER</t>
  </si>
  <si>
    <t>FEC.ktoe.HU.NFM.SEC_ALU.SEC_FINISHING_STEAM.STEAM.NG_BIOGAS</t>
  </si>
  <si>
    <t>FEC.ktoe.HU.NFM.SEC_ALU.SEC_FINISHING_STEAM.STEAM.DERIVED</t>
  </si>
  <si>
    <t>FEC.ktoe.HU.NFM.SEC_ALU.SEC_FINISHING_STEAM.STEAM.BIOMASS_WASTE</t>
  </si>
  <si>
    <t>FEC.ktoe.HU.NFM.SEC_ALU.SEC_FINISHING_STEAM.STEAM.STEAM_DISTR</t>
  </si>
  <si>
    <t>FEC.ktoe.HU.NFM.SEC_ALU.SEC_FINISHING.ELEC.ELEC</t>
  </si>
  <si>
    <t>FEC.ktoe.HU.NFM.OTHER_NFM.TOTAL.TOTAL.TOTAL</t>
  </si>
  <si>
    <t>FEC.ktoe.HU.NFM.OTHER_NFM.LIGHT.GENERIC.ELEC</t>
  </si>
  <si>
    <t>FEC.ktoe.HU.NFM.OTHER_NFM.AIRCOMP.GENERIC.ELEC</t>
  </si>
  <si>
    <t>FEC.ktoe.HU.NFM.OTHER_NFM.MOTOR.GENERIC.ELEC</t>
  </si>
  <si>
    <t>FEC.ktoe.HU.NFM.OTHER_NFM.FANS.GENERIC.ELEC</t>
  </si>
  <si>
    <t>FEC.ktoe.HU.NFM.OTHER_NFM.LOW_ENTH.TOTAL.TOTAL</t>
  </si>
  <si>
    <t>FEC.ktoe.HU.NFM.OTHER_NFM.LOW_ENTH.THERM.DIESEL_LIQBIO</t>
  </si>
  <si>
    <t>FEC.ktoe.HU.NFM.OTHER_NFM.LOW_ENTH.THERM.NG_BIOGAS</t>
  </si>
  <si>
    <t>FEC.ktoe.HU.NFM.OTHER_NFM.LOW_ENTH.THERM.SOLAR_GEO</t>
  </si>
  <si>
    <t>FEC.ktoe.HU.NFM.OTHER_NFM.LOW_ENTH.HP.AMBIENT</t>
  </si>
  <si>
    <t>FEC.ktoe.HU.NFM.OTHER_NFM.LOW_ENTH.THERM.ELEC</t>
  </si>
  <si>
    <t>Other Metals: production</t>
  </si>
  <si>
    <t>FEC.ktoe.HU.NFM.OTHER_NFM.OTH_PRODUCTION.TOTAL.TOTAL</t>
  </si>
  <si>
    <t>Metal production - Thermal</t>
  </si>
  <si>
    <t>FEC.ktoe.HU.NFM.OTHER_NFM.OTH_PRODUCTION.THERM.TOTAL</t>
  </si>
  <si>
    <t>FEC.ktoe.HU.NFM.OTHER_NFM.OTH_PRODUCTION.THERM.SOLIDS</t>
  </si>
  <si>
    <t>FEC.ktoe.HU.NFM.OTHER_NFM.OTH_PRODUCTION.THERM.LPG</t>
  </si>
  <si>
    <t>FEC.ktoe.HU.NFM.OTHER_NFM.OTH_PRODUCTION.THERM.DIESEL_LIQBIO</t>
  </si>
  <si>
    <t>FEC.ktoe.HU.NFM.OTHER_NFM.OTH_PRODUCTION.THERM.RFO</t>
  </si>
  <si>
    <t>FEC.ktoe.HU.NFM.OTHER_NFM.OTH_PRODUCTION.THERM.NG_BIOGAS</t>
  </si>
  <si>
    <t>Metal production - Electric</t>
  </si>
  <si>
    <t>FEC.ktoe.HU.NFM.OTHER_NFM.OTH_PRODUCTION.ELEC.ELEC</t>
  </si>
  <si>
    <t>Metal processing  (metallurgy e.g. cast house, reheating)</t>
  </si>
  <si>
    <t>FEC.ktoe.HU.NFM.OTHER_NFM.OTH_PROCESSING.TOTAL.TOTAL</t>
  </si>
  <si>
    <t>Metal processing - Thermal</t>
  </si>
  <si>
    <t>FEC.ktoe.HU.NFM.OTHER_NFM.OTH_PROCESSING.THERM.TOTAL</t>
  </si>
  <si>
    <t>FEC.ktoe.HU.NFM.OTHER_NFM.OTH_PROCESSING.THERM.LPG</t>
  </si>
  <si>
    <t>FEC.ktoe.HU.NFM.OTHER_NFM.OTH_PROCESSING.THERM.DIESEL_LIQBIO</t>
  </si>
  <si>
    <t>FEC.ktoe.HU.NFM.OTHER_NFM.OTH_PROCESSING.THERM.RFO</t>
  </si>
  <si>
    <t>FEC.ktoe.HU.NFM.OTHER_NFM.OTH_PROCESSING.THERM.NG_BIOGAS</t>
  </si>
  <si>
    <t>Metal processing - Electric</t>
  </si>
  <si>
    <t>FEC.ktoe.HU.NFM.OTHER_NFM.OTH_PROCESSING.ELEC.ELEC</t>
  </si>
  <si>
    <t>Metal finishing</t>
  </si>
  <si>
    <t>Metal finishing - Thermal</t>
  </si>
  <si>
    <t>FEC.ktoe.HU.NFM.OTHER_NFM.OTH_FINISHING.THERM.TOTAL</t>
  </si>
  <si>
    <t>FEC.ktoe.HU.NFM.OTHER_NFM.OTH_FINISHING.THERM.LPG</t>
  </si>
  <si>
    <t>FEC.ktoe.HU.NFM.OTHER_NFM.OTH_FINISHING.THERM.DIESEL_LIQBIO</t>
  </si>
  <si>
    <t>FEC.ktoe.HU.NFM.OTHER_NFM.OTH_FINISHING.THERM.NG_BIOGAS</t>
  </si>
  <si>
    <t>Metal finishing - Steam</t>
  </si>
  <si>
    <t>FEC.ktoe.HU.NFM.OTHER_NFM.OTH_FINISHING_STEAM.TOTAL.TOTAL</t>
  </si>
  <si>
    <t>FEC.ktoe.HU.NFM.OTHER_NFM.OTH_FINISHING_STEAM.STEAM.SOLIDS</t>
  </si>
  <si>
    <t>FEC.ktoe.HU.NFM.OTHER_NFM.OTH_FINISHING_STEAM.STEAM.RFG</t>
  </si>
  <si>
    <t>FEC.ktoe.HU.NFM.OTHER_NFM.OTH_FINISHING_STEAM.STEAM.LPG</t>
  </si>
  <si>
    <t>FEC.ktoe.HU.NFM.OTHER_NFM.OTH_FINISHING_STEAM.STEAM.DIESEL_LIQBIO</t>
  </si>
  <si>
    <t>FEC.ktoe.HU.NFM.OTHER_NFM.OTH_FINISHING_STEAM.STEAM.RFO</t>
  </si>
  <si>
    <t>FEC.ktoe.HU.NFM.OTHER_NFM.OTH_FINISHING_STEAM.STEAM.OTHER</t>
  </si>
  <si>
    <t>FEC.ktoe.HU.NFM.OTHER_NFM.OTH_FINISHING_STEAM.STEAM.NG_BIOGAS</t>
  </si>
  <si>
    <t>FEC.ktoe.HU.NFM.OTHER_NFM.OTH_FINISHING_STEAM.STEAM.DERIVED</t>
  </si>
  <si>
    <t>FEC.ktoe.HU.NFM.OTHER_NFM.OTH_FINISHING_STEAM.STEAM.BIOMASS_WASTE</t>
  </si>
  <si>
    <t>FEC.ktoe.HU.NFM.OTHER_NFM.OTH_FINISHING_STEAM.STEAM.STEAM_DISTR</t>
  </si>
  <si>
    <t>Metal finishing - Electric</t>
  </si>
  <si>
    <t>FEC.ktoe.HU.NFM.OTHER_NFM.OTH_FINISHING.ELEC.ELEC</t>
  </si>
  <si>
    <t>UED.ktoe.HU.NFM.ALUMINA.TOTAL.TOTAL.TOTAL</t>
  </si>
  <si>
    <t>UED.ktoe.HU.NFM.ALUMINA.LIGHT.GENERIC.ELEC</t>
  </si>
  <si>
    <t>UED.ktoe.HU.NFM.ALUMINA.AIRCOMP.GENERIC.ELEC</t>
  </si>
  <si>
    <t>UED.ktoe.HU.NFM.ALUMINA.MOTOR.GENERIC.ELEC</t>
  </si>
  <si>
    <t>UED.ktoe.HU.NFM.ALUMINA.FANS.GENERIC.ELEC</t>
  </si>
  <si>
    <t>UED.ktoe.HU.NFM.ALUMINA.LOW_ENTH.TOTAL.TOTAL</t>
  </si>
  <si>
    <t>UED.ktoe.HU.NFM.ALUMINA.LOW_ENTH.THERM.DIESEL_LIQBIO</t>
  </si>
  <si>
    <t>UED.ktoe.HU.NFM.ALUMINA.LOW_ENTH.THERM.NG_BIOGAS</t>
  </si>
  <si>
    <t>UED.ktoe.HU.NFM.ALUMINA.LOW_ENTH.THERM.SOLAR_GEO</t>
  </si>
  <si>
    <t>UED.ktoe.HU.NFM.ALUMINA.LOW_ENTH.HP.AMBIENT</t>
  </si>
  <si>
    <t>UED.ktoe.HU.NFM.ALUMINA.LOW_ENTH.THERM.ELEC</t>
  </si>
  <si>
    <t>UED.ktoe.HU.NFM.ALUMINA.A_PRODUCTION.TOTAL.TOTAL</t>
  </si>
  <si>
    <t>UED.ktoe.HU.NFM.ALUMINA.A_PRODUCTION.STEAM.SOLIDS</t>
  </si>
  <si>
    <t>UED.ktoe.HU.NFM.ALUMINA.A_PRODUCTION.STEAM.RFG</t>
  </si>
  <si>
    <t>UED.ktoe.HU.NFM.ALUMINA.A_PRODUCTION.STEAM.LPG</t>
  </si>
  <si>
    <t>UED.ktoe.HU.NFM.ALUMINA.A_PRODUCTION.STEAM.DIESEL_LIQBIO</t>
  </si>
  <si>
    <t>UED.ktoe.HU.NFM.ALUMINA.A_PRODUCTION.STEAM.RFO</t>
  </si>
  <si>
    <t>UED.ktoe.HU.NFM.ALUMINA.A_PRODUCTION.STEAM.OTHER</t>
  </si>
  <si>
    <t>UED.ktoe.HU.NFM.ALUMINA.A_PRODUCTION.STEAM.NG_BIOGAS</t>
  </si>
  <si>
    <t>UED.ktoe.HU.NFM.ALUMINA.A_PRODUCTION.STEAM.DERIVED</t>
  </si>
  <si>
    <t>UED.ktoe.HU.NFM.ALUMINA.A_PRODUCTION.STEAM.BIOMASS_WASTE</t>
  </si>
  <si>
    <t>UED.ktoe.HU.NFM.ALUMINA.A_PRODUCTION.STEAM.STEAM_DISTR</t>
  </si>
  <si>
    <t>UED.ktoe.HU.NFM.ALUMINA.A_REFINING.TOTAL.TOTAL</t>
  </si>
  <si>
    <t>UED.ktoe.HU.NFM.ALUMINA.A_REFINING.THERM.LPG</t>
  </si>
  <si>
    <t>UED.ktoe.HU.NFM.ALUMINA.A_REFINING.THERM.DIESEL_LIQBIO</t>
  </si>
  <si>
    <t>UED.ktoe.HU.NFM.ALUMINA.A_REFINING.THERM.RFO</t>
  </si>
  <si>
    <t>UED.ktoe.HU.NFM.ALUMINA.A_REFINING.THERM.NG_BIOGAS</t>
  </si>
  <si>
    <t>UED.ktoe.HU.NFM.ALUMINA.A_REFINING.THERM.ELEC</t>
  </si>
  <si>
    <t>UED.ktoe.HU.NFM.PRIM_ALU.TOTAL.TOTAL.TOTAL</t>
  </si>
  <si>
    <t>UED.ktoe.HU.NFM.PRIM_ALU.LIGHT.GENERIC.ELEC</t>
  </si>
  <si>
    <t>UED.ktoe.HU.NFM.PRIM_ALU.AIRCOMP.GENERIC.ELEC</t>
  </si>
  <si>
    <t>UED.ktoe.HU.NFM.PRIM_ALU.MOTOR.GENERIC.ELEC</t>
  </si>
  <si>
    <t>UED.ktoe.HU.NFM.PRIM_ALU.FANS.GENERIC.ELEC</t>
  </si>
  <si>
    <t>UED.ktoe.HU.NFM.PRIM_ALU.LOW_ENTH.TOTAL.TOTAL</t>
  </si>
  <si>
    <t>UED.ktoe.HU.NFM.PRIM_ALU.LOW_ENTH.THERM.DIESEL_LIQBIO</t>
  </si>
  <si>
    <t>UED.ktoe.HU.NFM.PRIM_ALU.LOW_ENTH.THERM.NG_BIOGAS</t>
  </si>
  <si>
    <t>UED.ktoe.HU.NFM.PRIM_ALU.LOW_ENTH.THERM.SOLAR_GEO</t>
  </si>
  <si>
    <t>UED.ktoe.HU.NFM.PRIM_ALU.LOW_ENTH.HP.AMBIENT</t>
  </si>
  <si>
    <t>UED.ktoe.HU.NFM.PRIM_ALU.LOW_ENTH.THERM.ELEC</t>
  </si>
  <si>
    <t>UED.ktoe.HU.NFM.PRIM_ALU.SMELTING.ELEC.ELEC</t>
  </si>
  <si>
    <t>UED.ktoe.HU.NFM.PRIM_ALU.PROCESSING.TOTAL.TOTAL</t>
  </si>
  <si>
    <t>UED.ktoe.HU.NFM.PRIM_ALU.PROCESSING.THERM.TOTAL</t>
  </si>
  <si>
    <t>UED.ktoe.HU.NFM.PRIM_ALU.PROCESSING.THERM.LPG</t>
  </si>
  <si>
    <t>UED.ktoe.HU.NFM.PRIM_ALU.PROCESSING.THERM.DIESEL_LIQBIO</t>
  </si>
  <si>
    <t>UED.ktoe.HU.NFM.PRIM_ALU.PROCESSING.THERM.RFO</t>
  </si>
  <si>
    <t>UED.ktoe.HU.NFM.PRIM_ALU.PROCESSING.THERM.NG_BIOGAS</t>
  </si>
  <si>
    <t>UED.ktoe.HU.NFM.PRIM_ALU.PROCESSING.ELEC.ELEC</t>
  </si>
  <si>
    <t>UED.ktoe.HU.NFM.PRIM_ALU.FINISHING.THERM.TOTAL</t>
  </si>
  <si>
    <t>UED.ktoe.HU.NFM.PRIM_ALU.FINISHING.THERM.LPG</t>
  </si>
  <si>
    <t>UED.ktoe.HU.NFM.PRIM_ALU.FINISHING.THERM.DIESEL_LIQBIO</t>
  </si>
  <si>
    <t>UED.ktoe.HU.NFM.PRIM_ALU.FINISHING.THERM.NG_BIOGAS</t>
  </si>
  <si>
    <t>UED.ktoe.HU.NFM.PRIM_ALU.FINISHING_STEAM.TOTAL.TOTAL</t>
  </si>
  <si>
    <t>UED.ktoe.HU.NFM.PRIM_ALU.FINISHING_STEAM.STEAM.SOLIDS</t>
  </si>
  <si>
    <t>UED.ktoe.HU.NFM.PRIM_ALU.FINISHING_STEAM.STEAM.RFG</t>
  </si>
  <si>
    <t>UED.ktoe.HU.NFM.PRIM_ALU.FINISHING_STEAM.STEAM.LPG</t>
  </si>
  <si>
    <t>UED.ktoe.HU.NFM.PRIM_ALU.FINISHING_STEAM.STEAM.DIESEL_LIQBIO</t>
  </si>
  <si>
    <t>UED.ktoe.HU.NFM.PRIM_ALU.FINISHING_STEAM.STEAM.RFO</t>
  </si>
  <si>
    <t>UED.ktoe.HU.NFM.PRIM_ALU.FINISHING_STEAM.STEAM.OTHER</t>
  </si>
  <si>
    <t>UED.ktoe.HU.NFM.PRIM_ALU.FINISHING_STEAM.STEAM.NG_BIOGAS</t>
  </si>
  <si>
    <t>UED.ktoe.HU.NFM.PRIM_ALU.FINISHING_STEAM.STEAM.DERIVED</t>
  </si>
  <si>
    <t>UED.ktoe.HU.NFM.PRIM_ALU.FINISHING_STEAM.STEAM.BIOMASS_WASTE</t>
  </si>
  <si>
    <t>UED.ktoe.HU.NFM.PRIM_ALU.FINISHING_STEAM.STEAM.STEAM_DISTR</t>
  </si>
  <si>
    <t>UED.ktoe.HU.NFM.PRIM_ALU.FINISHING.ELEC.ELEC</t>
  </si>
  <si>
    <t>UED.ktoe.HU.NFM.SEC_ALU.TOTAL.TOTAL.TOTAL</t>
  </si>
  <si>
    <t>UED.ktoe.HU.NFM.SEC_ALU.LIGHT.GENERIC.ELEC</t>
  </si>
  <si>
    <t>UED.ktoe.HU.NFM.SEC_ALU.AIRCOMP.GENERIC.ELEC</t>
  </si>
  <si>
    <t>UED.ktoe.HU.NFM.SEC_ALU.MOTOR.GENERIC.ELEC</t>
  </si>
  <si>
    <t>UED.ktoe.HU.NFM.SEC_ALU.FANS.GENERIC.ELEC</t>
  </si>
  <si>
    <t>UED.ktoe.HU.NFM.SEC_ALU.LOW_ENTH.TOTAL.TOTAL</t>
  </si>
  <si>
    <t>UED.ktoe.HU.NFM.SEC_ALU.LOW_ENTH.THERM.DIESEL_LIQBIO</t>
  </si>
  <si>
    <t>UED.ktoe.HU.NFM.SEC_ALU.LOW_ENTH.THERM.NG_BIOGAS</t>
  </si>
  <si>
    <t>UED.ktoe.HU.NFM.SEC_ALU.LOW_ENTH.THERM.SOLAR_GEO</t>
  </si>
  <si>
    <t>UED.ktoe.HU.NFM.SEC_ALU.LOW_ENTH.HP.AMBIENT</t>
  </si>
  <si>
    <t>UED.ktoe.HU.NFM.SEC_ALU.LOW_ENTH.THERM.ELEC</t>
  </si>
  <si>
    <t>UED.ktoe.HU.NFM.SEC_ALU.SEC_REMELTING.TOTAL.TOTAL</t>
  </si>
  <si>
    <t>UED.ktoe.HU.NFM.SEC_ALU.SEC_REMELTING.THERM.TOTAL</t>
  </si>
  <si>
    <t>UED.ktoe.HU.NFM.SEC_ALU.SEC_REMELTING.THERM.LPG</t>
  </si>
  <si>
    <t>UED.ktoe.HU.NFM.SEC_ALU.SEC_REMELTING.THERM.DIESEL_LIQBIO</t>
  </si>
  <si>
    <t>UED.ktoe.HU.NFM.SEC_ALU.SEC_REMELTING.THERM.RFO</t>
  </si>
  <si>
    <t>UED.ktoe.HU.NFM.SEC_ALU.SEC_REMELTING.THERM.NG_BIOGAS</t>
  </si>
  <si>
    <t>UED.ktoe.HU.NFM.SEC_ALU.SEC_REMELTING.ELEC.ELEC</t>
  </si>
  <si>
    <t>UED.ktoe.HU.NFM.SEC_ALU.SEC_PROCESSING.TOTAL.TOTAL</t>
  </si>
  <si>
    <t>UED.ktoe.HU.NFM.SEC_ALU.SEC_PROCESSING.THERM.TOTAL</t>
  </si>
  <si>
    <t>UED.ktoe.HU.NFM.SEC_ALU.SEC_PROCESSING.THERM.LPG</t>
  </si>
  <si>
    <t>UED.ktoe.HU.NFM.SEC_ALU.SEC_PROCESSING.THERM.DIESEL_LIQBIO</t>
  </si>
  <si>
    <t>UED.ktoe.HU.NFM.SEC_ALU.SEC_PROCESSING.THERM.RFO</t>
  </si>
  <si>
    <t>UED.ktoe.HU.NFM.SEC_ALU.SEC_PROCESSING.THERM.NG_BIOGAS</t>
  </si>
  <si>
    <t>UED.ktoe.HU.NFM.SEC_ALU.SEC_PROCESSING.ELEC.ELEC</t>
  </si>
  <si>
    <t>UED.ktoe.HU.NFM.SEC_ALU.SEC_FINISHING.THERM.TOTAL</t>
  </si>
  <si>
    <t>UED.ktoe.HU.NFM.SEC_ALU.SEC_FINISHING.THERM.LPG</t>
  </si>
  <si>
    <t>UED.ktoe.HU.NFM.SEC_ALU.SEC_FINISHING.THERM.DIESEL_LIQBIO</t>
  </si>
  <si>
    <t>UED.ktoe.HU.NFM.SEC_ALU.SEC_FINISHING.THERM.NG_BIOGAS</t>
  </si>
  <si>
    <t>UED.ktoe.HU.NFM.SEC_ALU.SEC_FINISHING_STEAM.TOTAL.TOTAL</t>
  </si>
  <si>
    <t>UED.ktoe.HU.NFM.SEC_ALU.SEC_FINISHING_STEAM.STEAM.SOLIDS</t>
  </si>
  <si>
    <t>UED.ktoe.HU.NFM.SEC_ALU.SEC_FINISHING_STEAM.STEAM.RFG</t>
  </si>
  <si>
    <t>UED.ktoe.HU.NFM.SEC_ALU.SEC_FINISHING_STEAM.STEAM.LPG</t>
  </si>
  <si>
    <t>UED.ktoe.HU.NFM.SEC_ALU.SEC_FINISHING_STEAM.STEAM.DIESEL_LIQBIO</t>
  </si>
  <si>
    <t>UED.ktoe.HU.NFM.SEC_ALU.SEC_FINISHING_STEAM.STEAM.RFO</t>
  </si>
  <si>
    <t>UED.ktoe.HU.NFM.SEC_ALU.SEC_FINISHING_STEAM.STEAM.OTHER</t>
  </si>
  <si>
    <t>UED.ktoe.HU.NFM.SEC_ALU.SEC_FINISHING_STEAM.STEAM.NG_BIOGAS</t>
  </si>
  <si>
    <t>UED.ktoe.HU.NFM.SEC_ALU.SEC_FINISHING_STEAM.STEAM.DERIVED</t>
  </si>
  <si>
    <t>UED.ktoe.HU.NFM.SEC_ALU.SEC_FINISHING_STEAM.STEAM.BIOMASS_WASTE</t>
  </si>
  <si>
    <t>UED.ktoe.HU.NFM.SEC_ALU.SEC_FINISHING_STEAM.STEAM.STEAM_DISTR</t>
  </si>
  <si>
    <t>UED.ktoe.HU.NFM.SEC_ALU.SEC_FINISHING.ELEC.ELEC</t>
  </si>
  <si>
    <t>UED.ktoe.HU.NFM.OTHER_NFM.TOTAL.TOTAL.TOTAL</t>
  </si>
  <si>
    <t>UED.ktoe.HU.NFM.OTHER_NFM.LIGHT.GENERIC.ELEC</t>
  </si>
  <si>
    <t>UED.ktoe.HU.NFM.OTHER_NFM.AIRCOMP.GENERIC.ELEC</t>
  </si>
  <si>
    <t>UED.ktoe.HU.NFM.OTHER_NFM.MOTOR.GENERIC.ELEC</t>
  </si>
  <si>
    <t>UED.ktoe.HU.NFM.OTHER_NFM.FANS.GENERIC.ELEC</t>
  </si>
  <si>
    <t>UED.ktoe.HU.NFM.OTHER_NFM.LOW_ENTH.TOTAL.TOTAL</t>
  </si>
  <si>
    <t>UED.ktoe.HU.NFM.OTHER_NFM.LOW_ENTH.THERM.DIESEL_LIQBIO</t>
  </si>
  <si>
    <t>UED.ktoe.HU.NFM.OTHER_NFM.LOW_ENTH.THERM.NG_BIOGAS</t>
  </si>
  <si>
    <t>UED.ktoe.HU.NFM.OTHER_NFM.LOW_ENTH.THERM.SOLAR_GEO</t>
  </si>
  <si>
    <t>UED.ktoe.HU.NFM.OTHER_NFM.LOW_ENTH.HP.AMBIENT</t>
  </si>
  <si>
    <t>UED.ktoe.HU.NFM.OTHER_NFM.LOW_ENTH.THERM.ELEC</t>
  </si>
  <si>
    <t>UED.ktoe.HU.NFM.OTHER_NFM.OTH_PRODUCTION.TOTAL.TOTAL</t>
  </si>
  <si>
    <t>UED.ktoe.HU.NFM.OTHER_NFM.OTH_PRODUCTION.THERM.TOTAL</t>
  </si>
  <si>
    <t>UED.ktoe.HU.NFM.OTHER_NFM.OTH_PRODUCTION.THERM.SOLIDS</t>
  </si>
  <si>
    <t>UED.ktoe.HU.NFM.OTHER_NFM.OTH_PRODUCTION.THERM.LPG</t>
  </si>
  <si>
    <t>UED.ktoe.HU.NFM.OTHER_NFM.OTH_PRODUCTION.THERM.DIESEL_LIQBIO</t>
  </si>
  <si>
    <t>UED.ktoe.HU.NFM.OTHER_NFM.OTH_PRODUCTION.THERM.RFO</t>
  </si>
  <si>
    <t>UED.ktoe.HU.NFM.OTHER_NFM.OTH_PRODUCTION.THERM.NG_BIOGAS</t>
  </si>
  <si>
    <t>UED.ktoe.HU.NFM.OTHER_NFM.OTH_PRODUCTION.ELEC.ELEC</t>
  </si>
  <si>
    <t>UED.ktoe.HU.NFM.OTHER_NFM.OTH_PROCESSING.TOTAL.TOTAL</t>
  </si>
  <si>
    <t>UED.ktoe.HU.NFM.OTHER_NFM.OTH_PROCESSING.THERM.TOTAL</t>
  </si>
  <si>
    <t>UED.ktoe.HU.NFM.OTHER_NFM.OTH_PROCESSING.THERM.LPG</t>
  </si>
  <si>
    <t>UED.ktoe.HU.NFM.OTHER_NFM.OTH_PROCESSING.THERM.DIESEL_LIQBIO</t>
  </si>
  <si>
    <t>UED.ktoe.HU.NFM.OTHER_NFM.OTH_PROCESSING.THERM.RFO</t>
  </si>
  <si>
    <t>UED.ktoe.HU.NFM.OTHER_NFM.OTH_PROCESSING.THERM.NG_BIOGAS</t>
  </si>
  <si>
    <t>UED.ktoe.HU.NFM.OTHER_NFM.OTH_PROCESSING.ELEC.ELEC</t>
  </si>
  <si>
    <t>UED.ktoe.HU.NFM.OTHER_NFM.OTH_FINISHING.THERM.TOTAL</t>
  </si>
  <si>
    <t>UED.ktoe.HU.NFM.OTHER_NFM.OTH_FINISHING.THERM.LPG</t>
  </si>
  <si>
    <t>UED.ktoe.HU.NFM.OTHER_NFM.OTH_FINISHING.THERM.DIESEL_LIQBIO</t>
  </si>
  <si>
    <t>UED.ktoe.HU.NFM.OTHER_NFM.OTH_FINISHING.THERM.NG_BIOGAS</t>
  </si>
  <si>
    <t>UED.ktoe.HU.NFM.OTHER_NFM.OTH_FINISHING_STEAM.TOTAL.TOTAL</t>
  </si>
  <si>
    <t>UED.ktoe.HU.NFM.OTHER_NFM.OTH_FINISHING_STEAM.STEAM.SOLIDS</t>
  </si>
  <si>
    <t>UED.ktoe.HU.NFM.OTHER_NFM.OTH_FINISHING_STEAM.STEAM.RFG</t>
  </si>
  <si>
    <t>UED.ktoe.HU.NFM.OTHER_NFM.OTH_FINISHING_STEAM.STEAM.LPG</t>
  </si>
  <si>
    <t>UED.ktoe.HU.NFM.OTHER_NFM.OTH_FINISHING_STEAM.STEAM.DIESEL_LIQBIO</t>
  </si>
  <si>
    <t>UED.ktoe.HU.NFM.OTHER_NFM.OTH_FINISHING_STEAM.STEAM.RFO</t>
  </si>
  <si>
    <t>UED.ktoe.HU.NFM.OTHER_NFM.OTH_FINISHING_STEAM.STEAM.OTHER</t>
  </si>
  <si>
    <t>UED.ktoe.HU.NFM.OTHER_NFM.OTH_FINISHING_STEAM.STEAM.NG_BIOGAS</t>
  </si>
  <si>
    <t>UED.ktoe.HU.NFM.OTHER_NFM.OTH_FINISHING_STEAM.STEAM.DERIVED</t>
  </si>
  <si>
    <t>UED.ktoe.HU.NFM.OTHER_NFM.OTH_FINISHING_STEAM.STEAM.BIOMASS_WASTE</t>
  </si>
  <si>
    <t>UED.ktoe.HU.NFM.OTHER_NFM.OTH_FINISHING_STEAM.STEAM.STEAM_DISTR</t>
  </si>
  <si>
    <t>UED.ktoe.HU.NFM.OTHER_NFM.OTH_FINISHING.ELEC.ELEC</t>
  </si>
  <si>
    <t>FUEL_EMI.ktCO2.HU.NFM.ALUMINA.TOTAL.TOTAL.TOTAL</t>
  </si>
  <si>
    <t>FUEL_EMI.ktCO2.HU.NFM.ALUMINA.LIGHT.GENERIC.ELEC</t>
  </si>
  <si>
    <t>FUEL_EMI.ktCO2.HU.NFM.ALUMINA.AIRCOMP.GENERIC.ELEC</t>
  </si>
  <si>
    <t>FUEL_EMI.ktCO2.HU.NFM.ALUMINA.MOTOR.GENERIC.ELEC</t>
  </si>
  <si>
    <t>FUEL_EMI.ktCO2.HU.NFM.ALUMINA.FANS.GENERIC.ELEC</t>
  </si>
  <si>
    <t>FUEL_EMI.ktCO2.HU.NFM.ALUMINA.LOW_ENTH.TOTAL.TOTAL</t>
  </si>
  <si>
    <t>FUEL_EMI.ktCO2.HU.NFM.ALUMINA.LOW_ENTH.THERM.DIESEL_LIQBIO</t>
  </si>
  <si>
    <t>FUEL_EMI.ktCO2.HU.NFM.ALUMINA.LOW_ENTH.THERM.NG_BIOGAS</t>
  </si>
  <si>
    <t>FUEL_EMI.ktCO2.HU.NFM.ALUMINA.LOW_ENTH.THERM.SOLAR_GEO</t>
  </si>
  <si>
    <t>FUEL_EMI.ktCO2.HU.NFM.ALUMINA.LOW_ENTH.HP.AMBIENT</t>
  </si>
  <si>
    <t>FUEL_EMI.ktCO2.HU.NFM.ALUMINA.LOW_ENTH.THERM.ELEC</t>
  </si>
  <si>
    <t>FUEL_EMI.ktCO2.HU.NFM.ALUMINA.A_PRODUCTION.TOTAL.TOTAL</t>
  </si>
  <si>
    <t>FUEL_EMI.ktCO2.HU.NFM.ALUMINA.A_PRODUCTION.STEAM.SOLIDS</t>
  </si>
  <si>
    <t>FUEL_EMI.ktCO2.HU.NFM.ALUMINA.A_PRODUCTION.STEAM.RFG</t>
  </si>
  <si>
    <t>FUEL_EMI.ktCO2.HU.NFM.ALUMINA.A_PRODUCTION.STEAM.LPG</t>
  </si>
  <si>
    <t>FUEL_EMI.ktCO2.HU.NFM.ALUMINA.A_PRODUCTION.STEAM.DIESEL_LIQBIO</t>
  </si>
  <si>
    <t>FUEL_EMI.ktCO2.HU.NFM.ALUMINA.A_PRODUCTION.STEAM.RFO</t>
  </si>
  <si>
    <t>FUEL_EMI.ktCO2.HU.NFM.ALUMINA.A_PRODUCTION.STEAM.OTHER</t>
  </si>
  <si>
    <t>FUEL_EMI.ktCO2.HU.NFM.ALUMINA.A_PRODUCTION.STEAM.NG_BIOGAS</t>
  </si>
  <si>
    <t>FUEL_EMI.ktCO2.HU.NFM.ALUMINA.A_PRODUCTION.STEAM.DERIVED</t>
  </si>
  <si>
    <t>FUEL_EMI.ktCO2.HU.NFM.ALUMINA.A_PRODUCTION.STEAM.BIOMASS_WASTE</t>
  </si>
  <si>
    <t>FUEL_EMI.ktCO2.HU.NFM.ALUMINA.A_PRODUCTION.STEAM.STEAM_DISTR</t>
  </si>
  <si>
    <t>FUEL_EMI.ktCO2.HU.NFM.ALUMINA.A_REFINING.TOTAL.TOTAL</t>
  </si>
  <si>
    <t>FUEL_EMI.ktCO2.HU.NFM.ALUMINA.A_REFINING.THERM.LPG</t>
  </si>
  <si>
    <t>FUEL_EMI.ktCO2.HU.NFM.ALUMINA.A_REFINING.THERM.DIESEL_LIQBIO</t>
  </si>
  <si>
    <t>FUEL_EMI.ktCO2.HU.NFM.ALUMINA.A_REFINING.THERM.RFO</t>
  </si>
  <si>
    <t>FUEL_EMI.ktCO2.HU.NFM.ALUMINA.A_REFINING.THERM.NG_BIOGAS</t>
  </si>
  <si>
    <t>FUEL_EMI.ktCO2.HU.NFM.ALUMINA.A_REFINING.THERM.ELEC</t>
  </si>
  <si>
    <t>FUEL_EMI.ktCO2.HU.NFM.PRIM_ALU.LIGHT.GENERIC.ELEC</t>
  </si>
  <si>
    <t>FUEL_EMI.ktCO2.HU.NFM.PRIM_ALU.AIRCOMP.GENERIC.ELEC</t>
  </si>
  <si>
    <t>FUEL_EMI.ktCO2.HU.NFM.PRIM_ALU.MOTOR.GENERIC.ELEC</t>
  </si>
  <si>
    <t>FUEL_EMI.ktCO2.HU.NFM.PRIM_ALU.FANS.GENERIC.ELEC</t>
  </si>
  <si>
    <t>FUEL_EMI.ktCO2.HU.NFM.PRIM_ALU.LOW_ENTH.TOTAL.TOTAL</t>
  </si>
  <si>
    <t>FUEL_EMI.ktCO2.HU.NFM.PRIM_ALU.LOW_ENTH.THERM.DIESEL_LIQBIO</t>
  </si>
  <si>
    <t>FUEL_EMI.ktCO2.HU.NFM.PRIM_ALU.LOW_ENTH.THERM.NG_BIOGAS</t>
  </si>
  <si>
    <t>FUEL_EMI.ktCO2.HU.NFM.PRIM_ALU.LOW_ENTH.THERM.SOLAR_GEO</t>
  </si>
  <si>
    <t>FUEL_EMI.ktCO2.HU.NFM.PRIM_ALU.LOW_ENTH.HP.AMBIENT</t>
  </si>
  <si>
    <t>FUEL_EMI.ktCO2.HU.NFM.PRIM_ALU.LOW_ENTH.THERM.ELEC</t>
  </si>
  <si>
    <t>FUEL_EMI.ktCO2.HU.NFM.PRIM_ALU.SMELTING.ELEC.ELEC</t>
  </si>
  <si>
    <t>FUEL_EMI.ktCO2.HU.NFM.PRIM_ALU.PROCESSING.TOTAL.TOTAL</t>
  </si>
  <si>
    <t>FUEL_EMI.ktCO2.HU.NFM.PRIM_ALU.PROCESSING.THERM.TOTAL</t>
  </si>
  <si>
    <t>FUEL_EMI.ktCO2.HU.NFM.PRIM_ALU.PROCESSING.THERM.LPG</t>
  </si>
  <si>
    <t>FUEL_EMI.ktCO2.HU.NFM.PRIM_ALU.PROCESSING.THERM.DIESEL_LIQBIO</t>
  </si>
  <si>
    <t>FUEL_EMI.ktCO2.HU.NFM.PRIM_ALU.PROCESSING.THERM.RFO</t>
  </si>
  <si>
    <t>FUEL_EMI.ktCO2.HU.NFM.PRIM_ALU.PROCESSING.THERM.NG_BIOGAS</t>
  </si>
  <si>
    <t>FUEL_EMI.ktCO2.HU.NFM.PRIM_ALU.PROCESSING.ELEC.ELEC</t>
  </si>
  <si>
    <t>FUEL_EMI.ktCO2.HU.NFM.PRIM_ALU.FINISHING.THERM.TOTAL</t>
  </si>
  <si>
    <t>FUEL_EMI.ktCO2.HU.NFM.PRIM_ALU.FINISHING.THERM.LPG</t>
  </si>
  <si>
    <t>FUEL_EMI.ktCO2.HU.NFM.PRIM_ALU.FINISHING.THERM.DIESEL_LIQBIO</t>
  </si>
  <si>
    <t>FUEL_EMI.ktCO2.HU.NFM.PRIM_ALU.FINISHING.THERM.NG_BIOGAS</t>
  </si>
  <si>
    <t>FUEL_EMI.ktCO2.HU.NFM.PRIM_ALU.FINISHING_STEAM.TOTAL.TOTAL</t>
  </si>
  <si>
    <t>FUEL_EMI.ktCO2.HU.NFM.PRIM_ALU.FINISHING_STEAM.STEAM.SOLIDS</t>
  </si>
  <si>
    <t>FUEL_EMI.ktCO2.HU.NFM.PRIM_ALU.FINISHING_STEAM.STEAM.RFG</t>
  </si>
  <si>
    <t>FUEL_EMI.ktCO2.HU.NFM.PRIM_ALU.FINISHING_STEAM.STEAM.LPG</t>
  </si>
  <si>
    <t>FUEL_EMI.ktCO2.HU.NFM.PRIM_ALU.FINISHING_STEAM.STEAM.DIESEL_LIQBIO</t>
  </si>
  <si>
    <t>FUEL_EMI.ktCO2.HU.NFM.PRIM_ALU.FINISHING_STEAM.STEAM.RFO</t>
  </si>
  <si>
    <t>FUEL_EMI.ktCO2.HU.NFM.PRIM_ALU.FINISHING_STEAM.STEAM.OTHER</t>
  </si>
  <si>
    <t>FUEL_EMI.ktCO2.HU.NFM.PRIM_ALU.FINISHING_STEAM.STEAM.NG_BIOGAS</t>
  </si>
  <si>
    <t>FUEL_EMI.ktCO2.HU.NFM.PRIM_ALU.FINISHING_STEAM.STEAM.DERIVED</t>
  </si>
  <si>
    <t>FUEL_EMI.ktCO2.HU.NFM.PRIM_ALU.FINISHING_STEAM.STEAM.BIOMASS_WASTE</t>
  </si>
  <si>
    <t>FUEL_EMI.ktCO2.HU.NFM.PRIM_ALU.FINISHING_STEAM.STEAM.STEAM_DISTR</t>
  </si>
  <si>
    <t>FUEL_EMI.ktCO2.HU.NFM.PRIM_ALU.FINISHING.ELEC.ELEC</t>
  </si>
  <si>
    <t>PROCESS_EMI.ktCO2.HU.NFM.PRIM_ALU</t>
  </si>
  <si>
    <t>FUEL_EMI.ktCO2.HU.NFM.SEC_ALU.TOTAL.TOTAL.TOTAL</t>
  </si>
  <si>
    <t>FUEL_EMI.ktCO2.HU.NFM.SEC_ALU.LIGHT.GENERIC.ELEC</t>
  </si>
  <si>
    <t>FUEL_EMI.ktCO2.HU.NFM.SEC_ALU.AIRCOMP.GENERIC.ELEC</t>
  </si>
  <si>
    <t>FUEL_EMI.ktCO2.HU.NFM.SEC_ALU.MOTOR.GENERIC.ELEC</t>
  </si>
  <si>
    <t>FUEL_EMI.ktCO2.HU.NFM.SEC_ALU.FANS.GENERIC.ELEC</t>
  </si>
  <si>
    <t>FUEL_EMI.ktCO2.HU.NFM.SEC_ALU.LOW_ENTH.TOTAL.TOTAL</t>
  </si>
  <si>
    <t>FUEL_EMI.ktCO2.HU.NFM.SEC_ALU.LOW_ENTH.THERM.DIESEL_LIQBIO</t>
  </si>
  <si>
    <t>FUEL_EMI.ktCO2.HU.NFM.SEC_ALU.LOW_ENTH.THERM.NG_BIOGAS</t>
  </si>
  <si>
    <t>FUEL_EMI.ktCO2.HU.NFM.SEC_ALU.LOW_ENTH.THERM.SOLAR_GEO</t>
  </si>
  <si>
    <t>FUEL_EMI.ktCO2.HU.NFM.SEC_ALU.LOW_ENTH.HP.AMBIENT</t>
  </si>
  <si>
    <t>FUEL_EMI.ktCO2.HU.NFM.SEC_ALU.LOW_ENTH.THERM.ELEC</t>
  </si>
  <si>
    <t>FUEL_EMI.ktCO2.HU.NFM.SEC_ALU.SEC_REMELTING.TOTAL.TOTAL</t>
  </si>
  <si>
    <t>FUEL_EMI.ktCO2.HU.NFM.SEC_ALU.SEC_REMELTING.THERM.TOTAL</t>
  </si>
  <si>
    <t>FUEL_EMI.ktCO2.HU.NFM.SEC_ALU.SEC_REMELTING.THERM.LPG</t>
  </si>
  <si>
    <t>FUEL_EMI.ktCO2.HU.NFM.SEC_ALU.SEC_REMELTING.THERM.DIESEL_LIQBIO</t>
  </si>
  <si>
    <t>FUEL_EMI.ktCO2.HU.NFM.SEC_ALU.SEC_REMELTING.THERM.RFO</t>
  </si>
  <si>
    <t>FUEL_EMI.ktCO2.HU.NFM.SEC_ALU.SEC_REMELTING.THERM.NG_BIOGAS</t>
  </si>
  <si>
    <t>FUEL_EMI.ktCO2.HU.NFM.SEC_ALU.SEC_REMELTING.ELEC.ELEC</t>
  </si>
  <si>
    <t>FUEL_EMI.ktCO2.HU.NFM.SEC_ALU.SEC_PROCESSING.TOTAL.TOTAL</t>
  </si>
  <si>
    <t>FUEL_EMI.ktCO2.HU.NFM.SEC_ALU.SEC_PROCESSING.THERM.TOTAL</t>
  </si>
  <si>
    <t>FUEL_EMI.ktCO2.HU.NFM.SEC_ALU.SEC_PROCESSING.THERM.LPG</t>
  </si>
  <si>
    <t>FUEL_EMI.ktCO2.HU.NFM.SEC_ALU.SEC_PROCESSING.THERM.DIESEL_LIQBIO</t>
  </si>
  <si>
    <t>FUEL_EMI.ktCO2.HU.NFM.SEC_ALU.SEC_PROCESSING.THERM.RFO</t>
  </si>
  <si>
    <t>FUEL_EMI.ktCO2.HU.NFM.SEC_ALU.SEC_PROCESSING.THERM.NG_BIOGAS</t>
  </si>
  <si>
    <t>FUEL_EMI.ktCO2.HU.NFM.SEC_ALU.SEC_PROCESSING.ELEC.ELEC</t>
  </si>
  <si>
    <t>FUEL_EMI.ktCO2.HU.NFM.SEC_ALU.SEC_FINISHING.THERM.TOTAL</t>
  </si>
  <si>
    <t>FUEL_EMI.ktCO2.HU.NFM.SEC_ALU.SEC_FINISHING.THERM.LPG</t>
  </si>
  <si>
    <t>FUEL_EMI.ktCO2.HU.NFM.SEC_ALU.SEC_FINISHING.THERM.DIESEL_LIQBIO</t>
  </si>
  <si>
    <t>FUEL_EMI.ktCO2.HU.NFM.SEC_ALU.SEC_FINISHING.THERM.NG_BIOGAS</t>
  </si>
  <si>
    <t>FUEL_EMI.ktCO2.HU.NFM.SEC_ALU.SEC_FINISHING_STEAM.TOTAL.TOTAL</t>
  </si>
  <si>
    <t>FUEL_EMI.ktCO2.HU.NFM.SEC_ALU.SEC_FINISHING_STEAM.STEAM.SOLIDS</t>
  </si>
  <si>
    <t>FUEL_EMI.ktCO2.HU.NFM.SEC_ALU.SEC_FINISHING_STEAM.STEAM.RFG</t>
  </si>
  <si>
    <t>FUEL_EMI.ktCO2.HU.NFM.SEC_ALU.SEC_FINISHING_STEAM.STEAM.LPG</t>
  </si>
  <si>
    <t>FUEL_EMI.ktCO2.HU.NFM.SEC_ALU.SEC_FINISHING_STEAM.STEAM.DIESEL_LIQBIO</t>
  </si>
  <si>
    <t>FUEL_EMI.ktCO2.HU.NFM.SEC_ALU.SEC_FINISHING_STEAM.STEAM.RFO</t>
  </si>
  <si>
    <t>FUEL_EMI.ktCO2.HU.NFM.SEC_ALU.SEC_FINISHING_STEAM.STEAM.OTHER</t>
  </si>
  <si>
    <t>FUEL_EMI.ktCO2.HU.NFM.SEC_ALU.SEC_FINISHING_STEAM.STEAM.NG_BIOGAS</t>
  </si>
  <si>
    <t>FUEL_EMI.ktCO2.HU.NFM.SEC_ALU.SEC_FINISHING_STEAM.STEAM.DERIVED</t>
  </si>
  <si>
    <t>FUEL_EMI.ktCO2.HU.NFM.SEC_ALU.SEC_FINISHING_STEAM.STEAM.BIOMASS_WASTE</t>
  </si>
  <si>
    <t>FUEL_EMI.ktCO2.HU.NFM.SEC_ALU.SEC_FINISHING_STEAM.STEAM.STEAM_DISTR</t>
  </si>
  <si>
    <t>FUEL_EMI.ktCO2.HU.NFM.SEC_ALU.SEC_FINISHING.ELEC.ELEC</t>
  </si>
  <si>
    <t>FUEL_EMI.ktCO2.HU.NFM.OTHER_NFM.LIGHT.GENERIC.ELEC</t>
  </si>
  <si>
    <t>FUEL_EMI.ktCO2.HU.NFM.OTHER_NFM.AIRCOMP.GENERIC.ELEC</t>
  </si>
  <si>
    <t>FUEL_EMI.ktCO2.HU.NFM.OTHER_NFM.MOTOR.GENERIC.ELEC</t>
  </si>
  <si>
    <t>FUEL_EMI.ktCO2.HU.NFM.OTHER_NFM.FANS.GENERIC.ELEC</t>
  </si>
  <si>
    <t>FUEL_EMI.ktCO2.HU.NFM.OTHER_NFM.LOW_ENTH.TOTAL.TOTAL</t>
  </si>
  <si>
    <t>FUEL_EMI.ktCO2.HU.NFM.OTHER_NFM.LOW_ENTH.THERM.DIESEL_LIQBIO</t>
  </si>
  <si>
    <t>FUEL_EMI.ktCO2.HU.NFM.OTHER_NFM.LOW_ENTH.THERM.NG_BIOGAS</t>
  </si>
  <si>
    <t>FUEL_EMI.ktCO2.HU.NFM.OTHER_NFM.LOW_ENTH.THERM.SOLAR_GEO</t>
  </si>
  <si>
    <t>FUEL_EMI.ktCO2.HU.NFM.OTHER_NFM.LOW_ENTH.HP.AMBIENT</t>
  </si>
  <si>
    <t>FUEL_EMI.ktCO2.HU.NFM.OTHER_NFM.LOW_ENTH.THERM.ELEC</t>
  </si>
  <si>
    <t>FUEL_EMI.ktCO2.HU.NFM.OTHER_NFM.OTH_PRODUCTION.TOTAL.TOTAL</t>
  </si>
  <si>
    <t>FUEL_EMI.ktCO2.HU.NFM.OTHER_NFM.OTH_PRODUCTION.THERM.TOTAL</t>
  </si>
  <si>
    <t>FUEL_EMI.ktCO2.HU.NFM.OTHER_NFM.OTH_PRODUCTION.THERM.SOLIDS</t>
  </si>
  <si>
    <t>FUEL_EMI.ktCO2.HU.NFM.OTHER_NFM.OTH_PRODUCTION.THERM.LPG</t>
  </si>
  <si>
    <t>FUEL_EMI.ktCO2.HU.NFM.OTHER_NFM.OTH_PRODUCTION.THERM.DIESEL_LIQBIO</t>
  </si>
  <si>
    <t>FUEL_EMI.ktCO2.HU.NFM.OTHER_NFM.OTH_PRODUCTION.THERM.RFO</t>
  </si>
  <si>
    <t>FUEL_EMI.ktCO2.HU.NFM.OTHER_NFM.OTH_PRODUCTION.THERM.NG_BIOGAS</t>
  </si>
  <si>
    <t>FUEL_EMI.ktCO2.HU.NFM.OTHER_NFM.OTH_PRODUCTION.ELEC.ELEC</t>
  </si>
  <si>
    <t>FUEL_EMI.ktCO2.HU.NFM.OTHER_NFM.OTH_PROCESSING.TOTAL.TOTAL</t>
  </si>
  <si>
    <t>FUEL_EMI.ktCO2.HU.NFM.OTHER_NFM.OTH_PROCESSING.THERM.TOTAL</t>
  </si>
  <si>
    <t>FUEL_EMI.ktCO2.HU.NFM.OTHER_NFM.OTH_PROCESSING.THERM.LPG</t>
  </si>
  <si>
    <t>FUEL_EMI.ktCO2.HU.NFM.OTHER_NFM.OTH_PROCESSING.THERM.DIESEL_LIQBIO</t>
  </si>
  <si>
    <t>FUEL_EMI.ktCO2.HU.NFM.OTHER_NFM.OTH_PROCESSING.THERM.RFO</t>
  </si>
  <si>
    <t>FUEL_EMI.ktCO2.HU.NFM.OTHER_NFM.OTH_PROCESSING.THERM.NG_BIOGAS</t>
  </si>
  <si>
    <t>FUEL_EMI.ktCO2.HU.NFM.OTHER_NFM.OTH_PROCESSING.ELEC.ELEC</t>
  </si>
  <si>
    <t>FUEL_EMI.ktCO2.HU.NFM.OTHER_NFM.OTH_FINISHING.THERM.TOTAL</t>
  </si>
  <si>
    <t>FUEL_EMI.ktCO2.HU.NFM.OTHER_NFM.OTH_FINISHING.THERM.LPG</t>
  </si>
  <si>
    <t>FUEL_EMI.ktCO2.HU.NFM.OTHER_NFM.OTH_FINISHING.THERM.DIESEL_LIQBIO</t>
  </si>
  <si>
    <t>FUEL_EMI.ktCO2.HU.NFM.OTHER_NFM.OTH_FINISHING.THERM.NG_BIOGAS</t>
  </si>
  <si>
    <t>FUEL_EMI.ktCO2.HU.NFM.OTHER_NFM.OTH_FINISHING_STEAM.TOTAL.TOTAL</t>
  </si>
  <si>
    <t>FUEL_EMI.ktCO2.HU.NFM.OTHER_NFM.OTH_FINISHING_STEAM.STEAM.SOLIDS</t>
  </si>
  <si>
    <t>FUEL_EMI.ktCO2.HU.NFM.OTHER_NFM.OTH_FINISHING_STEAM.STEAM.RFG</t>
  </si>
  <si>
    <t>FUEL_EMI.ktCO2.HU.NFM.OTHER_NFM.OTH_FINISHING_STEAM.STEAM.LPG</t>
  </si>
  <si>
    <t>FUEL_EMI.ktCO2.HU.NFM.OTHER_NFM.OTH_FINISHING_STEAM.STEAM.DIESEL_LIQBIO</t>
  </si>
  <si>
    <t>FUEL_EMI.ktCO2.HU.NFM.OTHER_NFM.OTH_FINISHING_STEAM.STEAM.RFO</t>
  </si>
  <si>
    <t>FUEL_EMI.ktCO2.HU.NFM.OTHER_NFM.OTH_FINISHING_STEAM.STEAM.OTHER</t>
  </si>
  <si>
    <t>FUEL_EMI.ktCO2.HU.NFM.OTHER_NFM.OTH_FINISHING_STEAM.STEAM.NG_BIOGAS</t>
  </si>
  <si>
    <t>FUEL_EMI.ktCO2.HU.NFM.OTHER_NFM.OTH_FINISHING_STEAM.STEAM.DERIVED</t>
  </si>
  <si>
    <t>FUEL_EMI.ktCO2.HU.NFM.OTHER_NFM.OTH_FINISHING_STEAM.STEAM.BIOMASS_WASTE</t>
  </si>
  <si>
    <t>FUEL_EMI.ktCO2.HU.NFM.OTHER_NFM.OTH_FINISHING_STEAM.STEAM.STEAM_DISTR</t>
  </si>
  <si>
    <t>FUEL_EMI.ktCO2.HU.NFM.OTHER_NFM.OTH_FINISHING.ELEC.ELEC</t>
  </si>
  <si>
    <t>PROCESS_EMI.ktCO2.HU.NFM.OTHER_NFM</t>
  </si>
  <si>
    <t>Aluminium - primary production (without process emissions)</t>
  </si>
  <si>
    <t>Other non-ferrous metals (without process emissions)</t>
  </si>
  <si>
    <t>Basic and other chemicals</t>
  </si>
  <si>
    <t>VA.Meuro2015.HU.CHI.BASIC_CHEM</t>
  </si>
  <si>
    <t>VA.Meuro2015.HU.CHI.OTHER_CHEM</t>
  </si>
  <si>
    <t>VA.Meuro2015.HU.CHI.PHARM</t>
  </si>
  <si>
    <t>Basic chemicals (kt ethylene eq.)</t>
  </si>
  <si>
    <t>OUTPUT.kt.HU.CHI.BASIC_CHEM</t>
  </si>
  <si>
    <t>Other chemicals (kt ethylene eq.)</t>
  </si>
  <si>
    <t>OUTPUT.kt.HU.CHI.OTHER_CHEM</t>
  </si>
  <si>
    <t>Pharmaceutical products etc. (kt ethylene eq.)</t>
  </si>
  <si>
    <t>OUTPUT.kt.HU.CHI.PHARM</t>
  </si>
  <si>
    <t>CAP.kt.HU.CHI.BASIC_CHEM</t>
  </si>
  <si>
    <t>CAP.kt.HU.CHI.OTHER_CHEM</t>
  </si>
  <si>
    <t>CAP.kt.HU.CHI.PHARM</t>
  </si>
  <si>
    <t>NEWCAP.kt.HU.CHI.BASIC_CHEM</t>
  </si>
  <si>
    <t>NEWCAP.kt.HU.CHI.OTHER_CHEM</t>
  </si>
  <si>
    <t>NEWCAP.kt.HU.CHI.PHARM</t>
  </si>
  <si>
    <t>FEC.ktoe.HU.CHI.TOTAL.TOTAL.TOTAL.TOTAL</t>
  </si>
  <si>
    <t>FEC.ktoe.HU.CHI.TOTAL.TOTAL.TOTAL.SOLIDS</t>
  </si>
  <si>
    <t>FEC.ktoe.HU.CHI.TOTAL.TOTAL.TOTAL.RFG</t>
  </si>
  <si>
    <t>FEC.ktoe.HU.CHI.TOTAL.TOTAL.TOTAL.LPG</t>
  </si>
  <si>
    <t>FEC.ktoe.HU.CHI.TOTAL.TOTAL.TOTAL.DIESEL</t>
  </si>
  <si>
    <t>FEC.ktoe.HU.CHI.TOTAL.TOTAL.TOTAL.RFO</t>
  </si>
  <si>
    <t>FEC.ktoe.HU.CHI.TOTAL.TOTAL.TOTAL.OTHER</t>
  </si>
  <si>
    <t>FEC.ktoe.HU.CHI.TOTAL.TOTAL.TOTAL.NG</t>
  </si>
  <si>
    <t>FEC.ktoe.HU.CHI.TOTAL.TOTAL.TOTAL.DERIVED</t>
  </si>
  <si>
    <t>FEC.ktoe.HU.CHI.TOTAL.TOTAL.TOTAL.BIOMASS_WASTE</t>
  </si>
  <si>
    <t>FEC.ktoe.HU.CHI.TOTAL.TOTAL.TOTAL.BIOGAS</t>
  </si>
  <si>
    <t>FEC.ktoe.HU.CHI.TOTAL.TOTAL.TOTAL.LIQBIO</t>
  </si>
  <si>
    <t>FEC.ktoe.HU.CHI.TOTAL.TOTAL.TOTAL.SOLAR</t>
  </si>
  <si>
    <t>FEC.ktoe.HU.CHI.TOTAL.TOTAL.TOTAL.GEO</t>
  </si>
  <si>
    <t>FEC.ktoe.HU.CHI.TOTAL.TOTAL.TOTAL.AMBIENT</t>
  </si>
  <si>
    <t>FEC.ktoe.HU.CHI.TOTAL.TOTAL.TOTAL.STEAM_DISTR</t>
  </si>
  <si>
    <t>FEC.ktoe.HU.CHI.TOTAL.TOTAL.TOTAL.ELEC</t>
  </si>
  <si>
    <t>Non-energy use in the Chemical industry (ktoe)</t>
  </si>
  <si>
    <t>NONENERGY.ktoe.HU.CHI.TOTAL.TOTAL.TOTAL.TOTAL</t>
  </si>
  <si>
    <t>NONENERGY.ktoe.HU.CHI.TOTAL.TOTAL.TOTAL.SOLIDS</t>
  </si>
  <si>
    <t>NONENERGY.ktoe.HU.CHI.TOTAL.TOTAL.TOTAL.RFG</t>
  </si>
  <si>
    <t>NONENERGY.ktoe.HU.CHI.TOTAL.TOTAL.TOTAL.LPG</t>
  </si>
  <si>
    <t>NONENERGY.ktoe.HU.CHI.TOTAL.TOTAL.TOTAL.DIESEL</t>
  </si>
  <si>
    <t>NONENERGY.ktoe.HU.CHI.TOTAL.TOTAL.TOTAL.RFO</t>
  </si>
  <si>
    <t>NONENERGY.ktoe.HU.CHI.TOTAL.TOTAL.TOTAL.OTHER</t>
  </si>
  <si>
    <t>NONENERGY.ktoe.HU.CHI.TOTAL.TOTAL.TOTAL.NAPHTHA</t>
  </si>
  <si>
    <t>NONENERGY.ktoe.HU.CHI.TOTAL.TOTAL.TOTAL.NG_BIOGAS</t>
  </si>
  <si>
    <t>NONENERGY.ktoe.HU.CHI.TOTAL.TOTAL.TOTAL.DERIVED</t>
  </si>
  <si>
    <t>NONENERGY.ktoe.HU.CHI.TOTAL.TOTAL.TOTAL.BIOMASS_WASTE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</si>
  <si>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</si>
  <si>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</si>
  <si>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</si>
  <si>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</si>
  <si>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</si>
  <si>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FEC.ktoe.HU.CHI.BASIC_CHEM.LIGHT.GENERIC.ELEC</t>
  </si>
  <si>
    <t>FEC.ktoe.HU.CHI.BASIC_CHEM.AIRCOMP.GENERIC.ELEC</t>
  </si>
  <si>
    <t>FEC.ktoe.HU.CHI.BASIC_CHEM.MOTOR.GENERIC.ELEC</t>
  </si>
  <si>
    <t>FEC.ktoe.HU.CHI.BASIC_CHEM.FANS.GENERIC.ELEC</t>
  </si>
  <si>
    <t>FEC.ktoe.HU.CHI.BASIC_CHEM.LOW_ENTH.TOTAL.TOTAL</t>
  </si>
  <si>
    <t>FEC.ktoe.HU.CHI.BASIC_CHEM.LOW_ENTH.THERM.DIESEL_LIQBIO</t>
  </si>
  <si>
    <t>FEC.ktoe.HU.CHI.BASIC_CHEM.LOW_ENTH.THERM.NG_BIOGAS</t>
  </si>
  <si>
    <t>FEC.ktoe.HU.CHI.BASIC_CHEM.LOW_ENTH.THERM.SOLAR_GEO</t>
  </si>
  <si>
    <t>FEC.ktoe.HU.CHI.BASIC_CHEM.LOW_ENTH.HP.AMBIENT</t>
  </si>
  <si>
    <t>FEC.ktoe.HU.CHI.BASIC_CHEM.LOW_ENTH.THERM.ELEC</t>
  </si>
  <si>
    <t>Chemicals: Feedstock (energy used as raw material)</t>
  </si>
  <si>
    <t>Chemicals: Steam processing</t>
  </si>
  <si>
    <t>FEC.ktoe.HU.CHI.BASIC_CHEM.PROCESSING.TOTAL.TOTAL</t>
  </si>
  <si>
    <t>FEC.ktoe.HU.CHI.BASIC_CHEM.PROCESSING.STEAM.SOLIDS</t>
  </si>
  <si>
    <t>FEC.ktoe.HU.CHI.BASIC_CHEM.PROCESSING.STEAM.RFG</t>
  </si>
  <si>
    <t>FEC.ktoe.HU.CHI.BASIC_CHEM.PROCESSING.STEAM.LPG</t>
  </si>
  <si>
    <t>FEC.ktoe.HU.CHI.BASIC_CHEM.PROCESSING.STEAM.DIESEL_LIQBIO</t>
  </si>
  <si>
    <t>FEC.ktoe.HU.CHI.BASIC_CHEM.PROCESSING.STEAM.RFO</t>
  </si>
  <si>
    <t>FEC.ktoe.HU.CHI.BASIC_CHEM.PROCESSING.STEAM.OTHER</t>
  </si>
  <si>
    <t>FEC.ktoe.HU.CHI.BASIC_CHEM.PROCESSING.STEAM.NG_BIOGAS</t>
  </si>
  <si>
    <t>FEC.ktoe.HU.CHI.BASIC_CHEM.PROCESSING.STEAM.DERIVED</t>
  </si>
  <si>
    <t>FEC.ktoe.HU.CHI.BASIC_CHEM.PROCESSING.STEAM.BIOMASS_WASTE</t>
  </si>
  <si>
    <t>FEC.ktoe.HU.CHI.BASIC_CHEM.PROCESSING.STEAM.STEAM_DISTR</t>
  </si>
  <si>
    <t>Chemicals: Furnaces</t>
  </si>
  <si>
    <t>FEC.ktoe.HU.CHI.BASIC_CHEM.PROC_HEAT.TOTAL.TOTAL</t>
  </si>
  <si>
    <t>Chemicals: Furnaces - Thermal</t>
  </si>
  <si>
    <t>FEC.ktoe.HU.CHI.BASIC_CHEM.PROC_HEAT.THERM.TOTAL</t>
  </si>
  <si>
    <t>FEC.ktoe.HU.CHI.BASIC_CHEM.PROC_HEAT.THERM.SOLIDS</t>
  </si>
  <si>
    <t>FEC.ktoe.HU.CHI.BASIC_CHEM.PROC_HEAT.THERM.LPG</t>
  </si>
  <si>
    <t>FEC.ktoe.HU.CHI.BASIC_CHEM.PROC_HEAT.THERM.DIESEL_LIQBIO</t>
  </si>
  <si>
    <t>FEC.ktoe.HU.CHI.BASIC_CHEM.PROC_HEAT.THERM.RFO</t>
  </si>
  <si>
    <t>FEC.ktoe.HU.CHI.BASIC_CHEM.PROC_HEAT.THERM.NG_BIOGAS</t>
  </si>
  <si>
    <t>Chemicals: Furnaces - Electric</t>
  </si>
  <si>
    <t>FEC.ktoe.HU.CHI.BASIC_CHEM.PROC_HEAT.ELEC.ELEC</t>
  </si>
  <si>
    <t>Chemicals: Process cooling</t>
  </si>
  <si>
    <t>Chemicals: Process cooling - Natural gas and biogas</t>
  </si>
  <si>
    <t>FEC.ktoe.HU.CHI.BASIC_CHEM.PROC_COOL.THERM.NG_BIOGAS</t>
  </si>
  <si>
    <t>Chemicals: Process cooling - Steam</t>
  </si>
  <si>
    <t>FEC.ktoe.HU.CHI.BASIC_CHEM.PROC_COOL_STEAM.TOTAL.TOTAL</t>
  </si>
  <si>
    <t>FEC.ktoe.HU.CHI.BASIC_CHEM.PROC_COOL_STEAM.STEAM.SOLIDS</t>
  </si>
  <si>
    <t>FEC.ktoe.HU.CHI.BASIC_CHEM.PROC_COOL_STEAM.STEAM.RFG</t>
  </si>
  <si>
    <t>FEC.ktoe.HU.CHI.BASIC_CHEM.PROC_COOL_STEAM.STEAM.LPG</t>
  </si>
  <si>
    <t>FEC.ktoe.HU.CHI.BASIC_CHEM.PROC_COOL_STEAM.STEAM.DIESEL_LIQBIO</t>
  </si>
  <si>
    <t>FEC.ktoe.HU.CHI.BASIC_CHEM.PROC_COOL_STEAM.STEAM.RFO</t>
  </si>
  <si>
    <t>FEC.ktoe.HU.CHI.BASIC_CHEM.PROC_COOL_STEAM.STEAM.OTHER</t>
  </si>
  <si>
    <t>FEC.ktoe.HU.CHI.BASIC_CHEM.PROC_COOL_STEAM.STEAM.NG_BIOGAS</t>
  </si>
  <si>
    <t>FEC.ktoe.HU.CHI.BASIC_CHEM.PROC_COOL_STEAM.STEAM.DERIVED</t>
  </si>
  <si>
    <t>FEC.ktoe.HU.CHI.BASIC_CHEM.PROC_COOL_STEAM.STEAM.BIOMASS_WASTE</t>
  </si>
  <si>
    <t>FEC.ktoe.HU.CHI.BASIC_CHEM.PROC_COOL_STEAM.STEAM.STEAM_DISTR</t>
  </si>
  <si>
    <t>Chemicals: Process cooling - Electric</t>
  </si>
  <si>
    <t>FEC.ktoe.HU.CHI.BASIC_CHEM.PROC_COOL.ELEC.ELEC</t>
  </si>
  <si>
    <t>Chemicals: Generic electric process</t>
  </si>
  <si>
    <t>FEC.ktoe.HU.CHI.BASIC_CHEM.GENERIC.MECH.ELEC</t>
  </si>
  <si>
    <t>FEC.ktoe.HU.CHI.OTHER_CHEM.TOTAL.TOTAL.TOTAL</t>
  </si>
  <si>
    <t>FEC.ktoe.HU.CHI.OTHER_CHEM.LIGHT.GENERIC.ELEC</t>
  </si>
  <si>
    <t>FEC.ktoe.HU.CHI.OTHER_CHEM.AIRCOMP.GENERIC.ELEC</t>
  </si>
  <si>
    <t>FEC.ktoe.HU.CHI.OTHER_CHEM.MOTOR.GENERIC.ELEC</t>
  </si>
  <si>
    <t>FEC.ktoe.HU.CHI.OTHER_CHEM.FANS.GENERIC.ELEC</t>
  </si>
  <si>
    <t>FEC.ktoe.HU.CHI.OTHER_CHEM.LOW_ENTH.TOTAL.TOTAL</t>
  </si>
  <si>
    <t>FEC.ktoe.HU.CHI.OTHER_CHEM.LOW_ENTH.THERM.DIESEL_LIQBIO</t>
  </si>
  <si>
    <t>FEC.ktoe.HU.CHI.OTHER_CHEM.LOW_ENTH.THERM.NG_BIOGAS</t>
  </si>
  <si>
    <t>FEC.ktoe.HU.CHI.OTHER_CHEM.LOW_ENTH.THERM.SOLAR_GEO</t>
  </si>
  <si>
    <t>FEC.ktoe.HU.CHI.OTHER_CHEM.LOW_ENTH.HP.AMBIENT</t>
  </si>
  <si>
    <t>FEC.ktoe.HU.CHI.OTHER_CHEM.LOW_ENTH.THERM.ELEC</t>
  </si>
  <si>
    <t>Chemicals: High-enthalpy heat processing</t>
  </si>
  <si>
    <t>High-enthalpy heat processing - Steam</t>
  </si>
  <si>
    <t>FEC.ktoe.HU.CHI.OTHER_CHEM.PROCESSING_STEAM.TOTAL.TOTAL</t>
  </si>
  <si>
    <t>FEC.ktoe.HU.CHI.OTHER_CHEM.PROCESSING_STEAM.STEAM.SOLIDS</t>
  </si>
  <si>
    <t>FEC.ktoe.HU.CHI.OTHER_CHEM.PROCESSING_STEAM.STEAM.RFG</t>
  </si>
  <si>
    <t>FEC.ktoe.HU.CHI.OTHER_CHEM.PROCESSING_STEAM.STEAM.LPG</t>
  </si>
  <si>
    <t>FEC.ktoe.HU.CHI.OTHER_CHEM.PROCESSING_STEAM.STEAM.DIESEL_LIQBIO</t>
  </si>
  <si>
    <t>FEC.ktoe.HU.CHI.OTHER_CHEM.PROCESSING_STEAM.STEAM.RFO</t>
  </si>
  <si>
    <t>FEC.ktoe.HU.CHI.OTHER_CHEM.PROCESSING_STEAM.STEAM.OTHER</t>
  </si>
  <si>
    <t>FEC.ktoe.HU.CHI.OTHER_CHEM.PROCESSING_STEAM.STEAM.NG_BIOGAS</t>
  </si>
  <si>
    <t>FEC.ktoe.HU.CHI.OTHER_CHEM.PROCESSING_STEAM.STEAM.DERIVED</t>
  </si>
  <si>
    <t>FEC.ktoe.HU.CHI.OTHER_CHEM.PROCESSING_STEAM.STEAM.BIOMASS_WASTE</t>
  </si>
  <si>
    <t>FEC.ktoe.HU.CHI.OTHER_CHEM.PROCESSING_STEAM.STEAM.STEAM_DISTR</t>
  </si>
  <si>
    <t>High-enthalpy heat processing - Electric (microwave)</t>
  </si>
  <si>
    <t>FEC.ktoe.HU.CHI.OTHER_CHEM.PROCESSING.MICROW.ELEC</t>
  </si>
  <si>
    <t>FEC.ktoe.HU.CHI.OTHER_CHEM.PROC_HEAT.TOTAL.TOTAL</t>
  </si>
  <si>
    <t>FEC.ktoe.HU.CHI.OTHER_CHEM.PROC_HEAT.THERM.TOTAL</t>
  </si>
  <si>
    <t>FEC.ktoe.HU.CHI.OTHER_CHEM.PROC_HEAT.THERM.SOLIDS</t>
  </si>
  <si>
    <t>FEC.ktoe.HU.CHI.OTHER_CHEM.PROC_HEAT.THERM.LPG</t>
  </si>
  <si>
    <t>FEC.ktoe.HU.CHI.OTHER_CHEM.PROC_HEAT.THERM.DIESEL_LIQBIO</t>
  </si>
  <si>
    <t>FEC.ktoe.HU.CHI.OTHER_CHEM.PROC_HEAT.THERM.RFO</t>
  </si>
  <si>
    <t>FEC.ktoe.HU.CHI.OTHER_CHEM.PROC_HEAT.THERM.NG_BIOGAS</t>
  </si>
  <si>
    <t>FEC.ktoe.HU.CHI.OTHER_CHEM.PROC_HEAT.ELEC.ELEC</t>
  </si>
  <si>
    <t>FEC.ktoe.HU.CHI.OTHER_CHEM.PROC_COOL.THERM.NG_BIOGAS</t>
  </si>
  <si>
    <t>FEC.ktoe.HU.CHI.OTHER_CHEM.PROC_COOL_STEAM.TOTAL.TOTAL</t>
  </si>
  <si>
    <t>FEC.ktoe.HU.CHI.OTHER_CHEM.PROC_COOL_STEAM.STEAM.SOLIDS</t>
  </si>
  <si>
    <t>FEC.ktoe.HU.CHI.OTHER_CHEM.PROC_COOL_STEAM.STEAM.RFG</t>
  </si>
  <si>
    <t>FEC.ktoe.HU.CHI.OTHER_CHEM.PROC_COOL_STEAM.STEAM.LPG</t>
  </si>
  <si>
    <t>FEC.ktoe.HU.CHI.OTHER_CHEM.PROC_COOL_STEAM.STEAM.DIESEL_LIQBIO</t>
  </si>
  <si>
    <t>FEC.ktoe.HU.CHI.OTHER_CHEM.PROC_COOL_STEAM.STEAM.RFO</t>
  </si>
  <si>
    <t>FEC.ktoe.HU.CHI.OTHER_CHEM.PROC_COOL_STEAM.STEAM.OTHER</t>
  </si>
  <si>
    <t>FEC.ktoe.HU.CHI.OTHER_CHEM.PROC_COOL_STEAM.STEAM.NG_BIOGAS</t>
  </si>
  <si>
    <t>FEC.ktoe.HU.CHI.OTHER_CHEM.PROC_COOL_STEAM.STEAM.DERIVED</t>
  </si>
  <si>
    <t>FEC.ktoe.HU.CHI.OTHER_CHEM.PROC_COOL_STEAM.STEAM.BIOMASS_WASTE</t>
  </si>
  <si>
    <t>FEC.ktoe.HU.CHI.OTHER_CHEM.PROC_COOL_STEAM.STEAM.STEAM_DISTR</t>
  </si>
  <si>
    <t>FEC.ktoe.HU.CHI.OTHER_CHEM.PROC_COOL.ELEC.ELEC</t>
  </si>
  <si>
    <t>FEC.ktoe.HU.CHI.OTHER_CHEM.GENERIC.MECH.ELEC</t>
  </si>
  <si>
    <t>FEC.ktoe.HU.CHI.PHARM.TOTAL.TOTAL.TOTAL</t>
  </si>
  <si>
    <t>FEC.ktoe.HU.CHI.PHARM.LIGHT.GENERIC.ELEC</t>
  </si>
  <si>
    <t>FEC.ktoe.HU.CHI.PHARM.AIRCOMP.GENERIC.ELEC</t>
  </si>
  <si>
    <t>FEC.ktoe.HU.CHI.PHARM.MOTOR.GENERIC.ELEC</t>
  </si>
  <si>
    <t>FEC.ktoe.HU.CHI.PHARM.FANS.GENERIC.ELEC</t>
  </si>
  <si>
    <t>FEC.ktoe.HU.CHI.PHARM.LOW_ENTH.TOTAL.TOTAL</t>
  </si>
  <si>
    <t>FEC.ktoe.HU.CHI.PHARM.LOW_ENTH.THERM.DIESEL_LIQBIO</t>
  </si>
  <si>
    <t>FEC.ktoe.HU.CHI.PHARM.LOW_ENTH.THERM.NG_BIOGAS</t>
  </si>
  <si>
    <t>FEC.ktoe.HU.CHI.PHARM.LOW_ENTH.THERM.SOLAR_GEO</t>
  </si>
  <si>
    <t>FEC.ktoe.HU.CHI.PHARM.LOW_ENTH.HP.AMBIENT</t>
  </si>
  <si>
    <t>FEC.ktoe.HU.CHI.PHARM.LOW_ENTH.THERM.ELEC</t>
  </si>
  <si>
    <t>FEC.ktoe.HU.CHI.PHARM.PROCESSING_STEAM.TOTAL.TOTAL</t>
  </si>
  <si>
    <t>FEC.ktoe.HU.CHI.PHARM.PROCESSING_STEAM.STEAM.SOLIDS</t>
  </si>
  <si>
    <t>FEC.ktoe.HU.CHI.PHARM.PROCESSING_STEAM.STEAM.RFG</t>
  </si>
  <si>
    <t>FEC.ktoe.HU.CHI.PHARM.PROCESSING_STEAM.STEAM.LPG</t>
  </si>
  <si>
    <t>FEC.ktoe.HU.CHI.PHARM.PROCESSING_STEAM.STEAM.DIESEL_LIQBIO</t>
  </si>
  <si>
    <t>FEC.ktoe.HU.CHI.PHARM.PROCESSING_STEAM.STEAM.RFO</t>
  </si>
  <si>
    <t>FEC.ktoe.HU.CHI.PHARM.PROCESSING_STEAM.STEAM.OTHER</t>
  </si>
  <si>
    <t>FEC.ktoe.HU.CHI.PHARM.PROCESSING_STEAM.STEAM.NG_BIOGAS</t>
  </si>
  <si>
    <t>FEC.ktoe.HU.CHI.PHARM.PROCESSING_STEAM.STEAM.DERIVED</t>
  </si>
  <si>
    <t>FEC.ktoe.HU.CHI.PHARM.PROCESSING_STEAM.STEAM.BIOMASS_WASTE</t>
  </si>
  <si>
    <t>FEC.ktoe.HU.CHI.PHARM.PROCESSING_STEAM.STEAM.STEAM_DISTR</t>
  </si>
  <si>
    <t>FEC.ktoe.HU.CHI.PHARM.PROCESSING.MICROW.ELEC</t>
  </si>
  <si>
    <t>FEC.ktoe.HU.CHI.PHARM.PROC_HEAT.TOTAL.TOTAL</t>
  </si>
  <si>
    <t>FEC.ktoe.HU.CHI.PHARM.PROC_HEAT.THERM.TOTAL</t>
  </si>
  <si>
    <t>FEC.ktoe.HU.CHI.PHARM.PROC_HEAT.THERM.SOLIDS</t>
  </si>
  <si>
    <t>FEC.ktoe.HU.CHI.PHARM.PROC_HEAT.THERM.LPG</t>
  </si>
  <si>
    <t>FEC.ktoe.HU.CHI.PHARM.PROC_HEAT.THERM.DIESEL_LIQBIO</t>
  </si>
  <si>
    <t>FEC.ktoe.HU.CHI.PHARM.PROC_HEAT.THERM.RFO</t>
  </si>
  <si>
    <t>FEC.ktoe.HU.CHI.PHARM.PROC_HEAT.THERM.NG_BIOGAS</t>
  </si>
  <si>
    <t>FEC.ktoe.HU.CHI.PHARM.PROC_HEAT.ELEC.ELEC</t>
  </si>
  <si>
    <t>FEC.ktoe.HU.CHI.PHARM.PROC_COOL.THERM.NG_BIOGAS</t>
  </si>
  <si>
    <t>FEC.ktoe.HU.CHI.PHARM.PROC_COOL_STEAM.TOTAL.TOTAL</t>
  </si>
  <si>
    <t>FEC.ktoe.HU.CHI.PHARM.PROC_COOL_STEAM.STEAM.SOLIDS</t>
  </si>
  <si>
    <t>FEC.ktoe.HU.CHI.PHARM.PROC_COOL_STEAM.STEAM.RFG</t>
  </si>
  <si>
    <t>FEC.ktoe.HU.CHI.PHARM.PROC_COOL_STEAM.STEAM.LPG</t>
  </si>
  <si>
    <t>FEC.ktoe.HU.CHI.PHARM.PROC_COOL_STEAM.STEAM.DIESEL_LIQBIO</t>
  </si>
  <si>
    <t>FEC.ktoe.HU.CHI.PHARM.PROC_COOL_STEAM.STEAM.RFO</t>
  </si>
  <si>
    <t>FEC.ktoe.HU.CHI.PHARM.PROC_COOL_STEAM.STEAM.OTHER</t>
  </si>
  <si>
    <t>FEC.ktoe.HU.CHI.PHARM.PROC_COOL_STEAM.STEAM.NG_BIOGAS</t>
  </si>
  <si>
    <t>FEC.ktoe.HU.CHI.PHARM.PROC_COOL_STEAM.STEAM.DERIVED</t>
  </si>
  <si>
    <t>FEC.ktoe.HU.CHI.PHARM.PROC_COOL_STEAM.STEAM.BIOMASS_WASTE</t>
  </si>
  <si>
    <t>FEC.ktoe.HU.CHI.PHARM.PROC_COOL_STEAM.STEAM.STEAM_DISTR</t>
  </si>
  <si>
    <t>FEC.ktoe.HU.CHI.PHARM.PROC_COOL.ELEC.ELEC</t>
  </si>
  <si>
    <t>FEC.ktoe.HU.CHI.PHARM.GENERIC.MECH.ELEC</t>
  </si>
  <si>
    <t>Chemicals: Process cooling - Natural gas</t>
  </si>
  <si>
    <t>UED.ktoe.HU.CHI.BASIC_CHEM.LIGHT.GENERIC.ELEC</t>
  </si>
  <si>
    <t>UED.ktoe.HU.CHI.BASIC_CHEM.AIRCOMP.GENERIC.ELEC</t>
  </si>
  <si>
    <t>UED.ktoe.HU.CHI.BASIC_CHEM.MOTOR.GENERIC.ELEC</t>
  </si>
  <si>
    <t>UED.ktoe.HU.CHI.BASIC_CHEM.FANS.GENERIC.ELEC</t>
  </si>
  <si>
    <t>UED.ktoe.HU.CHI.BASIC_CHEM.LOW_ENTH.TOTAL.TOTAL</t>
  </si>
  <si>
    <t>UED.ktoe.HU.CHI.BASIC_CHEM.LOW_ENTH.THERM.DIESEL_LIQBIO</t>
  </si>
  <si>
    <t>UED.ktoe.HU.CHI.BASIC_CHEM.LOW_ENTH.THERM.NG_BIOGAS</t>
  </si>
  <si>
    <t>UED.ktoe.HU.CHI.BASIC_CHEM.LOW_ENTH.THERM.SOLAR_GEO</t>
  </si>
  <si>
    <t>UED.ktoe.HU.CHI.BASIC_CHEM.LOW_ENTH.HP.AMBIENT</t>
  </si>
  <si>
    <t>UED.ktoe.HU.CHI.BASIC_CHEM.LOW_ENTH.THERM.ELEC</t>
  </si>
  <si>
    <t>UED.ktoe.HU.CHI.BASIC_CHEM.PROCESSING.TOTAL.TOTAL</t>
  </si>
  <si>
    <t>UED.ktoe.HU.CHI.BASIC_CHEM.PROCESSING.STEAM.SOLIDS</t>
  </si>
  <si>
    <t>UED.ktoe.HU.CHI.BASIC_CHEM.PROCESSING.STEAM.RFG</t>
  </si>
  <si>
    <t>UED.ktoe.HU.CHI.BASIC_CHEM.PROCESSING.STEAM.LPG</t>
  </si>
  <si>
    <t>UED.ktoe.HU.CHI.BASIC_CHEM.PROCESSING.STEAM.DIESEL_LIQBIO</t>
  </si>
  <si>
    <t>UED.ktoe.HU.CHI.BASIC_CHEM.PROCESSING.STEAM.RFO</t>
  </si>
  <si>
    <t>UED.ktoe.HU.CHI.BASIC_CHEM.PROCESSING.STEAM.OTHER</t>
  </si>
  <si>
    <t>UED.ktoe.HU.CHI.BASIC_CHEM.PROCESSING.STEAM.NG_BIOGAS</t>
  </si>
  <si>
    <t>UED.ktoe.HU.CHI.BASIC_CHEM.PROCESSING.STEAM.DERIVED</t>
  </si>
  <si>
    <t>UED.ktoe.HU.CHI.BASIC_CHEM.PROCESSING.STEAM.BIOMASS_WASTE</t>
  </si>
  <si>
    <t>UED.ktoe.HU.CHI.BASIC_CHEM.PROCESSING.STEAM.STEAM_DISTR</t>
  </si>
  <si>
    <t>UED.ktoe.HU.CHI.BASIC_CHEM.PROC_HEAT.TOTAL.TOTAL</t>
  </si>
  <si>
    <t>UED.ktoe.HU.CHI.BASIC_CHEM.PROC_HEAT.THERM.TOTAL</t>
  </si>
  <si>
    <t>UED.ktoe.HU.CHI.BASIC_CHEM.PROC_HEAT.THERM.SOLIDS</t>
  </si>
  <si>
    <t>UED.ktoe.HU.CHI.BASIC_CHEM.PROC_HEAT.THERM.LPG</t>
  </si>
  <si>
    <t>UED.ktoe.HU.CHI.BASIC_CHEM.PROC_HEAT.THERM.DIESEL_LIQBIO</t>
  </si>
  <si>
    <t>UED.ktoe.HU.CHI.BASIC_CHEM.PROC_HEAT.THERM.RFO</t>
  </si>
  <si>
    <t>UED.ktoe.HU.CHI.BASIC_CHEM.PROC_HEAT.THERM.NG_BIOGAS</t>
  </si>
  <si>
    <t>UED.ktoe.HU.CHI.BASIC_CHEM.PROC_HEAT.ELEC.ELEC</t>
  </si>
  <si>
    <t>UED.ktoe.HU.CHI.BASIC_CHEM.PROC_COOL.THERM.NG_BIOGAS</t>
  </si>
  <si>
    <t>UED.ktoe.HU.CHI.BASIC_CHEM.PROC_COOL_STEAM.TOTAL.TOTAL</t>
  </si>
  <si>
    <t>UED.ktoe.HU.CHI.BASIC_CHEM.PROC_COOL_STEAM.STEAM.SOLIDS</t>
  </si>
  <si>
    <t>UED.ktoe.HU.CHI.BASIC_CHEM.PROC_COOL_STEAM.STEAM.RFG</t>
  </si>
  <si>
    <t>UED.ktoe.HU.CHI.BASIC_CHEM.PROC_COOL_STEAM.STEAM.LPG</t>
  </si>
  <si>
    <t>UED.ktoe.HU.CHI.BASIC_CHEM.PROC_COOL_STEAM.STEAM.DIESEL_LIQBIO</t>
  </si>
  <si>
    <t>UED.ktoe.HU.CHI.BASIC_CHEM.PROC_COOL_STEAM.STEAM.RFO</t>
  </si>
  <si>
    <t>UED.ktoe.HU.CHI.BASIC_CHEM.PROC_COOL_STEAM.STEAM.OTHER</t>
  </si>
  <si>
    <t>UED.ktoe.HU.CHI.BASIC_CHEM.PROC_COOL_STEAM.STEAM.NG_BIOGAS</t>
  </si>
  <si>
    <t>UED.ktoe.HU.CHI.BASIC_CHEM.PROC_COOL_STEAM.STEAM.DERIVED</t>
  </si>
  <si>
    <t>UED.ktoe.HU.CHI.BASIC_CHEM.PROC_COOL_STEAM.STEAM.BIOMASS_WASTE</t>
  </si>
  <si>
    <t>UED.ktoe.HU.CHI.BASIC_CHEM.PROC_COOL_STEAM.STEAM.STEAM_DISTR</t>
  </si>
  <si>
    <t>UED.ktoe.HU.CHI.BASIC_CHEM.PROC_COOL.ELEC.ELEC</t>
  </si>
  <si>
    <t>UED.ktoe.HU.CHI.BASIC_CHEM.GENERIC.MECH.ELEC</t>
  </si>
  <si>
    <t>UED.ktoe.HU.CHI.OTHER_CHEM.TOTAL.TOTAL.TOTAL</t>
  </si>
  <si>
    <t>UED.ktoe.HU.CHI.OTHER_CHEM.LIGHT.GENERIC.ELEC</t>
  </si>
  <si>
    <t>UED.ktoe.HU.CHI.OTHER_CHEM.AIRCOMP.GENERIC.ELEC</t>
  </si>
  <si>
    <t>UED.ktoe.HU.CHI.OTHER_CHEM.MOTOR.GENERIC.ELEC</t>
  </si>
  <si>
    <t>UED.ktoe.HU.CHI.OTHER_CHEM.FANS.GENERIC.ELEC</t>
  </si>
  <si>
    <t>UED.ktoe.HU.CHI.OTHER_CHEM.LOW_ENTH.TOTAL.TOTAL</t>
  </si>
  <si>
    <t>UED.ktoe.HU.CHI.OTHER_CHEM.LOW_ENTH.THERM.DIESEL_LIQBIO</t>
  </si>
  <si>
    <t>UED.ktoe.HU.CHI.OTHER_CHEM.LOW_ENTH.THERM.NG_BIOGAS</t>
  </si>
  <si>
    <t>UED.ktoe.HU.CHI.OTHER_CHEM.LOW_ENTH.THERM.SOLAR_GEO</t>
  </si>
  <si>
    <t>UED.ktoe.HU.CHI.OTHER_CHEM.LOW_ENTH.HP.AMBIENT</t>
  </si>
  <si>
    <t>UED.ktoe.HU.CHI.OTHER_CHEM.LOW_ENTH.THERM.ELEC</t>
  </si>
  <si>
    <t>UED.ktoe.HU.CHI.OTHER_CHEM.PROCESSING_STEAM.TOTAL.TOTAL</t>
  </si>
  <si>
    <t>UED.ktoe.HU.CHI.OTHER_CHEM.PROCESSING_STEAM.STEAM.SOLIDS</t>
  </si>
  <si>
    <t>UED.ktoe.HU.CHI.OTHER_CHEM.PROCESSING_STEAM.STEAM.RFG</t>
  </si>
  <si>
    <t>UED.ktoe.HU.CHI.OTHER_CHEM.PROCESSING_STEAM.STEAM.LPG</t>
  </si>
  <si>
    <t>UED.ktoe.HU.CHI.OTHER_CHEM.PROCESSING_STEAM.STEAM.DIESEL_LIQBIO</t>
  </si>
  <si>
    <t>UED.ktoe.HU.CHI.OTHER_CHEM.PROCESSING_STEAM.STEAM.RFO</t>
  </si>
  <si>
    <t>UED.ktoe.HU.CHI.OTHER_CHEM.PROCESSING_STEAM.STEAM.OTHER</t>
  </si>
  <si>
    <t>UED.ktoe.HU.CHI.OTHER_CHEM.PROCESSING_STEAM.STEAM.NG_BIOGAS</t>
  </si>
  <si>
    <t>UED.ktoe.HU.CHI.OTHER_CHEM.PROCESSING_STEAM.STEAM.DERIVED</t>
  </si>
  <si>
    <t>UED.ktoe.HU.CHI.OTHER_CHEM.PROCESSING_STEAM.STEAM.BIOMASS_WASTE</t>
  </si>
  <si>
    <t>UED.ktoe.HU.CHI.OTHER_CHEM.PROCESSING_STEAM.STEAM.STEAM_DISTR</t>
  </si>
  <si>
    <t>UED.ktoe.HU.CHI.OTHER_CHEM.PROCESSING.MICROW.ELEC</t>
  </si>
  <si>
    <t>UED.ktoe.HU.CHI.OTHER_CHEM.PROC_HEAT.TOTAL.TOTAL</t>
  </si>
  <si>
    <t>UED.ktoe.HU.CHI.OTHER_CHEM.PROC_HEAT.THERM.TOTAL</t>
  </si>
  <si>
    <t>UED.ktoe.HU.CHI.OTHER_CHEM.PROC_HEAT.THERM.SOLIDS</t>
  </si>
  <si>
    <t>UED.ktoe.HU.CHI.OTHER_CHEM.PROC_HEAT.THERM.LPG</t>
  </si>
  <si>
    <t>UED.ktoe.HU.CHI.OTHER_CHEM.PROC_HEAT.THERM.DIESEL_LIQBIO</t>
  </si>
  <si>
    <t>UED.ktoe.HU.CHI.OTHER_CHEM.PROC_HEAT.THERM.RFO</t>
  </si>
  <si>
    <t>UED.ktoe.HU.CHI.OTHER_CHEM.PROC_HEAT.THERM.NG_BIOGAS</t>
  </si>
  <si>
    <t>UED.ktoe.HU.CHI.OTHER_CHEM.PROC_HEAT.ELEC.ELEC</t>
  </si>
  <si>
    <t>UED.ktoe.HU.CHI.OTHER_CHEM.PROC_COOL.THERM.NG_BIOGAS</t>
  </si>
  <si>
    <t>UED.ktoe.HU.CHI.OTHER_CHEM.PROC_COOL_STEAM.TOTAL.TOTAL</t>
  </si>
  <si>
    <t>UED.ktoe.HU.CHI.OTHER_CHEM.PROC_COOL_STEAM.STEAM.SOLIDS</t>
  </si>
  <si>
    <t>UED.ktoe.HU.CHI.OTHER_CHEM.PROC_COOL_STEAM.STEAM.RFG</t>
  </si>
  <si>
    <t>UED.ktoe.HU.CHI.OTHER_CHEM.PROC_COOL_STEAM.STEAM.LPG</t>
  </si>
  <si>
    <t>UED.ktoe.HU.CHI.OTHER_CHEM.PROC_COOL_STEAM.STEAM.DIESEL_LIQBIO</t>
  </si>
  <si>
    <t>UED.ktoe.HU.CHI.OTHER_CHEM.PROC_COOL_STEAM.STEAM.RFO</t>
  </si>
  <si>
    <t>UED.ktoe.HU.CHI.OTHER_CHEM.PROC_COOL_STEAM.STEAM.OTHER</t>
  </si>
  <si>
    <t>UED.ktoe.HU.CHI.OTHER_CHEM.PROC_COOL_STEAM.STEAM.NG_BIOGAS</t>
  </si>
  <si>
    <t>UED.ktoe.HU.CHI.OTHER_CHEM.PROC_COOL_STEAM.STEAM.DERIVED</t>
  </si>
  <si>
    <t>UED.ktoe.HU.CHI.OTHER_CHEM.PROC_COOL_STEAM.STEAM.BIOMASS_WASTE</t>
  </si>
  <si>
    <t>UED.ktoe.HU.CHI.OTHER_CHEM.PROC_COOL_STEAM.STEAM.STEAM_DISTR</t>
  </si>
  <si>
    <t>UED.ktoe.HU.CHI.OTHER_CHEM.PROC_COOL.ELEC.ELEC</t>
  </si>
  <si>
    <t>UED.ktoe.HU.CHI.OTHER_CHEM.GENERIC.MECH.ELEC</t>
  </si>
  <si>
    <t>UED.ktoe.HU.CHI.PHARM.TOTAL.TOTAL.TOTAL</t>
  </si>
  <si>
    <t>UED.ktoe.HU.CHI.PHARM.LIGHT.GENERIC.ELEC</t>
  </si>
  <si>
    <t>UED.ktoe.HU.CHI.PHARM.AIRCOMP.GENERIC.ELEC</t>
  </si>
  <si>
    <t>UED.ktoe.HU.CHI.PHARM.MOTOR.GENERIC.ELEC</t>
  </si>
  <si>
    <t>UED.ktoe.HU.CHI.PHARM.FANS.GENERIC.ELEC</t>
  </si>
  <si>
    <t>UED.ktoe.HU.CHI.PHARM.LOW_ENTH.TOTAL.TOTAL</t>
  </si>
  <si>
    <t>UED.ktoe.HU.CHI.PHARM.LOW_ENTH.THERM.DIESEL_LIQBIO</t>
  </si>
  <si>
    <t>UED.ktoe.HU.CHI.PHARM.LOW_ENTH.THERM.NG_BIOGAS</t>
  </si>
  <si>
    <t>UED.ktoe.HU.CHI.PHARM.LOW_ENTH.THERM.SOLAR_GEO</t>
  </si>
  <si>
    <t>UED.ktoe.HU.CHI.PHARM.LOW_ENTH.HP.AMBIENT</t>
  </si>
  <si>
    <t>UED.ktoe.HU.CHI.PHARM.LOW_ENTH.THERM.ELEC</t>
  </si>
  <si>
    <t>UED.ktoe.HU.CHI.PHARM.PROCESSING_STEAM.TOTAL.TOTAL</t>
  </si>
  <si>
    <t>UED.ktoe.HU.CHI.PHARM.PROCESSING_STEAM.STEAM.SOLIDS</t>
  </si>
  <si>
    <t>UED.ktoe.HU.CHI.PHARM.PROCESSING_STEAM.STEAM.RFG</t>
  </si>
  <si>
    <t>UED.ktoe.HU.CHI.PHARM.PROCESSING_STEAM.STEAM.LPG</t>
  </si>
  <si>
    <t>UED.ktoe.HU.CHI.PHARM.PROCESSING_STEAM.STEAM.DIESEL_LIQBIO</t>
  </si>
  <si>
    <t>UED.ktoe.HU.CHI.PHARM.PROCESSING_STEAM.STEAM.RFO</t>
  </si>
  <si>
    <t>UED.ktoe.HU.CHI.PHARM.PROCESSING_STEAM.STEAM.OTHER</t>
  </si>
  <si>
    <t>UED.ktoe.HU.CHI.PHARM.PROCESSING_STEAM.STEAM.NG_BIOGAS</t>
  </si>
  <si>
    <t>UED.ktoe.HU.CHI.PHARM.PROCESSING_STEAM.STEAM.DERIVED</t>
  </si>
  <si>
    <t>UED.ktoe.HU.CHI.PHARM.PROCESSING_STEAM.STEAM.BIOMASS_WASTE</t>
  </si>
  <si>
    <t>UED.ktoe.HU.CHI.PHARM.PROCESSING_STEAM.STEAM.STEAM_DISTR</t>
  </si>
  <si>
    <t>UED.ktoe.HU.CHI.PHARM.PROCESSING.MICROW.ELEC</t>
  </si>
  <si>
    <t>UED.ktoe.HU.CHI.PHARM.PROC_HEAT.TOTAL.TOTAL</t>
  </si>
  <si>
    <t>UED.ktoe.HU.CHI.PHARM.PROC_HEAT.THERM.TOTAL</t>
  </si>
  <si>
    <t>UED.ktoe.HU.CHI.PHARM.PROC_HEAT.THERM.SOLIDS</t>
  </si>
  <si>
    <t>UED.ktoe.HU.CHI.PHARM.PROC_HEAT.THERM.LPG</t>
  </si>
  <si>
    <t>UED.ktoe.HU.CHI.PHARM.PROC_HEAT.THERM.DIESEL_LIQBIO</t>
  </si>
  <si>
    <t>UED.ktoe.HU.CHI.PHARM.PROC_HEAT.THERM.RFO</t>
  </si>
  <si>
    <t>UED.ktoe.HU.CHI.PHARM.PROC_HEAT.THERM.NG_BIOGAS</t>
  </si>
  <si>
    <t>UED.ktoe.HU.CHI.PHARM.PROC_HEAT.ELEC.ELEC</t>
  </si>
  <si>
    <t>UED.ktoe.HU.CHI.PHARM.PROC_COOL.THERM.NG_BIOGAS</t>
  </si>
  <si>
    <t>UED.ktoe.HU.CHI.PHARM.PROC_COOL_STEAM.TOTAL.TOTAL</t>
  </si>
  <si>
    <t>UED.ktoe.HU.CHI.PHARM.PROC_COOL_STEAM.STEAM.SOLIDS</t>
  </si>
  <si>
    <t>UED.ktoe.HU.CHI.PHARM.PROC_COOL_STEAM.STEAM.RFG</t>
  </si>
  <si>
    <t>UED.ktoe.HU.CHI.PHARM.PROC_COOL_STEAM.STEAM.LPG</t>
  </si>
  <si>
    <t>UED.ktoe.HU.CHI.PHARM.PROC_COOL_STEAM.STEAM.DIESEL_LIQBIO</t>
  </si>
  <si>
    <t>UED.ktoe.HU.CHI.PHARM.PROC_COOL_STEAM.STEAM.RFO</t>
  </si>
  <si>
    <t>UED.ktoe.HU.CHI.PHARM.PROC_COOL_STEAM.STEAM.OTHER</t>
  </si>
  <si>
    <t>UED.ktoe.HU.CHI.PHARM.PROC_COOL_STEAM.STEAM.NG_BIOGAS</t>
  </si>
  <si>
    <t>UED.ktoe.HU.CHI.PHARM.PROC_COOL_STEAM.STEAM.DERIVED</t>
  </si>
  <si>
    <t>UED.ktoe.HU.CHI.PHARM.PROC_COOL_STEAM.STEAM.BIOMASS_WASTE</t>
  </si>
  <si>
    <t>UED.ktoe.HU.CHI.PHARM.PROC_COOL_STEAM.STEAM.STEAM_DISTR</t>
  </si>
  <si>
    <t>UED.ktoe.HU.CHI.PHARM.PROC_COOL.ELEC.ELEC</t>
  </si>
  <si>
    <t>UED.ktoe.HU.CHI.PHARM.GENERIC.MECH.ELEC</t>
  </si>
  <si>
    <t>Basic chemicals (energy consumption)</t>
  </si>
  <si>
    <t>FUEL_EMI.ktCO2.HU.CHI.BASIC_CHEM.LIGHT.GENERIC.ELEC</t>
  </si>
  <si>
    <t>FUEL_EMI.ktCO2.HU.CHI.BASIC_CHEM.AIRCOMP.GENERIC.ELEC</t>
  </si>
  <si>
    <t>FUEL_EMI.ktCO2.HU.CHI.BASIC_CHEM.MOTOR.GENERIC.ELEC</t>
  </si>
  <si>
    <t>FUEL_EMI.ktCO2.HU.CHI.BASIC_CHEM.FANS.GENERIC.ELEC</t>
  </si>
  <si>
    <t>FUEL_EMI.ktCO2.HU.CHI.BASIC_CHEM.LOW_ENTH.TOTAL.TOTAL</t>
  </si>
  <si>
    <t>FUEL_EMI.ktCO2.HU.CHI.BASIC_CHEM.LOW_ENTH.THERM.DIESEL_LIQBIO</t>
  </si>
  <si>
    <t>FUEL_EMI.ktCO2.HU.CHI.BASIC_CHEM.LOW_ENTH.THERM.NG_BIOGAS</t>
  </si>
  <si>
    <t>FUEL_EMI.ktCO2.HU.CHI.BASIC_CHEM.LOW_ENTH.THERM.SOLAR_GEO</t>
  </si>
  <si>
    <t>FUEL_EMI.ktCO2.HU.CHI.BASIC_CHEM.LOW_ENTH.HP.AMBIENT</t>
  </si>
  <si>
    <t>FUEL_EMI.ktCO2.HU.CHI.BASIC_CHEM.LOW_ENTH.THERM.ELEC</t>
  </si>
  <si>
    <t>FUEL_EMI.ktCO2.HU.CHI.BASIC_CHEM.PROCESSING.TOTAL.TOTAL</t>
  </si>
  <si>
    <t>FUEL_EMI.ktCO2.HU.CHI.BASIC_CHEM.PROCESSING.STEAM.SOLIDS</t>
  </si>
  <si>
    <t>FUEL_EMI.ktCO2.HU.CHI.BASIC_CHEM.PROCESSING.STEAM.RFG</t>
  </si>
  <si>
    <t>FUEL_EMI.ktCO2.HU.CHI.BASIC_CHEM.PROCESSING.STEAM.LPG</t>
  </si>
  <si>
    <t>FUEL_EMI.ktCO2.HU.CHI.BASIC_CHEM.PROCESSING.STEAM.DIESEL_LIQBIO</t>
  </si>
  <si>
    <t>FUEL_EMI.ktCO2.HU.CHI.BASIC_CHEM.PROCESSING.STEAM.RFO</t>
  </si>
  <si>
    <t>FUEL_EMI.ktCO2.HU.CHI.BASIC_CHEM.PROCESSING.STEAM.OTHER</t>
  </si>
  <si>
    <t>FUEL_EMI.ktCO2.HU.CHI.BASIC_CHEM.PROCESSING.STEAM.NG_BIOGAS</t>
  </si>
  <si>
    <t>FUEL_EMI.ktCO2.HU.CHI.BASIC_CHEM.PROCESSING.STEAM.DERIVED</t>
  </si>
  <si>
    <t>FUEL_EMI.ktCO2.HU.CHI.BASIC_CHEM.PROCESSING.STEAM.BIOMASS_WASTE</t>
  </si>
  <si>
    <t>FUEL_EMI.ktCO2.HU.CHI.BASIC_CHEM.PROCESSING.STEAM.STEAM_DISTR</t>
  </si>
  <si>
    <t>FUEL_EMI.ktCO2.HU.CHI.BASIC_CHEM.PROC_HEAT.TOTAL.TOTAL</t>
  </si>
  <si>
    <t>FUEL_EMI.ktCO2.HU.CHI.BASIC_CHEM.PROC_HEAT.THERM.TOTAL</t>
  </si>
  <si>
    <t>FUEL_EMI.ktCO2.HU.CHI.BASIC_CHEM.PROC_HEAT.THERM.SOLIDS</t>
  </si>
  <si>
    <t>FUEL_EMI.ktCO2.HU.CHI.BASIC_CHEM.PROC_HEAT.THERM.LPG</t>
  </si>
  <si>
    <t>FUEL_EMI.ktCO2.HU.CHI.BASIC_CHEM.PROC_HEAT.THERM.DIESEL_LIQBIO</t>
  </si>
  <si>
    <t>FUEL_EMI.ktCO2.HU.CHI.BASIC_CHEM.PROC_HEAT.THERM.RFO</t>
  </si>
  <si>
    <t>FUEL_EMI.ktCO2.HU.CHI.BASIC_CHEM.PROC_HEAT.THERM.NG_BIOGAS</t>
  </si>
  <si>
    <t>FUEL_EMI.ktCO2.HU.CHI.BASIC_CHEM.PROC_HEAT.ELEC.ELEC</t>
  </si>
  <si>
    <t>FUEL_EMI.ktCO2.HU.CHI.BASIC_CHEM.PROC_COOL.THERM.NG_BIOGAS</t>
  </si>
  <si>
    <t>FUEL_EMI.ktCO2.HU.CHI.BASIC_CHEM.PROC_COOL_STEAM.TOTAL.TOTAL</t>
  </si>
  <si>
    <t>FUEL_EMI.ktCO2.HU.CHI.BASIC_CHEM.PROC_COOL_STEAM.STEAM.SOLIDS</t>
  </si>
  <si>
    <t>FUEL_EMI.ktCO2.HU.CHI.BASIC_CHEM.PROC_COOL_STEAM.STEAM.RFG</t>
  </si>
  <si>
    <t>FUEL_EMI.ktCO2.HU.CHI.BASIC_CHEM.PROC_COOL_STEAM.STEAM.LPG</t>
  </si>
  <si>
    <t>FUEL_EMI.ktCO2.HU.CHI.BASIC_CHEM.PROC_COOL_STEAM.STEAM.DIESEL_LIQBIO</t>
  </si>
  <si>
    <t>FUEL_EMI.ktCO2.HU.CHI.BASIC_CHEM.PROC_COOL_STEAM.STEAM.RFO</t>
  </si>
  <si>
    <t>FUEL_EMI.ktCO2.HU.CHI.BASIC_CHEM.PROC_COOL_STEAM.STEAM.OTHER</t>
  </si>
  <si>
    <t>FUEL_EMI.ktCO2.HU.CHI.BASIC_CHEM.PROC_COOL_STEAM.STEAM.NG_BIOGAS</t>
  </si>
  <si>
    <t>FUEL_EMI.ktCO2.HU.CHI.BASIC_CHEM.PROC_COOL_STEAM.STEAM.DERIVED</t>
  </si>
  <si>
    <t>FUEL_EMI.ktCO2.HU.CHI.BASIC_CHEM.PROC_COOL_STEAM.STEAM.BIOMASS_WASTE</t>
  </si>
  <si>
    <t>FUEL_EMI.ktCO2.HU.CHI.BASIC_CHEM.PROC_COOL_STEAM.STEAM.STEAM_DISTR</t>
  </si>
  <si>
    <t>FUEL_EMI.ktCO2.HU.CHI.BASIC_CHEM.PROC_COOL.ELEC.ELEC</t>
  </si>
  <si>
    <t>FUEL_EMI.ktCO2.HU.CHI.BASIC_CHEM.GENERIC.MECH.ELEC</t>
  </si>
  <si>
    <t>PROCESS_EMI.ktCO2.HU.CHI.BASIC_CHEM</t>
  </si>
  <si>
    <t>FUEL_EMI.ktCO2.HU.CHI.OTHER_CHEM.LIGHT.GENERIC.ELEC</t>
  </si>
  <si>
    <t>FUEL_EMI.ktCO2.HU.CHI.OTHER_CHEM.AIRCOMP.GENERIC.ELEC</t>
  </si>
  <si>
    <t>FUEL_EMI.ktCO2.HU.CHI.OTHER_CHEM.MOTOR.GENERIC.ELEC</t>
  </si>
  <si>
    <t>FUEL_EMI.ktCO2.HU.CHI.OTHER_CHEM.FANS.GENERIC.ELEC</t>
  </si>
  <si>
    <t>FUEL_EMI.ktCO2.HU.CHI.OTHER_CHEM.LOW_ENTH.TOTAL.TOTAL</t>
  </si>
  <si>
    <t>FUEL_EMI.ktCO2.HU.CHI.OTHER_CHEM.LOW_ENTH.THERM.DIESEL_LIQBIO</t>
  </si>
  <si>
    <t>FUEL_EMI.ktCO2.HU.CHI.OTHER_CHEM.LOW_ENTH.THERM.NG_BIOGAS</t>
  </si>
  <si>
    <t>FUEL_EMI.ktCO2.HU.CHI.OTHER_CHEM.LOW_ENTH.THERM.SOLAR_GEO</t>
  </si>
  <si>
    <t>FUEL_EMI.ktCO2.HU.CHI.OTHER_CHEM.LOW_ENTH.HP.AMBIENT</t>
  </si>
  <si>
    <t>FUEL_EMI.ktCO2.HU.CHI.OTHER_CHEM.LOW_ENTH.THERM.ELEC</t>
  </si>
  <si>
    <t>FUEL_EMI.ktCO2.HU.CHI.OTHER_CHEM.PROCESSING_STEAM.TOTAL.TOTAL</t>
  </si>
  <si>
    <t>FUEL_EMI.ktCO2.HU.CHI.OTHER_CHEM.PROCESSING_STEAM.STEAM.SOLIDS</t>
  </si>
  <si>
    <t>FUEL_EMI.ktCO2.HU.CHI.OTHER_CHEM.PROCESSING_STEAM.STEAM.RFG</t>
  </si>
  <si>
    <t>FUEL_EMI.ktCO2.HU.CHI.OTHER_CHEM.PROCESSING_STEAM.STEAM.LPG</t>
  </si>
  <si>
    <t>FUEL_EMI.ktCO2.HU.CHI.OTHER_CHEM.PROCESSING_STEAM.STEAM.DIESEL_LIQBIO</t>
  </si>
  <si>
    <t>FUEL_EMI.ktCO2.HU.CHI.OTHER_CHEM.PROCESSING_STEAM.STEAM.RFO</t>
  </si>
  <si>
    <t>FUEL_EMI.ktCO2.HU.CHI.OTHER_CHEM.PROCESSING_STEAM.STEAM.OTHER</t>
  </si>
  <si>
    <t>FUEL_EMI.ktCO2.HU.CHI.OTHER_CHEM.PROCESSING_STEAM.STEAM.NG_BIOGAS</t>
  </si>
  <si>
    <t>FUEL_EMI.ktCO2.HU.CHI.OTHER_CHEM.PROCESSING_STEAM.STEAM.DERIVED</t>
  </si>
  <si>
    <t>FUEL_EMI.ktCO2.HU.CHI.OTHER_CHEM.PROCESSING_STEAM.STEAM.BIOMASS_WASTE</t>
  </si>
  <si>
    <t>FUEL_EMI.ktCO2.HU.CHI.OTHER_CHEM.PROCESSING_STEAM.STEAM.STEAM_DISTR</t>
  </si>
  <si>
    <t>FUEL_EMI.ktCO2.HU.CHI.OTHER_CHEM.PROCESSING.MICROW.ELEC</t>
  </si>
  <si>
    <t>FUEL_EMI.ktCO2.HU.CHI.OTHER_CHEM.PROC_HEAT.TOTAL.TOTAL</t>
  </si>
  <si>
    <t>FUEL_EMI.ktCO2.HU.CHI.OTHER_CHEM.PROC_HEAT.THERM.TOTAL</t>
  </si>
  <si>
    <t>FUEL_EMI.ktCO2.HU.CHI.OTHER_CHEM.PROC_HEAT.THERM.SOLIDS</t>
  </si>
  <si>
    <t>FUEL_EMI.ktCO2.HU.CHI.OTHER_CHEM.PROC_HEAT.THERM.LPG</t>
  </si>
  <si>
    <t>FUEL_EMI.ktCO2.HU.CHI.OTHER_CHEM.PROC_HEAT.THERM.DIESEL_LIQBIO</t>
  </si>
  <si>
    <t>FUEL_EMI.ktCO2.HU.CHI.OTHER_CHEM.PROC_HEAT.THERM.RFO</t>
  </si>
  <si>
    <t>FUEL_EMI.ktCO2.HU.CHI.OTHER_CHEM.PROC_HEAT.THERM.NG_BIOGAS</t>
  </si>
  <si>
    <t>FUEL_EMI.ktCO2.HU.CHI.OTHER_CHEM.PROC_HEAT.ELEC.ELEC</t>
  </si>
  <si>
    <t>FUEL_EMI.ktCO2.HU.CHI.OTHER_CHEM.PROC_COOL.THERM.NG_BIOGAS</t>
  </si>
  <si>
    <t>FUEL_EMI.ktCO2.HU.CHI.OTHER_CHEM.PROC_COOL_STEAM.TOTAL.TOTAL</t>
  </si>
  <si>
    <t>FUEL_EMI.ktCO2.HU.CHI.OTHER_CHEM.PROC_COOL_STEAM.STEAM.SOLIDS</t>
  </si>
  <si>
    <t>FUEL_EMI.ktCO2.HU.CHI.OTHER_CHEM.PROC_COOL_STEAM.STEAM.RFG</t>
  </si>
  <si>
    <t>FUEL_EMI.ktCO2.HU.CHI.OTHER_CHEM.PROC_COOL_STEAM.STEAM.LPG</t>
  </si>
  <si>
    <t>FUEL_EMI.ktCO2.HU.CHI.OTHER_CHEM.PROC_COOL_STEAM.STEAM.DIESEL_LIQBIO</t>
  </si>
  <si>
    <t>FUEL_EMI.ktCO2.HU.CHI.OTHER_CHEM.PROC_COOL_STEAM.STEAM.RFO</t>
  </si>
  <si>
    <t>FUEL_EMI.ktCO2.HU.CHI.OTHER_CHEM.PROC_COOL_STEAM.STEAM.OTHER</t>
  </si>
  <si>
    <t>FUEL_EMI.ktCO2.HU.CHI.OTHER_CHEM.PROC_COOL_STEAM.STEAM.NG_BIOGAS</t>
  </si>
  <si>
    <t>FUEL_EMI.ktCO2.HU.CHI.OTHER_CHEM.PROC_COOL_STEAM.STEAM.DERIVED</t>
  </si>
  <si>
    <t>FUEL_EMI.ktCO2.HU.CHI.OTHER_CHEM.PROC_COOL_STEAM.STEAM.BIOMASS_WASTE</t>
  </si>
  <si>
    <t>FUEL_EMI.ktCO2.HU.CHI.OTHER_CHEM.PROC_COOL_STEAM.STEAM.STEAM_DISTR</t>
  </si>
  <si>
    <t>FUEL_EMI.ktCO2.HU.CHI.OTHER_CHEM.PROC_COOL.ELEC.ELEC</t>
  </si>
  <si>
    <t>FUEL_EMI.ktCO2.HU.CHI.OTHER_CHEM.GENERIC.MECH.ELEC</t>
  </si>
  <si>
    <t>PROCESS_EMI.ktCO2.HU.CHI.OTHER_CHEM</t>
  </si>
  <si>
    <t>FUEL_EMI.ktCO2.HU.CHI.PHARM.TOTAL.TOTAL.TOTAL</t>
  </si>
  <si>
    <t>FUEL_EMI.ktCO2.HU.CHI.PHARM.LIGHT.GENERIC.ELEC</t>
  </si>
  <si>
    <t>FUEL_EMI.ktCO2.HU.CHI.PHARM.AIRCOMP.GENERIC.ELEC</t>
  </si>
  <si>
    <t>FUEL_EMI.ktCO2.HU.CHI.PHARM.MOTOR.GENERIC.ELEC</t>
  </si>
  <si>
    <t>FUEL_EMI.ktCO2.HU.CHI.PHARM.FANS.GENERIC.ELEC</t>
  </si>
  <si>
    <t>FUEL_EMI.ktCO2.HU.CHI.PHARM.LOW_ENTH.TOTAL.TOTAL</t>
  </si>
  <si>
    <t>FUEL_EMI.ktCO2.HU.CHI.PHARM.LOW_ENTH.THERM.DIESEL_LIQBIO</t>
  </si>
  <si>
    <t>FUEL_EMI.ktCO2.HU.CHI.PHARM.LOW_ENTH.THERM.NG_BIOGAS</t>
  </si>
  <si>
    <t>FUEL_EMI.ktCO2.HU.CHI.PHARM.LOW_ENTH.THERM.SOLAR_GEO</t>
  </si>
  <si>
    <t>FUEL_EMI.ktCO2.HU.CHI.PHARM.LOW_ENTH.HP.AMBIENT</t>
  </si>
  <si>
    <t>FUEL_EMI.ktCO2.HU.CHI.PHARM.LOW_ENTH.THERM.ELEC</t>
  </si>
  <si>
    <t>FUEL_EMI.ktCO2.HU.CHI.PHARM.PROCESSING_STEAM.TOTAL.TOTAL</t>
  </si>
  <si>
    <t>FUEL_EMI.ktCO2.HU.CHI.PHARM.PROCESSING_STEAM.STEAM.SOLIDS</t>
  </si>
  <si>
    <t>FUEL_EMI.ktCO2.HU.CHI.PHARM.PROCESSING_STEAM.STEAM.RFG</t>
  </si>
  <si>
    <t>FUEL_EMI.ktCO2.HU.CHI.PHARM.PROCESSING_STEAM.STEAM.LPG</t>
  </si>
  <si>
    <t>FUEL_EMI.ktCO2.HU.CHI.PHARM.PROCESSING_STEAM.STEAM.DIESEL_LIQBIO</t>
  </si>
  <si>
    <t>FUEL_EMI.ktCO2.HU.CHI.PHARM.PROCESSING_STEAM.STEAM.RFO</t>
  </si>
  <si>
    <t>FUEL_EMI.ktCO2.HU.CHI.PHARM.PROCESSING_STEAM.STEAM.OTHER</t>
  </si>
  <si>
    <t>FUEL_EMI.ktCO2.HU.CHI.PHARM.PROCESSING_STEAM.STEAM.NG_BIOGAS</t>
  </si>
  <si>
    <t>FUEL_EMI.ktCO2.HU.CHI.PHARM.PROCESSING_STEAM.STEAM.DERIVED</t>
  </si>
  <si>
    <t>FUEL_EMI.ktCO2.HU.CHI.PHARM.PROCESSING_STEAM.STEAM.BIOMASS_WASTE</t>
  </si>
  <si>
    <t>FUEL_EMI.ktCO2.HU.CHI.PHARM.PROCESSING_STEAM.STEAM.STEAM_DISTR</t>
  </si>
  <si>
    <t>FUEL_EMI.ktCO2.HU.CHI.PHARM.PROCESSING.MICROW.ELEC</t>
  </si>
  <si>
    <t>FUEL_EMI.ktCO2.HU.CHI.PHARM.PROC_HEAT.TOTAL.TOTAL</t>
  </si>
  <si>
    <t>FUEL_EMI.ktCO2.HU.CHI.PHARM.PROC_HEAT.THERM.TOTAL</t>
  </si>
  <si>
    <t>FUEL_EMI.ktCO2.HU.CHI.PHARM.PROC_HEAT.THERM.SOLIDS</t>
  </si>
  <si>
    <t>FUEL_EMI.ktCO2.HU.CHI.PHARM.PROC_HEAT.THERM.LPG</t>
  </si>
  <si>
    <t>FUEL_EMI.ktCO2.HU.CHI.PHARM.PROC_HEAT.THERM.DIESEL_LIQBIO</t>
  </si>
  <si>
    <t>FUEL_EMI.ktCO2.HU.CHI.PHARM.PROC_HEAT.THERM.RFO</t>
  </si>
  <si>
    <t>FUEL_EMI.ktCO2.HU.CHI.PHARM.PROC_HEAT.THERM.NG_BIOGAS</t>
  </si>
  <si>
    <t>FUEL_EMI.ktCO2.HU.CHI.PHARM.PROC_HEAT.ELEC.ELEC</t>
  </si>
  <si>
    <t>FUEL_EMI.ktCO2.HU.CHI.PHARM.PROC_COOL.THERM.NG_BIOGAS</t>
  </si>
  <si>
    <t>FUEL_EMI.ktCO2.HU.CHI.PHARM.PROC_COOL_STEAM.TOTAL.TOTAL</t>
  </si>
  <si>
    <t>FUEL_EMI.ktCO2.HU.CHI.PHARM.PROC_COOL_STEAM.STEAM.SOLIDS</t>
  </si>
  <si>
    <t>FUEL_EMI.ktCO2.HU.CHI.PHARM.PROC_COOL_STEAM.STEAM.RFG</t>
  </si>
  <si>
    <t>FUEL_EMI.ktCO2.HU.CHI.PHARM.PROC_COOL_STEAM.STEAM.LPG</t>
  </si>
  <si>
    <t>FUEL_EMI.ktCO2.HU.CHI.PHARM.PROC_COOL_STEAM.STEAM.DIESEL_LIQBIO</t>
  </si>
  <si>
    <t>FUEL_EMI.ktCO2.HU.CHI.PHARM.PROC_COOL_STEAM.STEAM.RFO</t>
  </si>
  <si>
    <t>FUEL_EMI.ktCO2.HU.CHI.PHARM.PROC_COOL_STEAM.STEAM.OTHER</t>
  </si>
  <si>
    <t>FUEL_EMI.ktCO2.HU.CHI.PHARM.PROC_COOL_STEAM.STEAM.NG_BIOGAS</t>
  </si>
  <si>
    <t>FUEL_EMI.ktCO2.HU.CHI.PHARM.PROC_COOL_STEAM.STEAM.DERIVED</t>
  </si>
  <si>
    <t>FUEL_EMI.ktCO2.HU.CHI.PHARM.PROC_COOL_STEAM.STEAM.BIOMASS_WASTE</t>
  </si>
  <si>
    <t>FUEL_EMI.ktCO2.HU.CHI.PHARM.PROC_COOL_STEAM.STEAM.STEAM_DISTR</t>
  </si>
  <si>
    <t>FUEL_EMI.ktCO2.HU.CHI.PHARM.PROC_COOL.ELEC.ELEC</t>
  </si>
  <si>
    <t>FUEL_EMI.ktCO2.HU.CHI.PHARM.GENERIC.MECH.ELEC</t>
  </si>
  <si>
    <t>Basic chemicals (over energy consumption, without process emissions)</t>
  </si>
  <si>
    <t>Other chemicals (without process emissions)</t>
  </si>
  <si>
    <t>VA.Meuro2015.HU.NMM.CEM</t>
  </si>
  <si>
    <t>VA.Meuro2015.HU.NMM.CER</t>
  </si>
  <si>
    <t>VA.Meuro2015.HU.NMM.GLASS</t>
  </si>
  <si>
    <t>Cement (kt)</t>
  </si>
  <si>
    <t>OUTPUT.kt.HU.NMM.CEM</t>
  </si>
  <si>
    <t>Ceramics &amp; other NMM (kt bricks eq.)</t>
  </si>
  <si>
    <t>OUTPUT.kt.HU.NMM.CER</t>
  </si>
  <si>
    <t>Glass production  (kt)</t>
  </si>
  <si>
    <t>OUTPUT.kt.HU.NMM.GLASS</t>
  </si>
  <si>
    <t>CAP.kt.HU.NMM.CEM</t>
  </si>
  <si>
    <t>CAP.kt.HU.NMM.CER</t>
  </si>
  <si>
    <t>CAP.kt.HU.NMM.GLASS</t>
  </si>
  <si>
    <t>NEWCAP.kt.HU.NMM.CEM</t>
  </si>
  <si>
    <t>NEWCAP.kt.HU.NMM.CER</t>
  </si>
  <si>
    <t>NEWCAP.kt.HU.NMM.GLASS</t>
  </si>
  <si>
    <t>FEC.ktoe.HU.NMM.TOTAL.TOTAL.TOTAL.TOTAL</t>
  </si>
  <si>
    <t>FEC.ktoe.HU.NMM.TOTAL.TOTAL.TOTAL.SOLIDS</t>
  </si>
  <si>
    <t>FEC.ktoe.HU.NMM.TOTAL.TOTAL.TOTAL.RFG</t>
  </si>
  <si>
    <t>FEC.ktoe.HU.NMM.TOTAL.TOTAL.TOTAL.LPG</t>
  </si>
  <si>
    <t>FEC.ktoe.HU.NMM.TOTAL.TOTAL.TOTAL.DIESEL</t>
  </si>
  <si>
    <t>FEC.ktoe.HU.NMM.TOTAL.TOTAL.TOTAL.RFO</t>
  </si>
  <si>
    <t>FEC.ktoe.HU.NMM.TOTAL.TOTAL.TOTAL.OTHER</t>
  </si>
  <si>
    <t>FEC.ktoe.HU.NMM.TOTAL.TOTAL.TOTAL.NG</t>
  </si>
  <si>
    <t>FEC.ktoe.HU.NMM.TOTAL.TOTAL.TOTAL.DERIVED</t>
  </si>
  <si>
    <t>FEC.ktoe.HU.NMM.TOTAL.TOTAL.TOTAL.BIOMASS_WASTE</t>
  </si>
  <si>
    <t>FEC.ktoe.HU.NMM.TOTAL.TOTAL.TOTAL.BIOGAS</t>
  </si>
  <si>
    <t>FEC.ktoe.HU.NMM.TOTAL.TOTAL.TOTAL.LIQBIO</t>
  </si>
  <si>
    <t>FEC.ktoe.HU.NMM.TOTAL.TOTAL.TOTAL.SOLAR</t>
  </si>
  <si>
    <t>FEC.ktoe.HU.NMM.TOTAL.TOTAL.TOTAL.GEO</t>
  </si>
  <si>
    <t>FEC.ktoe.HU.NMM.TOTAL.TOTAL.TOTAL.AMBIENT</t>
  </si>
  <si>
    <t>FEC.ktoe.HU.NMM.TOTAL.TOTAL.TOTAL.STEAM_DISTR</t>
  </si>
  <si>
    <t>FEC.ktoe.HU.NMM.TOTAL.TOTAL.TOTAL.ELEC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</si>
  <si>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</si>
  <si>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</si>
  <si>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</si>
  <si>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FEC.ktoe.HU.NMM.CEM.TOTAL.TOTAL.TOTAL</t>
  </si>
  <si>
    <t>FEC.ktoe.HU.NMM.CEM.LIGHT.GENERIC.ELEC</t>
  </si>
  <si>
    <t>FEC.ktoe.HU.NMM.CEM.AIRCOMP.GENERIC.ELEC</t>
  </si>
  <si>
    <t>FEC.ktoe.HU.NMM.CEM.MOTOR.GENERIC.ELEC</t>
  </si>
  <si>
    <t>FEC.ktoe.HU.NMM.CEM.FANS.GENERIC.ELEC</t>
  </si>
  <si>
    <t>FEC.ktoe.HU.NMM.CEM.LOW_ENTH.TOTAL.TOTAL</t>
  </si>
  <si>
    <t>FEC.ktoe.HU.NMM.CEM.LOW_ENTH.THERM.DIESEL_LIQBIO</t>
  </si>
  <si>
    <t>FEC.ktoe.HU.NMM.CEM.LOW_ENTH.THERM.NG_BIOGAS</t>
  </si>
  <si>
    <t>FEC.ktoe.HU.NMM.CEM.LOW_ENTH.THERM.SOLAR_GEO</t>
  </si>
  <si>
    <t>FEC.ktoe.HU.NMM.CEM.LOW_ENTH.HP.AMBIENT</t>
  </si>
  <si>
    <t>FEC.ktoe.HU.NMM.CEM.LOW_ENTH.THERM.ELEC</t>
  </si>
  <si>
    <t>Cement: Grinding, milling of raw material</t>
  </si>
  <si>
    <t>FEC.ktoe.HU.NMM.CEM.GRINDING_RAW.MECH.ELEC</t>
  </si>
  <si>
    <t>Cement: Pre-heating and pre-calcination</t>
  </si>
  <si>
    <t>FEC.ktoe.HU.NMM.CEM.PREHEAT.TOTAL.TOTAL</t>
  </si>
  <si>
    <t>FEC.ktoe.HU.NMM.CEM.PREHEAT.THERM.SOLIDS</t>
  </si>
  <si>
    <t>FEC.ktoe.HU.NMM.CEM.PREHEAT.THERM.LPG</t>
  </si>
  <si>
    <t>FEC.ktoe.HU.NMM.CEM.PREHEAT.THERM.DIESEL_LIQBIO</t>
  </si>
  <si>
    <t>FEC.ktoe.HU.NMM.CEM.PREHEAT.THERM.RFO</t>
  </si>
  <si>
    <t>FEC.ktoe.HU.NMM.CEM.PREHEAT.THERM.OTHER</t>
  </si>
  <si>
    <t>FEC.ktoe.HU.NMM.CEM.PREHEAT.THERM.NG_BIOGAS</t>
  </si>
  <si>
    <t>FEC.ktoe.HU.NMM.CEM.PREHEAT.THERM.BIOMASS_WASTE</t>
  </si>
  <si>
    <t>Cement: Clinker production (kilns)</t>
  </si>
  <si>
    <t>FEC.ktoe.HU.NMM.CEM.KILN.TOTAL.TOTAL</t>
  </si>
  <si>
    <t>FEC.ktoe.HU.NMM.CEM.KILN.THERM.SOLIDS</t>
  </si>
  <si>
    <t>FEC.ktoe.HU.NMM.CEM.KILN.THERM.LPG</t>
  </si>
  <si>
    <t>FEC.ktoe.HU.NMM.CEM.KILN.THERM.DIESEL_LIQBIO</t>
  </si>
  <si>
    <t>FEC.ktoe.HU.NMM.CEM.KILN.THERM.RFO</t>
  </si>
  <si>
    <t>FEC.ktoe.HU.NMM.CEM.KILN.THERM.OTHER</t>
  </si>
  <si>
    <t>FEC.ktoe.HU.NMM.CEM.KILN.THERM.NG_BIOGAS</t>
  </si>
  <si>
    <t>FEC.ktoe.HU.NMM.CEM.KILN.THERM.BIOMASS_WASTE</t>
  </si>
  <si>
    <t>Cement: Grinding, packaging and precasting</t>
  </si>
  <si>
    <t>Cement: Grinding, packaging and precasting (electricity)</t>
  </si>
  <si>
    <t>FEC.ktoe.HU.NMM.CEM.PRECAST.MECH.ELEC</t>
  </si>
  <si>
    <t>Cement: Precasting - Steam</t>
  </si>
  <si>
    <t>FEC.ktoe.HU.NMM.CEM.PRECAST_STEAM.TOTAL.TOTAL</t>
  </si>
  <si>
    <t>FEC.ktoe.HU.NMM.CEM.PRECAST_STEAM.STEAM.SOLIDS</t>
  </si>
  <si>
    <t>FEC.ktoe.HU.NMM.CEM.PRECAST_STEAM.STEAM.RFG</t>
  </si>
  <si>
    <t>FEC.ktoe.HU.NMM.CEM.PRECAST_STEAM.STEAM.LPG</t>
  </si>
  <si>
    <t>FEC.ktoe.HU.NMM.CEM.PRECAST_STEAM.STEAM.DIESEL_LIQBIO</t>
  </si>
  <si>
    <t>FEC.ktoe.HU.NMM.CEM.PRECAST_STEAM.STEAM.RFO</t>
  </si>
  <si>
    <t>FEC.ktoe.HU.NMM.CEM.PRECAST_STEAM.STEAM.OTHER</t>
  </si>
  <si>
    <t>FEC.ktoe.HU.NMM.CEM.PRECAST_STEAM.STEAM.NG_BIOGAS</t>
  </si>
  <si>
    <t>FEC.ktoe.HU.NMM.CEM.PRECAST_STEAM.STEAM.DERIVED</t>
  </si>
  <si>
    <t>FEC.ktoe.HU.NMM.CEM.PRECAST_STEAM.STEAM.BIOMASS_WASTE</t>
  </si>
  <si>
    <t>FEC.ktoe.HU.NMM.CEM.PRECAST_STEAM.STEAM.STEAM_DISTR</t>
  </si>
  <si>
    <t>FEC.ktoe.HU.NMM.CER.TOTAL.TOTAL.TOTAL</t>
  </si>
  <si>
    <t>FEC.ktoe.HU.NMM.CER.LIGHT.GENERIC.ELEC</t>
  </si>
  <si>
    <t>FEC.ktoe.HU.NMM.CER.AIRCOMP.GENERIC.ELEC</t>
  </si>
  <si>
    <t>FEC.ktoe.HU.NMM.CER.MOTOR.GENERIC.ELEC</t>
  </si>
  <si>
    <t>FEC.ktoe.HU.NMM.CER.FANS.GENERIC.ELEC</t>
  </si>
  <si>
    <t>FEC.ktoe.HU.NMM.CER.LOW_ENTH.TOTAL.TOTAL</t>
  </si>
  <si>
    <t>FEC.ktoe.HU.NMM.CER.LOW_ENTH.THERM.DIESEL_LIQBIO</t>
  </si>
  <si>
    <t>FEC.ktoe.HU.NMM.CER.LOW_ENTH.THERM.NG_BIOGAS</t>
  </si>
  <si>
    <t>FEC.ktoe.HU.NMM.CER.LOW_ENTH.THERM.SOLAR_GEO</t>
  </si>
  <si>
    <t>FEC.ktoe.HU.NMM.CER.LOW_ENTH.HP.AMBIENT</t>
  </si>
  <si>
    <t>FEC.ktoe.HU.NMM.CER.LOW_ENTH.THERM.ELEC</t>
  </si>
  <si>
    <t>Ceramics: Mixing of raw material</t>
  </si>
  <si>
    <t>FEC.ktoe.HU.NMM.CER.MIXING.MECH.ELEC</t>
  </si>
  <si>
    <t>Ceramics: Drying and sintering of raw material</t>
  </si>
  <si>
    <t>Ceramics: Thermal drying and sintering</t>
  </si>
  <si>
    <t>FEC.ktoe.HU.NMM.CER.DRYING.TOTAL.TOTAL</t>
  </si>
  <si>
    <t>FEC.ktoe.HU.NMM.CER.DRYING.THERM.SOLIDS</t>
  </si>
  <si>
    <t>FEC.ktoe.HU.NMM.CER.DRYING.THERM.LPG</t>
  </si>
  <si>
    <t>FEC.ktoe.HU.NMM.CER.DRYING.THERM.DIESEL_LIQBIO</t>
  </si>
  <si>
    <t>FEC.ktoe.HU.NMM.CER.DRYING.THERM.RFO</t>
  </si>
  <si>
    <t>FEC.ktoe.HU.NMM.CER.DRYING.THERM.NG_BIOGAS</t>
  </si>
  <si>
    <t>Ceramics: Steam drying and sintering</t>
  </si>
  <si>
    <t>FEC.ktoe.HU.NMM.CER.DRYING_STEAM.TOTAL.TOTAL</t>
  </si>
  <si>
    <t>FEC.ktoe.HU.NMM.CER.DRYING_STEAM.STEAM.SOLIDS</t>
  </si>
  <si>
    <t>FEC.ktoe.HU.NMM.CER.DRYING_STEAM.STEAM.RFG</t>
  </si>
  <si>
    <t>FEC.ktoe.HU.NMM.CER.DRYING_STEAM.STEAM.LPG</t>
  </si>
  <si>
    <t>FEC.ktoe.HU.NMM.CER.DRYING_STEAM.STEAM.DIESEL_LIQBIO</t>
  </si>
  <si>
    <t>FEC.ktoe.HU.NMM.CER.DRYING_STEAM.STEAM.RFO</t>
  </si>
  <si>
    <t>FEC.ktoe.HU.NMM.CER.DRYING_STEAM.STEAM.OTHER</t>
  </si>
  <si>
    <t>FEC.ktoe.HU.NMM.CER.DRYING_STEAM.STEAM.NG_BIOGAS</t>
  </si>
  <si>
    <t>FEC.ktoe.HU.NMM.CER.DRYING_STEAM.STEAM.DERIVED</t>
  </si>
  <si>
    <t>FEC.ktoe.HU.NMM.CER.DRYING_STEAM.STEAM.BIOMASS_WASTE</t>
  </si>
  <si>
    <t>FEC.ktoe.HU.NMM.CER.DRYING_STEAM.STEAM.STEAM_DISTR</t>
  </si>
  <si>
    <t>Ceramics: Microwave drying and sintering</t>
  </si>
  <si>
    <t>FEC.ktoe.HU.NMM.CER.DRYING_MICROW.MICROW.ELEC</t>
  </si>
  <si>
    <t>Ceramics: Primary production process</t>
  </si>
  <si>
    <t>Ceramics: Thermal kiln</t>
  </si>
  <si>
    <t>FEC.ktoe.HU.NMM.CER.KILN_THERM.TOTAL.TOTAL</t>
  </si>
  <si>
    <t>FEC.ktoe.HU.NMM.CER.KILN_THERM.THERM.SOLIDS</t>
  </si>
  <si>
    <t>FEC.ktoe.HU.NMM.CER.KILN_THERM.THERM.LPG</t>
  </si>
  <si>
    <t>FEC.ktoe.HU.NMM.CER.KILN_THERM.THERM.DIESEL_LIQBIO</t>
  </si>
  <si>
    <t>FEC.ktoe.HU.NMM.CER.KILN_THERM.THERM.RFO</t>
  </si>
  <si>
    <t>FEC.ktoe.HU.NMM.CER.KILN_THERM.THERM.OTHER</t>
  </si>
  <si>
    <t>FEC.ktoe.HU.NMM.CER.KILN_THERM.THERM.NG_BIOGAS</t>
  </si>
  <si>
    <t>FEC.ktoe.HU.NMM.CER.KILN_THERM.THERM.BIOMASS_WASTE</t>
  </si>
  <si>
    <t>Ceramics: Electric kiln</t>
  </si>
  <si>
    <t>FEC.ktoe.HU.NMM.CER.KILN_ELEC.ELEC.ELEC</t>
  </si>
  <si>
    <t>Ceramics: Product finishing</t>
  </si>
  <si>
    <t>Ceramics: Thermal furnace</t>
  </si>
  <si>
    <t>FEC.ktoe.HU.NMM.CER.FINISHING.TOTAL.TOTAL</t>
  </si>
  <si>
    <t>FEC.ktoe.HU.NMM.CER.FINISHING.THERM.SOLIDS</t>
  </si>
  <si>
    <t>FEC.ktoe.HU.NMM.CER.FINISHING.THERM.LPG</t>
  </si>
  <si>
    <t>FEC.ktoe.HU.NMM.CER.FINISHING.THERM.DIESEL_LIQBIO</t>
  </si>
  <si>
    <t>FEC.ktoe.HU.NMM.CER.FINISHING.THERM.RFO</t>
  </si>
  <si>
    <t>FEC.ktoe.HU.NMM.CER.FINISHING.THERM.NG_BIOGAS</t>
  </si>
  <si>
    <t>Ceramics: Electric furnace</t>
  </si>
  <si>
    <t>FEC.ktoe.HU.NMM.CER.FINISHING_ELEC.ELEC.ELEC</t>
  </si>
  <si>
    <t>FEC.ktoe.HU.NMM.GLASS.TOTAL.TOTAL.TOTAL</t>
  </si>
  <si>
    <t>FEC.ktoe.HU.NMM.GLASS.LIGHT.GENERIC.ELEC</t>
  </si>
  <si>
    <t>FEC.ktoe.HU.NMM.GLASS.AIRCOMP.GENERIC.ELEC</t>
  </si>
  <si>
    <t>FEC.ktoe.HU.NMM.GLASS.MOTOR.GENERIC.ELEC</t>
  </si>
  <si>
    <t>FEC.ktoe.HU.NMM.GLASS.FANS.GENERIC.ELEC</t>
  </si>
  <si>
    <t>FEC.ktoe.HU.NMM.GLASS.LOW_ENTH.TOTAL.TOTAL</t>
  </si>
  <si>
    <t>FEC.ktoe.HU.NMM.GLASS.LOW_ENTH.THERM.DIESEL_LIQBIO</t>
  </si>
  <si>
    <t>FEC.ktoe.HU.NMM.GLASS.LOW_ENTH.THERM.NG_BIOGAS</t>
  </si>
  <si>
    <t>FEC.ktoe.HU.NMM.GLASS.LOW_ENTH.THERM.SOLAR_GEO</t>
  </si>
  <si>
    <t>FEC.ktoe.HU.NMM.GLASS.LOW_ENTH.HP.AMBIENT</t>
  </si>
  <si>
    <t>FEC.ktoe.HU.NMM.GLASS.LOW_ENTH.THERM.ELEC</t>
  </si>
  <si>
    <t>Glass: Melting tank</t>
  </si>
  <si>
    <t>Glass: Thermal melting tank</t>
  </si>
  <si>
    <t>FEC.ktoe.HU.NMM.GLASS.MELTING.TOTAL.TOTAL</t>
  </si>
  <si>
    <t>FEC.ktoe.HU.NMM.GLASS.MELTING.THERM.SOLIDS</t>
  </si>
  <si>
    <t>FEC.ktoe.HU.NMM.GLASS.MELTING.THERM.LPG</t>
  </si>
  <si>
    <t>FEC.ktoe.HU.NMM.GLASS.MELTING.THERM.DIESEL_LIQBIO</t>
  </si>
  <si>
    <t>FEC.ktoe.HU.NMM.GLASS.MELTING.THERM.RFO</t>
  </si>
  <si>
    <t>FEC.ktoe.HU.NMM.GLASS.MELTING.THERM.NG_BIOGAS</t>
  </si>
  <si>
    <t>Glass: Electric melting tank</t>
  </si>
  <si>
    <t>FEC.ktoe.HU.NMM.GLASS.MELTING_ELEC.ELEC.ELEC</t>
  </si>
  <si>
    <t>Glass: Forming</t>
  </si>
  <si>
    <t>FEC.ktoe.HU.NMM.GLASS.FORMING.ELEC.ELEC</t>
  </si>
  <si>
    <t>Glass: Annealing</t>
  </si>
  <si>
    <t>Glass: Annealing - thermal</t>
  </si>
  <si>
    <t>FEC.ktoe.HU.NMM.GLASS.ANNEALING.TOTAL.TOTAL</t>
  </si>
  <si>
    <t>FEC.ktoe.HU.NMM.GLASS.ANNEALING.THERM.SOLIDS</t>
  </si>
  <si>
    <t>FEC.ktoe.HU.NMM.GLASS.ANNEALING.THERM.LPG</t>
  </si>
  <si>
    <t>FEC.ktoe.HU.NMM.GLASS.ANNEALING.THERM.DIESEL_LIQBIO</t>
  </si>
  <si>
    <t>FEC.ktoe.HU.NMM.GLASS.ANNEALING.THERM.RFO</t>
  </si>
  <si>
    <t>FEC.ktoe.HU.NMM.GLASS.ANNEALING.THERM.NG_BIOGAS</t>
  </si>
  <si>
    <t>Glass: Annealing - electric</t>
  </si>
  <si>
    <t>FEC.ktoe.HU.NMM.GLASS.ANNEALING_ELEC.ELEC.ELEC</t>
  </si>
  <si>
    <t>Glass: Finishing processes</t>
  </si>
  <si>
    <t>FEC.ktoe.HU.NMM.GLASS.FINISHING.ELEC.ELEC</t>
  </si>
  <si>
    <t>Cement: Grinding, packaging - electric</t>
  </si>
  <si>
    <t>Cement: Precasting - steam</t>
  </si>
  <si>
    <t>UED.ktoe.HU.NMM.CEM.TOTAL.TOTAL.TOTAL</t>
  </si>
  <si>
    <t>UED.ktoe.HU.NMM.CEM.LIGHT.GENERIC.ELEC</t>
  </si>
  <si>
    <t>UED.ktoe.HU.NMM.CEM.AIRCOMP.GENERIC.ELEC</t>
  </si>
  <si>
    <t>UED.ktoe.HU.NMM.CEM.MOTOR.GENERIC.ELEC</t>
  </si>
  <si>
    <t>UED.ktoe.HU.NMM.CEM.FANS.GENERIC.ELEC</t>
  </si>
  <si>
    <t>UED.ktoe.HU.NMM.CEM.LOW_ENTH.TOTAL.TOTAL</t>
  </si>
  <si>
    <t>UED.ktoe.HU.NMM.CEM.LOW_ENTH.THERM.DIESEL_LIQBIO</t>
  </si>
  <si>
    <t>UED.ktoe.HU.NMM.CEM.LOW_ENTH.THERM.NG_BIOGAS</t>
  </si>
  <si>
    <t>UED.ktoe.HU.NMM.CEM.LOW_ENTH.THERM.SOLAR_GEO</t>
  </si>
  <si>
    <t>UED.ktoe.HU.NMM.CEM.LOW_ENTH.HP.AMBIENT</t>
  </si>
  <si>
    <t>UED.ktoe.HU.NMM.CEM.LOW_ENTH.THERM.ELEC</t>
  </si>
  <si>
    <t>UED.ktoe.HU.NMM.CEM.GRINDING_RAW.MECH.ELEC</t>
  </si>
  <si>
    <t>UED.ktoe.HU.NMM.CEM.PREHEAT.TOTAL.TOTAL</t>
  </si>
  <si>
    <t>UED.ktoe.HU.NMM.CEM.PREHEAT.THERM.SOLIDS</t>
  </si>
  <si>
    <t>UED.ktoe.HU.NMM.CEM.PREHEAT.THERM.LPG</t>
  </si>
  <si>
    <t>UED.ktoe.HU.NMM.CEM.PREHEAT.THERM.DIESEL_LIQBIO</t>
  </si>
  <si>
    <t>UED.ktoe.HU.NMM.CEM.PREHEAT.THERM.RFO</t>
  </si>
  <si>
    <t>UED.ktoe.HU.NMM.CEM.PREHEAT.THERM.OTHER</t>
  </si>
  <si>
    <t>UED.ktoe.HU.NMM.CEM.PREHEAT.THERM.NG_BIOGAS</t>
  </si>
  <si>
    <t>UED.ktoe.HU.NMM.CEM.PREHEAT.THERM.BIOMASS_WASTE</t>
  </si>
  <si>
    <t>UED.ktoe.HU.NMM.CEM.KILN.TOTAL.TOTAL</t>
  </si>
  <si>
    <t>UED.ktoe.HU.NMM.CEM.KILN.THERM.SOLIDS</t>
  </si>
  <si>
    <t>UED.ktoe.HU.NMM.CEM.KILN.THERM.LPG</t>
  </si>
  <si>
    <t>UED.ktoe.HU.NMM.CEM.KILN.THERM.DIESEL_LIQBIO</t>
  </si>
  <si>
    <t>UED.ktoe.HU.NMM.CEM.KILN.THERM.RFO</t>
  </si>
  <si>
    <t>UED.ktoe.HU.NMM.CEM.KILN.THERM.OTHER</t>
  </si>
  <si>
    <t>UED.ktoe.HU.NMM.CEM.KILN.THERM.NG_BIOGAS</t>
  </si>
  <si>
    <t>UED.ktoe.HU.NMM.CEM.KILN.THERM.BIOMASS_WASTE</t>
  </si>
  <si>
    <t>UED.ktoe.HU.NMM.CEM.PRECAST.MECH.ELEC</t>
  </si>
  <si>
    <t>UED.ktoe.HU.NMM.CEM.PRECAST_STEAM.TOTAL.TOTAL</t>
  </si>
  <si>
    <t>UED.ktoe.HU.NMM.CEM.PRECAST_STEAM.STEAM.SOLIDS</t>
  </si>
  <si>
    <t>UED.ktoe.HU.NMM.CEM.PRECAST_STEAM.STEAM.RFG</t>
  </si>
  <si>
    <t>UED.ktoe.HU.NMM.CEM.PRECAST_STEAM.STEAM.LPG</t>
  </si>
  <si>
    <t>UED.ktoe.HU.NMM.CEM.PRECAST_STEAM.STEAM.DIESEL_LIQBIO</t>
  </si>
  <si>
    <t>UED.ktoe.HU.NMM.CEM.PRECAST_STEAM.STEAM.RFO</t>
  </si>
  <si>
    <t>UED.ktoe.HU.NMM.CEM.PRECAST_STEAM.STEAM.OTHER</t>
  </si>
  <si>
    <t>UED.ktoe.HU.NMM.CEM.PRECAST_STEAM.STEAM.NG_BIOGAS</t>
  </si>
  <si>
    <t>UED.ktoe.HU.NMM.CEM.PRECAST_STEAM.STEAM.DERIVED</t>
  </si>
  <si>
    <t>UED.ktoe.HU.NMM.CEM.PRECAST_STEAM.STEAM.BIOMASS_WASTE</t>
  </si>
  <si>
    <t>UED.ktoe.HU.NMM.CEM.PRECAST_STEAM.STEAM.STEAM_DISTR</t>
  </si>
  <si>
    <t>UED.ktoe.HU.NMM.CER.TOTAL.TOTAL.TOTAL</t>
  </si>
  <si>
    <t>UED.ktoe.HU.NMM.CER.LIGHT.GENERIC.ELEC</t>
  </si>
  <si>
    <t>UED.ktoe.HU.NMM.CER.AIRCOMP.GENERIC.ELEC</t>
  </si>
  <si>
    <t>UED.ktoe.HU.NMM.CER.MOTOR.GENERIC.ELEC</t>
  </si>
  <si>
    <t>UED.ktoe.HU.NMM.CER.FANS.GENERIC.ELEC</t>
  </si>
  <si>
    <t>UED.ktoe.HU.NMM.CER.LOW_ENTH.TOTAL.TOTAL</t>
  </si>
  <si>
    <t>UED.ktoe.HU.NMM.CER.LOW_ENTH.THERM.DIESEL_LIQBIO</t>
  </si>
  <si>
    <t>UED.ktoe.HU.NMM.CER.LOW_ENTH.THERM.NG_BIOGAS</t>
  </si>
  <si>
    <t>UED.ktoe.HU.NMM.CER.LOW_ENTH.THERM.SOLAR_GEO</t>
  </si>
  <si>
    <t>UED.ktoe.HU.NMM.CER.LOW_ENTH.HP.AMBIENT</t>
  </si>
  <si>
    <t>UED.ktoe.HU.NMM.CER.LOW_ENTH.THERM.ELEC</t>
  </si>
  <si>
    <t>UED.ktoe.HU.NMM.CER.MIXING.MECH.ELEC</t>
  </si>
  <si>
    <t>UED.ktoe.HU.NMM.CER.DRYING.TOTAL.TOTAL</t>
  </si>
  <si>
    <t>UED.ktoe.HU.NMM.CER.DRYING.THERM.SOLIDS</t>
  </si>
  <si>
    <t>UED.ktoe.HU.NMM.CER.DRYING.THERM.LPG</t>
  </si>
  <si>
    <t>UED.ktoe.HU.NMM.CER.DRYING.THERM.DIESEL_LIQBIO</t>
  </si>
  <si>
    <t>UED.ktoe.HU.NMM.CER.DRYING.THERM.RFO</t>
  </si>
  <si>
    <t>UED.ktoe.HU.NMM.CER.DRYING.THERM.NG_BIOGAS</t>
  </si>
  <si>
    <t>UED.ktoe.HU.NMM.CER.DRYING_STEAM.TOTAL.TOTAL</t>
  </si>
  <si>
    <t>UED.ktoe.HU.NMM.CER.DRYING_STEAM.STEAM.SOLIDS</t>
  </si>
  <si>
    <t>UED.ktoe.HU.NMM.CER.DRYING_STEAM.STEAM.RFG</t>
  </si>
  <si>
    <t>UED.ktoe.HU.NMM.CER.DRYING_STEAM.STEAM.LPG</t>
  </si>
  <si>
    <t>UED.ktoe.HU.NMM.CER.DRYING_STEAM.STEAM.DIESEL_LIQBIO</t>
  </si>
  <si>
    <t>UED.ktoe.HU.NMM.CER.DRYING_STEAM.STEAM.RFO</t>
  </si>
  <si>
    <t>UED.ktoe.HU.NMM.CER.DRYING_STEAM.STEAM.OTHER</t>
  </si>
  <si>
    <t>UED.ktoe.HU.NMM.CER.DRYING_STEAM.STEAM.NG_BIOGAS</t>
  </si>
  <si>
    <t>UED.ktoe.HU.NMM.CER.DRYING_STEAM.STEAM.DERIVED</t>
  </si>
  <si>
    <t>UED.ktoe.HU.NMM.CER.DRYING_STEAM.STEAM.BIOMASS_WASTE</t>
  </si>
  <si>
    <t>UED.ktoe.HU.NMM.CER.DRYING_STEAM.STEAM.STEAM_DISTR</t>
  </si>
  <si>
    <t>UED.ktoe.HU.NMM.CER.DRYING_MICROW.MICROW.ELEC</t>
  </si>
  <si>
    <t>UED.ktoe.HU.NMM.CER.KILN_THERM.TOTAL.TOTAL</t>
  </si>
  <si>
    <t>UED.ktoe.HU.NMM.CER.KILN_THERM.THERM.SOLIDS</t>
  </si>
  <si>
    <t>UED.ktoe.HU.NMM.CER.KILN_THERM.THERM.LPG</t>
  </si>
  <si>
    <t>UED.ktoe.HU.NMM.CER.KILN_THERM.THERM.DIESEL_LIQBIO</t>
  </si>
  <si>
    <t>UED.ktoe.HU.NMM.CER.KILN_THERM.THERM.RFO</t>
  </si>
  <si>
    <t>UED.ktoe.HU.NMM.CER.KILN_THERM.THERM.OTHER</t>
  </si>
  <si>
    <t>UED.ktoe.HU.NMM.CER.KILN_THERM.THERM.NG_BIOGAS</t>
  </si>
  <si>
    <t>UED.ktoe.HU.NMM.CER.KILN_THERM.THERM.BIOMASS_WASTE</t>
  </si>
  <si>
    <t>UED.ktoe.HU.NMM.CER.KILN_ELEC.ELEC.ELEC</t>
  </si>
  <si>
    <t>UED.ktoe.HU.NMM.CER.FINISHING.TOTAL.TOTAL</t>
  </si>
  <si>
    <t>UED.ktoe.HU.NMM.CER.FINISHING.THERM.SOLIDS</t>
  </si>
  <si>
    <t>UED.ktoe.HU.NMM.CER.FINISHING.THERM.LPG</t>
  </si>
  <si>
    <t>UED.ktoe.HU.NMM.CER.FINISHING.THERM.DIESEL_LIQBIO</t>
  </si>
  <si>
    <t>UED.ktoe.HU.NMM.CER.FINISHING.THERM.RFO</t>
  </si>
  <si>
    <t>UED.ktoe.HU.NMM.CER.FINISHING.THERM.NG_BIOGAS</t>
  </si>
  <si>
    <t>UED.ktoe.HU.NMM.CER.FINISHING_ELEC.ELEC.ELEC</t>
  </si>
  <si>
    <t>UED.ktoe.HU.NMM.GLASS.TOTAL.TOTAL.TOTAL</t>
  </si>
  <si>
    <t>UED.ktoe.HU.NMM.GLASS.LIGHT.GENERIC.ELEC</t>
  </si>
  <si>
    <t>UED.ktoe.HU.NMM.GLASS.AIRCOMP.GENERIC.ELEC</t>
  </si>
  <si>
    <t>UED.ktoe.HU.NMM.GLASS.MOTOR.GENERIC.ELEC</t>
  </si>
  <si>
    <t>UED.ktoe.HU.NMM.GLASS.FANS.GENERIC.ELEC</t>
  </si>
  <si>
    <t>UED.ktoe.HU.NMM.GLASS.LOW_ENTH.TOTAL.TOTAL</t>
  </si>
  <si>
    <t>UED.ktoe.HU.NMM.GLASS.LOW_ENTH.THERM.DIESEL_LIQBIO</t>
  </si>
  <si>
    <t>UED.ktoe.HU.NMM.GLASS.LOW_ENTH.THERM.NG_BIOGAS</t>
  </si>
  <si>
    <t>UED.ktoe.HU.NMM.GLASS.LOW_ENTH.THERM.SOLAR_GEO</t>
  </si>
  <si>
    <t>UED.ktoe.HU.NMM.GLASS.LOW_ENTH.HP.AMBIENT</t>
  </si>
  <si>
    <t>UED.ktoe.HU.NMM.GLASS.LOW_ENTH.THERM.ELEC</t>
  </si>
  <si>
    <t>UED.ktoe.HU.NMM.GLASS.MELTING.TOTAL.TOTAL</t>
  </si>
  <si>
    <t>UED.ktoe.HU.NMM.GLASS.MELTING.THERM.SOLIDS</t>
  </si>
  <si>
    <t>UED.ktoe.HU.NMM.GLASS.MELTING.THERM.LPG</t>
  </si>
  <si>
    <t>UED.ktoe.HU.NMM.GLASS.MELTING.THERM.DIESEL_LIQBIO</t>
  </si>
  <si>
    <t>UED.ktoe.HU.NMM.GLASS.MELTING.THERM.RFO</t>
  </si>
  <si>
    <t>UED.ktoe.HU.NMM.GLASS.MELTING.THERM.NG_BIOGAS</t>
  </si>
  <si>
    <t>UED.ktoe.HU.NMM.GLASS.MELTING_ELEC.ELEC.ELEC</t>
  </si>
  <si>
    <t>UED.ktoe.HU.NMM.GLASS.FORMING.ELEC.ELEC</t>
  </si>
  <si>
    <t>UED.ktoe.HU.NMM.GLASS.ANNEALING.TOTAL.TOTAL</t>
  </si>
  <si>
    <t>UED.ktoe.HU.NMM.GLASS.ANNEALING.THERM.SOLIDS</t>
  </si>
  <si>
    <t>UED.ktoe.HU.NMM.GLASS.ANNEALING.THERM.LPG</t>
  </si>
  <si>
    <t>UED.ktoe.HU.NMM.GLASS.ANNEALING.THERM.DIESEL_LIQBIO</t>
  </si>
  <si>
    <t>UED.ktoe.HU.NMM.GLASS.ANNEALING.THERM.RFO</t>
  </si>
  <si>
    <t>UED.ktoe.HU.NMM.GLASS.ANNEALING.THERM.NG_BIOGAS</t>
  </si>
  <si>
    <t>UED.ktoe.HU.NMM.GLASS.ANNEALING_ELEC.ELEC.ELEC</t>
  </si>
  <si>
    <t>UED.ktoe.HU.NMM.GLASS.FINISHING.ELEC.ELEC</t>
  </si>
  <si>
    <t>FUEL_EMI.ktCO2.HU.NMM.CEM.LIGHT.GENERIC.ELEC</t>
  </si>
  <si>
    <t>FUEL_EMI.ktCO2.HU.NMM.CEM.AIRCOMP.GENERIC.ELEC</t>
  </si>
  <si>
    <t>FUEL_EMI.ktCO2.HU.NMM.CEM.MOTOR.GENERIC.ELEC</t>
  </si>
  <si>
    <t>FUEL_EMI.ktCO2.HU.NMM.CEM.FANS.GENERIC.ELEC</t>
  </si>
  <si>
    <t>FUEL_EMI.ktCO2.HU.NMM.CEM.LOW_ENTH.TOTAL.TOTAL</t>
  </si>
  <si>
    <t>FUEL_EMI.ktCO2.HU.NMM.CEM.LOW_ENTH.THERM.DIESEL_LIQBIO</t>
  </si>
  <si>
    <t>FUEL_EMI.ktCO2.HU.NMM.CEM.LOW_ENTH.THERM.NG_BIOGAS</t>
  </si>
  <si>
    <t>FUEL_EMI.ktCO2.HU.NMM.CEM.LOW_ENTH.THERM.SOLAR_GEO</t>
  </si>
  <si>
    <t>FUEL_EMI.ktCO2.HU.NMM.CEM.LOW_ENTH.HP.AMBIENT</t>
  </si>
  <si>
    <t>FUEL_EMI.ktCO2.HU.NMM.CEM.LOW_ENTH.THERM.ELEC</t>
  </si>
  <si>
    <t>FUEL_EMI.ktCO2.HU.NMM.CEM.GRINDING_RAW.MECH.ELEC</t>
  </si>
  <si>
    <t>FUEL_EMI.ktCO2.HU.NMM.CEM.PREHEAT.TOTAL.TOTAL</t>
  </si>
  <si>
    <t>FUEL_EMI.ktCO2.HU.NMM.CEM.PREHEAT.THERM.SOLIDS</t>
  </si>
  <si>
    <t>FUEL_EMI.ktCO2.HU.NMM.CEM.PREHEAT.THERM.LPG</t>
  </si>
  <si>
    <t>FUEL_EMI.ktCO2.HU.NMM.CEM.PREHEAT.THERM.DIESEL_LIQBIO</t>
  </si>
  <si>
    <t>FUEL_EMI.ktCO2.HU.NMM.CEM.PREHEAT.THERM.RFO</t>
  </si>
  <si>
    <t>FUEL_EMI.ktCO2.HU.NMM.CEM.PREHEAT.THERM.OTHER</t>
  </si>
  <si>
    <t>FUEL_EMI.ktCO2.HU.NMM.CEM.PREHEAT.THERM.NG_BIOGAS</t>
  </si>
  <si>
    <t>FUEL_EMI.ktCO2.HU.NMM.CEM.PREHEAT.THERM.BIOMASS_WASTE</t>
  </si>
  <si>
    <t>FUEL_EMI.ktCO2.HU.NMM.CEM.KILN.TOTAL.TOTAL</t>
  </si>
  <si>
    <t>FUEL_EMI.ktCO2.HU.NMM.CEM.KILN.THERM.SOLIDS</t>
  </si>
  <si>
    <t>FUEL_EMI.ktCO2.HU.NMM.CEM.KILN.THERM.LPG</t>
  </si>
  <si>
    <t>FUEL_EMI.ktCO2.HU.NMM.CEM.KILN.THERM.DIESEL_LIQBIO</t>
  </si>
  <si>
    <t>FUEL_EMI.ktCO2.HU.NMM.CEM.KILN.THERM.RFO</t>
  </si>
  <si>
    <t>FUEL_EMI.ktCO2.HU.NMM.CEM.KILN.THERM.OTHER</t>
  </si>
  <si>
    <t>FUEL_EMI.ktCO2.HU.NMM.CEM.KILN.THERM.NG_BIOGAS</t>
  </si>
  <si>
    <t>FUEL_EMI.ktCO2.HU.NMM.CEM.KILN.THERM.BIOMASS_WASTE</t>
  </si>
  <si>
    <t>FUEL_EMI.ktCO2.HU.NMM.CEM.PRECAST.MECH.ELEC</t>
  </si>
  <si>
    <t>FUEL_EMI.ktCO2.HU.NMM.CEM.PRECAST_STEAM.TOTAL.TOTAL</t>
  </si>
  <si>
    <t>FUEL_EMI.ktCO2.HU.NMM.CEM.PRECAST_STEAM.STEAM.SOLIDS</t>
  </si>
  <si>
    <t>FUEL_EMI.ktCO2.HU.NMM.CEM.PRECAST_STEAM.STEAM.RFG</t>
  </si>
  <si>
    <t>FUEL_EMI.ktCO2.HU.NMM.CEM.PRECAST_STEAM.STEAM.LPG</t>
  </si>
  <si>
    <t>FUEL_EMI.ktCO2.HU.NMM.CEM.PRECAST_STEAM.STEAM.DIESEL_LIQBIO</t>
  </si>
  <si>
    <t>FUEL_EMI.ktCO2.HU.NMM.CEM.PRECAST_STEAM.STEAM.RFO</t>
  </si>
  <si>
    <t>FUEL_EMI.ktCO2.HU.NMM.CEM.PRECAST_STEAM.STEAM.OTHER</t>
  </si>
  <si>
    <t>FUEL_EMI.ktCO2.HU.NMM.CEM.PRECAST_STEAM.STEAM.NG_BIOGAS</t>
  </si>
  <si>
    <t>FUEL_EMI.ktCO2.HU.NMM.CEM.PRECAST_STEAM.STEAM.DERIVED</t>
  </si>
  <si>
    <t>FUEL_EMI.ktCO2.HU.NMM.CEM.PRECAST_STEAM.STEAM.BIOMASS_WASTE</t>
  </si>
  <si>
    <t>FUEL_EMI.ktCO2.HU.NMM.CEM.PRECAST_STEAM.STEAM.STEAM_DISTR</t>
  </si>
  <si>
    <t>PROCESS_EMI.ktCO2.HU.NMM.CEM</t>
  </si>
  <si>
    <t>FUEL_EMI.ktCO2.HU.NMM.CER.LIGHT.GENERIC.ELEC</t>
  </si>
  <si>
    <t>FUEL_EMI.ktCO2.HU.NMM.CER.AIRCOMP.GENERIC.ELEC</t>
  </si>
  <si>
    <t>FUEL_EMI.ktCO2.HU.NMM.CER.MOTOR.GENERIC.ELEC</t>
  </si>
  <si>
    <t>FUEL_EMI.ktCO2.HU.NMM.CER.FANS.GENERIC.ELEC</t>
  </si>
  <si>
    <t>FUEL_EMI.ktCO2.HU.NMM.CER.LOW_ENTH.TOTAL.TOTAL</t>
  </si>
  <si>
    <t>FUEL_EMI.ktCO2.HU.NMM.CER.LOW_ENTH.THERM.DIESEL_LIQBIO</t>
  </si>
  <si>
    <t>FUEL_EMI.ktCO2.HU.NMM.CER.LOW_ENTH.THERM.NG_BIOGAS</t>
  </si>
  <si>
    <t>FUEL_EMI.ktCO2.HU.NMM.CER.LOW_ENTH.THERM.SOLAR_GEO</t>
  </si>
  <si>
    <t>FUEL_EMI.ktCO2.HU.NMM.CER.LOW_ENTH.HP.AMBIENT</t>
  </si>
  <si>
    <t>FUEL_EMI.ktCO2.HU.NMM.CER.LOW_ENTH.THERM.ELEC</t>
  </si>
  <si>
    <t>FUEL_EMI.ktCO2.HU.NMM.CER.MIXING.MECH.ELEC</t>
  </si>
  <si>
    <t>FUEL_EMI.ktCO2.HU.NMM.CER.DRYING.TOTAL.TOTAL</t>
  </si>
  <si>
    <t>FUEL_EMI.ktCO2.HU.NMM.CER.DRYING.THERM.SOLIDS</t>
  </si>
  <si>
    <t>FUEL_EMI.ktCO2.HU.NMM.CER.DRYING.THERM.LPG</t>
  </si>
  <si>
    <t>FUEL_EMI.ktCO2.HU.NMM.CER.DRYING.THERM.DIESEL_LIQBIO</t>
  </si>
  <si>
    <t>FUEL_EMI.ktCO2.HU.NMM.CER.DRYING.THERM.RFO</t>
  </si>
  <si>
    <t>FUEL_EMI.ktCO2.HU.NMM.CER.DRYING.THERM.NG_BIOGAS</t>
  </si>
  <si>
    <t>FUEL_EMI.ktCO2.HU.NMM.CER.DRYING_STEAM.TOTAL.TOTAL</t>
  </si>
  <si>
    <t>FUEL_EMI.ktCO2.HU.NMM.CER.DRYING_STEAM.STEAM.SOLIDS</t>
  </si>
  <si>
    <t>FUEL_EMI.ktCO2.HU.NMM.CER.DRYING_STEAM.STEAM.RFG</t>
  </si>
  <si>
    <t>FUEL_EMI.ktCO2.HU.NMM.CER.DRYING_STEAM.STEAM.LPG</t>
  </si>
  <si>
    <t>FUEL_EMI.ktCO2.HU.NMM.CER.DRYING_STEAM.STEAM.DIESEL_LIQBIO</t>
  </si>
  <si>
    <t>FUEL_EMI.ktCO2.HU.NMM.CER.DRYING_STEAM.STEAM.RFO</t>
  </si>
  <si>
    <t>FUEL_EMI.ktCO2.HU.NMM.CER.DRYING_STEAM.STEAM.OTHER</t>
  </si>
  <si>
    <t>FUEL_EMI.ktCO2.HU.NMM.CER.DRYING_STEAM.STEAM.NG_BIOGAS</t>
  </si>
  <si>
    <t>FUEL_EMI.ktCO2.HU.NMM.CER.DRYING_STEAM.STEAM.DERIVED</t>
  </si>
  <si>
    <t>FUEL_EMI.ktCO2.HU.NMM.CER.DRYING_STEAM.STEAM.BIOMASS_WASTE</t>
  </si>
  <si>
    <t>FUEL_EMI.ktCO2.HU.NMM.CER.DRYING_STEAM.STEAM.STEAM_DISTR</t>
  </si>
  <si>
    <t>FUEL_EMI.ktCO2.HU.NMM.CER.DRYING_MICROW.MICROW.ELEC</t>
  </si>
  <si>
    <t>FUEL_EMI.ktCO2.HU.NMM.CER.KILN_THERM.TOTAL.TOTAL</t>
  </si>
  <si>
    <t>FUEL_EMI.ktCO2.HU.NMM.CER.KILN_THERM.THERM.SOLIDS</t>
  </si>
  <si>
    <t>FUEL_EMI.ktCO2.HU.NMM.CER.KILN_THERM.THERM.LPG</t>
  </si>
  <si>
    <t>FUEL_EMI.ktCO2.HU.NMM.CER.KILN_THERM.THERM.DIESEL_LIQBIO</t>
  </si>
  <si>
    <t>FUEL_EMI.ktCO2.HU.NMM.CER.KILN_THERM.THERM.RFO</t>
  </si>
  <si>
    <t>FUEL_EMI.ktCO2.HU.NMM.CER.KILN_THERM.THERM.OTHER</t>
  </si>
  <si>
    <t>FUEL_EMI.ktCO2.HU.NMM.CER.KILN_THERM.THERM.NG_BIOGAS</t>
  </si>
  <si>
    <t>FUEL_EMI.ktCO2.HU.NMM.CER.KILN_THERM.THERM.BIOMASS_WASTE</t>
  </si>
  <si>
    <t>FUEL_EMI.ktCO2.HU.NMM.CER.KILN_ELEC.ELEC.ELEC</t>
  </si>
  <si>
    <t>FUEL_EMI.ktCO2.HU.NMM.CER.FINISHING.TOTAL.TOTAL</t>
  </si>
  <si>
    <t>FUEL_EMI.ktCO2.HU.NMM.CER.FINISHING.THERM.SOLIDS</t>
  </si>
  <si>
    <t>FUEL_EMI.ktCO2.HU.NMM.CER.FINISHING.THERM.LPG</t>
  </si>
  <si>
    <t>FUEL_EMI.ktCO2.HU.NMM.CER.FINISHING.THERM.DIESEL_LIQBIO</t>
  </si>
  <si>
    <t>FUEL_EMI.ktCO2.HU.NMM.CER.FINISHING.THERM.RFO</t>
  </si>
  <si>
    <t>FUEL_EMI.ktCO2.HU.NMM.CER.FINISHING.THERM.NG_BIOGAS</t>
  </si>
  <si>
    <t>FUEL_EMI.ktCO2.HU.NMM.CER.FINISHING_ELEC.ELEC.ELEC</t>
  </si>
  <si>
    <t>PROCESS_EMI.ktCO2.HU.NMM.CER</t>
  </si>
  <si>
    <t>FUEL_EMI.ktCO2.HU.NMM.GLASS.LIGHT.GENERIC.ELEC</t>
  </si>
  <si>
    <t>FUEL_EMI.ktCO2.HU.NMM.GLASS.AIRCOMP.GENERIC.ELEC</t>
  </si>
  <si>
    <t>FUEL_EMI.ktCO2.HU.NMM.GLASS.MOTOR.GENERIC.ELEC</t>
  </si>
  <si>
    <t>FUEL_EMI.ktCO2.HU.NMM.GLASS.FANS.GENERIC.ELEC</t>
  </si>
  <si>
    <t>FUEL_EMI.ktCO2.HU.NMM.GLASS.LOW_ENTH.TOTAL.TOTAL</t>
  </si>
  <si>
    <t>FUEL_EMI.ktCO2.HU.NMM.GLASS.LOW_ENTH.THERM.DIESEL_LIQBIO</t>
  </si>
  <si>
    <t>FUEL_EMI.ktCO2.HU.NMM.GLASS.LOW_ENTH.THERM.NG_BIOGAS</t>
  </si>
  <si>
    <t>FUEL_EMI.ktCO2.HU.NMM.GLASS.LOW_ENTH.THERM.SOLAR_GEO</t>
  </si>
  <si>
    <t>FUEL_EMI.ktCO2.HU.NMM.GLASS.LOW_ENTH.HP.AMBIENT</t>
  </si>
  <si>
    <t>FUEL_EMI.ktCO2.HU.NMM.GLASS.LOW_ENTH.THERM.ELEC</t>
  </si>
  <si>
    <t>FUEL_EMI.ktCO2.HU.NMM.GLASS.MELTING.TOTAL.TOTAL</t>
  </si>
  <si>
    <t>FUEL_EMI.ktCO2.HU.NMM.GLASS.MELTING.THERM.SOLIDS</t>
  </si>
  <si>
    <t>FUEL_EMI.ktCO2.HU.NMM.GLASS.MELTING.THERM.LPG</t>
  </si>
  <si>
    <t>FUEL_EMI.ktCO2.HU.NMM.GLASS.MELTING.THERM.DIESEL_LIQBIO</t>
  </si>
  <si>
    <t>FUEL_EMI.ktCO2.HU.NMM.GLASS.MELTING.THERM.RFO</t>
  </si>
  <si>
    <t>FUEL_EMI.ktCO2.HU.NMM.GLASS.MELTING.THERM.NG_BIOGAS</t>
  </si>
  <si>
    <t>FUEL_EMI.ktCO2.HU.NMM.GLASS.MELTING_ELEC.ELEC.ELEC</t>
  </si>
  <si>
    <t>FUEL_EMI.ktCO2.HU.NMM.GLASS.FORMING.ELEC.ELEC</t>
  </si>
  <si>
    <t>FUEL_EMI.ktCO2.HU.NMM.GLASS.ANNEALING.TOTAL.TOTAL</t>
  </si>
  <si>
    <t>FUEL_EMI.ktCO2.HU.NMM.GLASS.ANNEALING.THERM.SOLIDS</t>
  </si>
  <si>
    <t>FUEL_EMI.ktCO2.HU.NMM.GLASS.ANNEALING.THERM.LPG</t>
  </si>
  <si>
    <t>FUEL_EMI.ktCO2.HU.NMM.GLASS.ANNEALING.THERM.DIESEL_LIQBIO</t>
  </si>
  <si>
    <t>FUEL_EMI.ktCO2.HU.NMM.GLASS.ANNEALING.THERM.RFO</t>
  </si>
  <si>
    <t>FUEL_EMI.ktCO2.HU.NMM.GLASS.ANNEALING.THERM.NG_BIOGAS</t>
  </si>
  <si>
    <t>FUEL_EMI.ktCO2.HU.NMM.GLASS.ANNEALING_ELEC.ELEC.ELEC</t>
  </si>
  <si>
    <t>FUEL_EMI.ktCO2.HU.NMM.GLASS.FINISHING.ELEC.ELEC</t>
  </si>
  <si>
    <t>PROCESS_EMI.ktCO2.HU.NMM.GLASS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</si>
  <si>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</si>
  <si>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</si>
  <si>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</si>
  <si>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</si>
  <si>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</si>
  <si>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VA.Meuro2015.HU.PPA.PULP</t>
  </si>
  <si>
    <t>VA.Meuro2015.HU.PPA.PAPER</t>
  </si>
  <si>
    <t>VA.Meuro2015.HU.PPA.PRINT</t>
  </si>
  <si>
    <t>Pulp production (kt)</t>
  </si>
  <si>
    <t>OUTPUT.kt.HU.PPA.PULP</t>
  </si>
  <si>
    <t>Paper production  (kt)</t>
  </si>
  <si>
    <t>OUTPUT.kt.HU.PPA.PAPER</t>
  </si>
  <si>
    <t>Printing and media reproduction (kt paper eq.)</t>
  </si>
  <si>
    <t>OUTPUT.kt.HU.PPA.PRINT</t>
  </si>
  <si>
    <t>CAP.kt.HU.PPA.PULP</t>
  </si>
  <si>
    <t>CAP.kt.HU.PPA.PAPER</t>
  </si>
  <si>
    <t>CAP.kt.HU.PPA.PRINT</t>
  </si>
  <si>
    <t>NEWCAP.kt.HU.PPA.PULP</t>
  </si>
  <si>
    <t>NEWCAP.kt.HU.PPA.PAPER</t>
  </si>
  <si>
    <t>NEWCAP.kt.HU.PPA.PRINT</t>
  </si>
  <si>
    <t>FEC.ktoe.HU.PPA.TOTAL.TOTAL.TOTAL.TOTAL</t>
  </si>
  <si>
    <t>FEC.ktoe.HU.PPA.TOTAL.TOTAL.TOTAL.SOLIDS</t>
  </si>
  <si>
    <t>FEC.ktoe.HU.PPA.TOTAL.TOTAL.TOTAL.RFG</t>
  </si>
  <si>
    <t>FEC.ktoe.HU.PPA.TOTAL.TOTAL.TOTAL.LPG</t>
  </si>
  <si>
    <t>FEC.ktoe.HU.PPA.TOTAL.TOTAL.TOTAL.DIESEL</t>
  </si>
  <si>
    <t>FEC.ktoe.HU.PPA.TOTAL.TOTAL.TOTAL.RFO</t>
  </si>
  <si>
    <t>FEC.ktoe.HU.PPA.TOTAL.TOTAL.TOTAL.OTHER</t>
  </si>
  <si>
    <t>FEC.ktoe.HU.PPA.TOTAL.TOTAL.TOTAL.NG</t>
  </si>
  <si>
    <t>FEC.ktoe.HU.PPA.TOTAL.TOTAL.TOTAL.DERIVED</t>
  </si>
  <si>
    <t>FEC.ktoe.HU.PPA.TOTAL.TOTAL.TOTAL.BIOMASS_WASTE</t>
  </si>
  <si>
    <t>FEC.ktoe.HU.PPA.TOTAL.TOTAL.TOTAL.BIOGAS</t>
  </si>
  <si>
    <t>FEC.ktoe.HU.PPA.TOTAL.TOTAL.TOTAL.LIQBIO</t>
  </si>
  <si>
    <t>FEC.ktoe.HU.PPA.TOTAL.TOTAL.TOTAL.SOLAR</t>
  </si>
  <si>
    <t>FEC.ktoe.HU.PPA.TOTAL.TOTAL.TOTAL.GEO</t>
  </si>
  <si>
    <t>FEC.ktoe.HU.PPA.TOTAL.TOTAL.TOTAL.AMBIENT</t>
  </si>
  <si>
    <t>FEC.ktoe.HU.PPA.TOTAL.TOTAL.TOTAL.STEAM_DISTR</t>
  </si>
  <si>
    <t>FEC.ktoe.HU.PPA.TOTAL.TOTAL.TOTAL.ELEC</t>
  </si>
  <si>
    <t>FEC.ktoe.HU.PPA.PULP.TOTAL.TOTAL.TOTAL</t>
  </si>
  <si>
    <t>FEC.ktoe.HU.PPA.PULP.LIGHT.GENERIC.ELEC</t>
  </si>
  <si>
    <t>FEC.ktoe.HU.PPA.PULP.AIRCOMP.GENERIC.ELEC</t>
  </si>
  <si>
    <t>FEC.ktoe.HU.PPA.PULP.MOTOR.GENERIC.ELEC</t>
  </si>
  <si>
    <t>FEC.ktoe.HU.PPA.PULP.FANS.GENERIC.ELEC</t>
  </si>
  <si>
    <t>FEC.ktoe.HU.PPA.PULP.LOW_ENTH.TOTAL.TOTAL</t>
  </si>
  <si>
    <t>FEC.ktoe.HU.PPA.PULP.LOW_ENTH.THERM.DIESEL_LIQBIO</t>
  </si>
  <si>
    <t>FEC.ktoe.HU.PPA.PULP.LOW_ENTH.THERM.NG_BIOGAS</t>
  </si>
  <si>
    <t>FEC.ktoe.HU.PPA.PULP.LOW_ENTH.THERM.SOLAR_GEO</t>
  </si>
  <si>
    <t>FEC.ktoe.HU.PPA.PULP.LOW_ENTH.HP.AMBIENT</t>
  </si>
  <si>
    <t>FEC.ktoe.HU.PPA.PULP.LOW_ENTH.THERM.ELEC</t>
  </si>
  <si>
    <t>Pulp: Wood preparation, grinding</t>
  </si>
  <si>
    <t>FEC.ktoe.HU.PPA.PULP.PREPARATION.MECH.ELEC</t>
  </si>
  <si>
    <t>Pulp: Pulping</t>
  </si>
  <si>
    <t>Pulp: Pulping thermal</t>
  </si>
  <si>
    <t>FEC.ktoe.HU.PPA.PULP.PULPING.TOTAL.TOTAL</t>
  </si>
  <si>
    <t>FEC.ktoe.HU.PPA.PULP.PULPING.STEAM.SOLIDS</t>
  </si>
  <si>
    <t>FEC.ktoe.HU.PPA.PULP.PULPING.STEAM.RFG</t>
  </si>
  <si>
    <t>FEC.ktoe.HU.PPA.PULP.PULPING.STEAM.LPG</t>
  </si>
  <si>
    <t>FEC.ktoe.HU.PPA.PULP.PULPING.STEAM.DIESEL_LIQBIO</t>
  </si>
  <si>
    <t>FEC.ktoe.HU.PPA.PULP.PULPING.STEAM.RFO</t>
  </si>
  <si>
    <t>FEC.ktoe.HU.PPA.PULP.PULPING.STEAM.OTHER</t>
  </si>
  <si>
    <t>FEC.ktoe.HU.PPA.PULP.PULPING.STEAM.NG_BIOGAS</t>
  </si>
  <si>
    <t>FEC.ktoe.HU.PPA.PULP.PULPING.STEAM.DERIVED</t>
  </si>
  <si>
    <t>FEC.ktoe.HU.PPA.PULP.PULPING.STEAM.BIOMASS_WASTE</t>
  </si>
  <si>
    <t>FEC.ktoe.HU.PPA.PULP.PULPING.STEAM.STEAM_DISTR</t>
  </si>
  <si>
    <t>Pulp: Pulping electric</t>
  </si>
  <si>
    <t>FEC.ktoe.HU.PPA.PULP.PULPING_MECH.MECH.ELEC</t>
  </si>
  <si>
    <t>Pulp: Cleaning</t>
  </si>
  <si>
    <t>FEC.ktoe.HU.PPA.PULP.BLEACHING.THERM.ELEC</t>
  </si>
  <si>
    <t>FEC.ktoe.HU.PPA.PAPER.TOTAL.TOTAL.TOTAL</t>
  </si>
  <si>
    <t>FEC.ktoe.HU.PPA.PAPER.LIGHT.GENERIC.ELEC</t>
  </si>
  <si>
    <t>FEC.ktoe.HU.PPA.PAPER.AIRCOMP.GENERIC.ELEC</t>
  </si>
  <si>
    <t>FEC.ktoe.HU.PPA.PAPER.MOTOR.GENERIC.ELEC</t>
  </si>
  <si>
    <t>FEC.ktoe.HU.PPA.PAPER.FANS.GENERIC.ELEC</t>
  </si>
  <si>
    <t>FEC.ktoe.HU.PPA.PAPER.LOW_ENTH.TOTAL.TOTAL</t>
  </si>
  <si>
    <t>FEC.ktoe.HU.PPA.PAPER.LOW_ENTH.THERM.DIESEL_LIQBIO</t>
  </si>
  <si>
    <t>FEC.ktoe.HU.PPA.PAPER.LOW_ENTH.THERM.NG_BIOGAS</t>
  </si>
  <si>
    <t>FEC.ktoe.HU.PPA.PAPER.LOW_ENTH.THERM.SOLAR_GEO</t>
  </si>
  <si>
    <t>FEC.ktoe.HU.PPA.PAPER.LOW_ENTH.HP.AMBIENT</t>
  </si>
  <si>
    <t>FEC.ktoe.HU.PPA.PAPER.LOW_ENTH.THERM.ELEC</t>
  </si>
  <si>
    <t>Paper: Stock preparation</t>
  </si>
  <si>
    <t>Paper: Stock preparation - Thermal</t>
  </si>
  <si>
    <t>FEC.ktoe.HU.PPA.PAPER.PREPARATION.TOTAL.TOTAL</t>
  </si>
  <si>
    <t>FEC.ktoe.HU.PPA.PAPER.PREPARATION.THERM.SOLIDS</t>
  </si>
  <si>
    <t>FEC.ktoe.HU.PPA.PAPER.PREPARATION.THERM.RFG</t>
  </si>
  <si>
    <t>FEC.ktoe.HU.PPA.PAPER.PREPARATION.THERM.LPG</t>
  </si>
  <si>
    <t>FEC.ktoe.HU.PPA.PAPER.PREPARATION.THERM.DIESEL_LIQBIO</t>
  </si>
  <si>
    <t>FEC.ktoe.HU.PPA.PAPER.PREPARATION.THERM.RFO</t>
  </si>
  <si>
    <t>FEC.ktoe.HU.PPA.PAPER.PREPARATION.THERM.OTHER</t>
  </si>
  <si>
    <t>FEC.ktoe.HU.PPA.PAPER.PREPARATION.THERM.NG_BIOGAS</t>
  </si>
  <si>
    <t>FEC.ktoe.HU.PPA.PAPER.PREPARATION.THERM.DERIVED</t>
  </si>
  <si>
    <t>FEC.ktoe.HU.PPA.PAPER.PREPARATION.THERM.BIOMASS_WASTE</t>
  </si>
  <si>
    <t>FEC.ktoe.HU.PPA.PAPER.PREPARATION.THERM.STEAM_DISTR</t>
  </si>
  <si>
    <t>Paper: Stock preparation - Mechanical</t>
  </si>
  <si>
    <t>FEC.ktoe.HU.PPA.PAPER.PREPARATION_ELEC.MECH.ELEC</t>
  </si>
  <si>
    <t>Paper: Paper machine</t>
  </si>
  <si>
    <t>Paper: Paper machine - Steam use</t>
  </si>
  <si>
    <t>FEC.ktoe.HU.PPA.PAPER.PAPER_MACHINE.TOTAL.TOTAL</t>
  </si>
  <si>
    <t>FEC.ktoe.HU.PPA.PAPER.PAPER_MACHINE.STEAM.SOLIDS</t>
  </si>
  <si>
    <t>FEC.ktoe.HU.PPA.PAPER.PAPER_MACHINE.STEAM.RFG</t>
  </si>
  <si>
    <t>FEC.ktoe.HU.PPA.PAPER.PAPER_MACHINE.STEAM.LPG</t>
  </si>
  <si>
    <t>FEC.ktoe.HU.PPA.PAPER.PAPER_MACHINE.STEAM.DIESEL_LIQBIO</t>
  </si>
  <si>
    <t>FEC.ktoe.HU.PPA.PAPER.PAPER_MACHINE.STEAM.RFO</t>
  </si>
  <si>
    <t>FEC.ktoe.HU.PPA.PAPER.PAPER_MACHINE.STEAM.OTHER</t>
  </si>
  <si>
    <t>FEC.ktoe.HU.PPA.PAPER.PAPER_MACHINE.STEAM.NG_BIOGAS</t>
  </si>
  <si>
    <t>FEC.ktoe.HU.PPA.PAPER.PAPER_MACHINE.STEAM.DERIVED</t>
  </si>
  <si>
    <t>FEC.ktoe.HU.PPA.PAPER.PAPER_MACHINE.STEAM.BIOMASS_WASTE</t>
  </si>
  <si>
    <t>FEC.ktoe.HU.PPA.PAPER.PAPER_MACHINE.STEAM.STEAM_DISTR</t>
  </si>
  <si>
    <t>Paper: Paper machine - Electricity</t>
  </si>
  <si>
    <t>FEC.ktoe.HU.PPA.PAPER.PAPER_MACHINE_ELEC.ELEC.ELEC</t>
  </si>
  <si>
    <t>Paper: Product finishing</t>
  </si>
  <si>
    <t>Paper: Product finishing - Steam use</t>
  </si>
  <si>
    <t>FEC.ktoe.HU.PPA.PAPER.FINISHING.TOTAL.TOTAL</t>
  </si>
  <si>
    <t>FEC.ktoe.HU.PPA.PAPER.FINISHING.STEAM.SOLIDS</t>
  </si>
  <si>
    <t>FEC.ktoe.HU.PPA.PAPER.FINISHING.STEAM.RFG</t>
  </si>
  <si>
    <t>FEC.ktoe.HU.PPA.PAPER.FINISHING.STEAM.LPG</t>
  </si>
  <si>
    <t>FEC.ktoe.HU.PPA.PAPER.FINISHING.STEAM.DIESEL_LIQBIO</t>
  </si>
  <si>
    <t>FEC.ktoe.HU.PPA.PAPER.FINISHING.STEAM.RFO</t>
  </si>
  <si>
    <t>FEC.ktoe.HU.PPA.PAPER.FINISHING.STEAM.OTHER</t>
  </si>
  <si>
    <t>FEC.ktoe.HU.PPA.PAPER.FINISHING.STEAM.NG_BIOGAS</t>
  </si>
  <si>
    <t>FEC.ktoe.HU.PPA.PAPER.FINISHING.STEAM.DERIVED</t>
  </si>
  <si>
    <t>FEC.ktoe.HU.PPA.PAPER.FINISHING.STEAM.BIOMASS_WASTE</t>
  </si>
  <si>
    <t>FEC.ktoe.HU.PPA.PAPER.FINISHING.STEAM.STEAM_DISTR</t>
  </si>
  <si>
    <t>Paper: Product finishing - Electricity</t>
  </si>
  <si>
    <t>FEC.ktoe.HU.PPA.PAPER.FINISHING_ELEC.ELEC.ELEC</t>
  </si>
  <si>
    <t>FEC.ktoe.HU.PPA.PRINT.TOTAL.TOTAL.TOTAL</t>
  </si>
  <si>
    <t>FEC.ktoe.HU.PPA.PRINT.LIGHT.GENERIC.ELEC</t>
  </si>
  <si>
    <t>FEC.ktoe.HU.PPA.PRINT.AIRCOMP.GENERIC.ELEC</t>
  </si>
  <si>
    <t>FEC.ktoe.HU.PPA.PRINT.MOTOR.GENERIC.ELEC</t>
  </si>
  <si>
    <t>FEC.ktoe.HU.PPA.PRINT.FANS.GENERIC.ELEC</t>
  </si>
  <si>
    <t>FEC.ktoe.HU.PPA.PRINT.LOW_ENTH.TOTAL.TOTAL</t>
  </si>
  <si>
    <t>FEC.ktoe.HU.PPA.PRINT.LOW_ENTH.THERM.DIESEL_LIQBIO</t>
  </si>
  <si>
    <t>FEC.ktoe.HU.PPA.PRINT.LOW_ENTH.THERM.NG_BIOGAS</t>
  </si>
  <si>
    <t>FEC.ktoe.HU.PPA.PRINT.LOW_ENTH.THERM.SOLAR_GEO</t>
  </si>
  <si>
    <t>FEC.ktoe.HU.PPA.PRINT.LOW_ENTH.HP.AMBIENT</t>
  </si>
  <si>
    <t>FEC.ktoe.HU.PPA.PRINT.LOW_ENTH.THERM.ELEC</t>
  </si>
  <si>
    <t>Printing and publishing</t>
  </si>
  <si>
    <t>FEC.ktoe.HU.PPA.PRINT.PRINTING.MECH.ELEC</t>
  </si>
  <si>
    <t>UED.ktoe.HU.PPA.PULP.TOTAL.TOTAL.TOTAL</t>
  </si>
  <si>
    <t>UED.ktoe.HU.PPA.PULP.LIGHT.GENERIC.ELEC</t>
  </si>
  <si>
    <t>UED.ktoe.HU.PPA.PULP.AIRCOMP.GENERIC.ELEC</t>
  </si>
  <si>
    <t>UED.ktoe.HU.PPA.PULP.MOTOR.GENERIC.ELEC</t>
  </si>
  <si>
    <t>UED.ktoe.HU.PPA.PULP.FANS.GENERIC.ELEC</t>
  </si>
  <si>
    <t>UED.ktoe.HU.PPA.PULP.LOW_ENTH.TOTAL.TOTAL</t>
  </si>
  <si>
    <t>UED.ktoe.HU.PPA.PULP.LOW_ENTH.THERM.DIESEL_LIQBIO</t>
  </si>
  <si>
    <t>UED.ktoe.HU.PPA.PULP.LOW_ENTH.THERM.NG_BIOGAS</t>
  </si>
  <si>
    <t>UED.ktoe.HU.PPA.PULP.LOW_ENTH.THERM.SOLAR_GEO</t>
  </si>
  <si>
    <t>UED.ktoe.HU.PPA.PULP.LOW_ENTH.HP.AMBIENT</t>
  </si>
  <si>
    <t>UED.ktoe.HU.PPA.PULP.LOW_ENTH.THERM.ELEC</t>
  </si>
  <si>
    <t>UED.ktoe.HU.PPA.PULP.PREPARATION.MECH.ELEC</t>
  </si>
  <si>
    <t>UED.ktoe.HU.PPA.PULP.PULPING.TOTAL.TOTAL</t>
  </si>
  <si>
    <t>UED.ktoe.HU.PPA.PULP.PULPING.STEAM.SOLIDS</t>
  </si>
  <si>
    <t>UED.ktoe.HU.PPA.PULP.PULPING.STEAM.RFG</t>
  </si>
  <si>
    <t>UED.ktoe.HU.PPA.PULP.PULPING.STEAM.LPG</t>
  </si>
  <si>
    <t>UED.ktoe.HU.PPA.PULP.PULPING.STEAM.DIESEL_LIQBIO</t>
  </si>
  <si>
    <t>UED.ktoe.HU.PPA.PULP.PULPING.STEAM.RFO</t>
  </si>
  <si>
    <t>UED.ktoe.HU.PPA.PULP.PULPING.STEAM.OTHER</t>
  </si>
  <si>
    <t>UED.ktoe.HU.PPA.PULP.PULPING.STEAM.NG_BIOGAS</t>
  </si>
  <si>
    <t>UED.ktoe.HU.PPA.PULP.PULPING.STEAM.DERIVED</t>
  </si>
  <si>
    <t>UED.ktoe.HU.PPA.PULP.PULPING.STEAM.BIOMASS_WASTE</t>
  </si>
  <si>
    <t>UED.ktoe.HU.PPA.PULP.PULPING.STEAM.STEAM_DISTR</t>
  </si>
  <si>
    <t>UED.ktoe.HU.PPA.PULP.PULPING_MECH.MECH.ELEC</t>
  </si>
  <si>
    <t>UED.ktoe.HU.PPA.PULP.BLEACHING.THERM.ELEC</t>
  </si>
  <si>
    <t>UED.ktoe.HU.PPA.PAPER.TOTAL.TOTAL.TOTAL</t>
  </si>
  <si>
    <t>UED.ktoe.HU.PPA.PAPER.LIGHT.GENERIC.ELEC</t>
  </si>
  <si>
    <t>UED.ktoe.HU.PPA.PAPER.AIRCOMP.GENERIC.ELEC</t>
  </si>
  <si>
    <t>UED.ktoe.HU.PPA.PAPER.MOTOR.GENERIC.ELEC</t>
  </si>
  <si>
    <t>UED.ktoe.HU.PPA.PAPER.FANS.GENERIC.ELEC</t>
  </si>
  <si>
    <t>UED.ktoe.HU.PPA.PAPER.LOW_ENTH.TOTAL.TOTAL</t>
  </si>
  <si>
    <t>UED.ktoe.HU.PPA.PAPER.LOW_ENTH.THERM.DIESEL_LIQBIO</t>
  </si>
  <si>
    <t>UED.ktoe.HU.PPA.PAPER.LOW_ENTH.THERM.NG_BIOGAS</t>
  </si>
  <si>
    <t>UED.ktoe.HU.PPA.PAPER.LOW_ENTH.THERM.SOLAR_GEO</t>
  </si>
  <si>
    <t>UED.ktoe.HU.PPA.PAPER.LOW_ENTH.HP.AMBIENT</t>
  </si>
  <si>
    <t>UED.ktoe.HU.PPA.PAPER.LOW_ENTH.THERM.ELEC</t>
  </si>
  <si>
    <t>UED.ktoe.HU.PPA.PAPER.PREPARATION.TOTAL.TOTAL</t>
  </si>
  <si>
    <t>UED.ktoe.HU.PPA.PAPER.PREPARATION.THERM.SOLIDS</t>
  </si>
  <si>
    <t>UED.ktoe.HU.PPA.PAPER.PREPARATION.THERM.RFG</t>
  </si>
  <si>
    <t>UED.ktoe.HU.PPA.PAPER.PREPARATION.THERM.LPG</t>
  </si>
  <si>
    <t>UED.ktoe.HU.PPA.PAPER.PREPARATION.THERM.DIESEL_LIQBIO</t>
  </si>
  <si>
    <t>UED.ktoe.HU.PPA.PAPER.PREPARATION.THERM.RFO</t>
  </si>
  <si>
    <t>UED.ktoe.HU.PPA.PAPER.PREPARATION.THERM.OTHER</t>
  </si>
  <si>
    <t>UED.ktoe.HU.PPA.PAPER.PREPARATION.THERM.NG_BIOGAS</t>
  </si>
  <si>
    <t>UED.ktoe.HU.PPA.PAPER.PREPARATION.THERM.DERIVED</t>
  </si>
  <si>
    <t>UED.ktoe.HU.PPA.PAPER.PREPARATION.THERM.BIOMASS_WASTE</t>
  </si>
  <si>
    <t>UED.ktoe.HU.PPA.PAPER.PREPARATION.THERM.STEAM_DISTR</t>
  </si>
  <si>
    <t>UED.ktoe.HU.PPA.PAPER.PREPARATION_ELEC.MECH.ELEC</t>
  </si>
  <si>
    <t>UED.ktoe.HU.PPA.PAPER.PAPER_MACHINE.TOTAL.TOTAL</t>
  </si>
  <si>
    <t>UED.ktoe.HU.PPA.PAPER.PAPER_MACHINE.STEAM.SOLIDS</t>
  </si>
  <si>
    <t>UED.ktoe.HU.PPA.PAPER.PAPER_MACHINE.STEAM.RFG</t>
  </si>
  <si>
    <t>UED.ktoe.HU.PPA.PAPER.PAPER_MACHINE.STEAM.LPG</t>
  </si>
  <si>
    <t>UED.ktoe.HU.PPA.PAPER.PAPER_MACHINE.STEAM.DIESEL_LIQBIO</t>
  </si>
  <si>
    <t>UED.ktoe.HU.PPA.PAPER.PAPER_MACHINE.STEAM.RFO</t>
  </si>
  <si>
    <t>UED.ktoe.HU.PPA.PAPER.PAPER_MACHINE.STEAM.OTHER</t>
  </si>
  <si>
    <t>UED.ktoe.HU.PPA.PAPER.PAPER_MACHINE.STEAM.NG_BIOGAS</t>
  </si>
  <si>
    <t>UED.ktoe.HU.PPA.PAPER.PAPER_MACHINE.STEAM.DERIVED</t>
  </si>
  <si>
    <t>UED.ktoe.HU.PPA.PAPER.PAPER_MACHINE.STEAM.BIOMASS_WASTE</t>
  </si>
  <si>
    <t>UED.ktoe.HU.PPA.PAPER.PAPER_MACHINE.STEAM.STEAM_DISTR</t>
  </si>
  <si>
    <t>UED.ktoe.HU.PPA.PAPER.PAPER_MACHINE_ELEC.ELEC.ELEC</t>
  </si>
  <si>
    <t>UED.ktoe.HU.PPA.PAPER.FINISHING.TOTAL.TOTAL</t>
  </si>
  <si>
    <t>UED.ktoe.HU.PPA.PAPER.FINISHING.STEAM.SOLIDS</t>
  </si>
  <si>
    <t>UED.ktoe.HU.PPA.PAPER.FINISHING.STEAM.RFG</t>
  </si>
  <si>
    <t>UED.ktoe.HU.PPA.PAPER.FINISHING.STEAM.LPG</t>
  </si>
  <si>
    <t>UED.ktoe.HU.PPA.PAPER.FINISHING.STEAM.DIESEL_LIQBIO</t>
  </si>
  <si>
    <t>UED.ktoe.HU.PPA.PAPER.FINISHING.STEAM.RFO</t>
  </si>
  <si>
    <t>UED.ktoe.HU.PPA.PAPER.FINISHING.STEAM.OTHER</t>
  </si>
  <si>
    <t>UED.ktoe.HU.PPA.PAPER.FINISHING.STEAM.NG_BIOGAS</t>
  </si>
  <si>
    <t>UED.ktoe.HU.PPA.PAPER.FINISHING.STEAM.DERIVED</t>
  </si>
  <si>
    <t>UED.ktoe.HU.PPA.PAPER.FINISHING.STEAM.BIOMASS_WASTE</t>
  </si>
  <si>
    <t>UED.ktoe.HU.PPA.PAPER.FINISHING.STEAM.STEAM_DISTR</t>
  </si>
  <si>
    <t>UED.ktoe.HU.PPA.PAPER.FINISHING_ELEC.ELEC.ELEC</t>
  </si>
  <si>
    <t>UED.ktoe.HU.PPA.PRINT.TOTAL.TOTAL.TOTAL</t>
  </si>
  <si>
    <t>UED.ktoe.HU.PPA.PRINT.LIGHT.GENERIC.ELEC</t>
  </si>
  <si>
    <t>UED.ktoe.HU.PPA.PRINT.AIRCOMP.GENERIC.ELEC</t>
  </si>
  <si>
    <t>UED.ktoe.HU.PPA.PRINT.MOTOR.GENERIC.ELEC</t>
  </si>
  <si>
    <t>UED.ktoe.HU.PPA.PRINT.FANS.GENERIC.ELEC</t>
  </si>
  <si>
    <t>UED.ktoe.HU.PPA.PRINT.LOW_ENTH.TOTAL.TOTAL</t>
  </si>
  <si>
    <t>UED.ktoe.HU.PPA.PRINT.LOW_ENTH.THERM.DIESEL_LIQBIO</t>
  </si>
  <si>
    <t>UED.ktoe.HU.PPA.PRINT.LOW_ENTH.THERM.NG_BIOGAS</t>
  </si>
  <si>
    <t>UED.ktoe.HU.PPA.PRINT.LOW_ENTH.THERM.SOLAR_GEO</t>
  </si>
  <si>
    <t>UED.ktoe.HU.PPA.PRINT.LOW_ENTH.HP.AMBIENT</t>
  </si>
  <si>
    <t>UED.ktoe.HU.PPA.PRINT.LOW_ENTH.THERM.ELEC</t>
  </si>
  <si>
    <t>UED.ktoe.HU.PPA.PRINT.PRINTING.MECH.ELEC</t>
  </si>
  <si>
    <t>FUEL_EMI.ktCO2.HU.PPA.PULP.TOTAL.TOTAL.TOTAL</t>
  </si>
  <si>
    <t>FUEL_EMI.ktCO2.HU.PPA.PULP.LIGHT.GENERIC.ELEC</t>
  </si>
  <si>
    <t>FUEL_EMI.ktCO2.HU.PPA.PULP.AIRCOMP.GENERIC.ELEC</t>
  </si>
  <si>
    <t>FUEL_EMI.ktCO2.HU.PPA.PULP.MOTOR.GENERIC.ELEC</t>
  </si>
  <si>
    <t>FUEL_EMI.ktCO2.HU.PPA.PULP.FANS.GENERIC.ELEC</t>
  </si>
  <si>
    <t>FUEL_EMI.ktCO2.HU.PPA.PULP.LOW_ENTH.TOTAL.TOTAL</t>
  </si>
  <si>
    <t>FUEL_EMI.ktCO2.HU.PPA.PULP.LOW_ENTH.THERM.DIESEL_LIQBIO</t>
  </si>
  <si>
    <t>FUEL_EMI.ktCO2.HU.PPA.PULP.LOW_ENTH.THERM.NG_BIOGAS</t>
  </si>
  <si>
    <t>FUEL_EMI.ktCO2.HU.PPA.PULP.LOW_ENTH.THERM.SOLAR_GEO</t>
  </si>
  <si>
    <t>FUEL_EMI.ktCO2.HU.PPA.PULP.LOW_ENTH.HP.AMBIENT</t>
  </si>
  <si>
    <t>FUEL_EMI.ktCO2.HU.PPA.PULP.LOW_ENTH.THERM.ELEC</t>
  </si>
  <si>
    <t>FUEL_EMI.ktCO2.HU.PPA.PULP.PREPARATION.MECH.ELEC</t>
  </si>
  <si>
    <t>FUEL_EMI.ktCO2.HU.PPA.PULP.PULPING.TOTAL.TOTAL</t>
  </si>
  <si>
    <t>FUEL_EMI.ktCO2.HU.PPA.PULP.PULPING.STEAM.SOLIDS</t>
  </si>
  <si>
    <t>FUEL_EMI.ktCO2.HU.PPA.PULP.PULPING.STEAM.RFG</t>
  </si>
  <si>
    <t>FUEL_EMI.ktCO2.HU.PPA.PULP.PULPING.STEAM.LPG</t>
  </si>
  <si>
    <t>FUEL_EMI.ktCO2.HU.PPA.PULP.PULPING.STEAM.DIESEL_LIQBIO</t>
  </si>
  <si>
    <t>FUEL_EMI.ktCO2.HU.PPA.PULP.PULPING.STEAM.RFO</t>
  </si>
  <si>
    <t>FUEL_EMI.ktCO2.HU.PPA.PULP.PULPING.STEAM.OTHER</t>
  </si>
  <si>
    <t>FUEL_EMI.ktCO2.HU.PPA.PULP.PULPING.STEAM.NG_BIOGAS</t>
  </si>
  <si>
    <t>FUEL_EMI.ktCO2.HU.PPA.PULP.PULPING.STEAM.DERIVED</t>
  </si>
  <si>
    <t>FUEL_EMI.ktCO2.HU.PPA.PULP.PULPING.STEAM.BIOMASS_WASTE</t>
  </si>
  <si>
    <t>FUEL_EMI.ktCO2.HU.PPA.PULP.PULPING.STEAM.STEAM_DISTR</t>
  </si>
  <si>
    <t>FUEL_EMI.ktCO2.HU.PPA.PULP.PULPING_MECH.MECH.ELEC</t>
  </si>
  <si>
    <t>FUEL_EMI.ktCO2.HU.PPA.PULP.BLEACHING.THERM.ELEC</t>
  </si>
  <si>
    <t>FUEL_EMI.ktCO2.HU.PPA.PAPER.TOTAL.TOTAL.TOTAL</t>
  </si>
  <si>
    <t>FUEL_EMI.ktCO2.HU.PPA.PAPER.LIGHT.GENERIC.ELEC</t>
  </si>
  <si>
    <t>FUEL_EMI.ktCO2.HU.PPA.PAPER.AIRCOMP.GENERIC.ELEC</t>
  </si>
  <si>
    <t>FUEL_EMI.ktCO2.HU.PPA.PAPER.MOTOR.GENERIC.ELEC</t>
  </si>
  <si>
    <t>FUEL_EMI.ktCO2.HU.PPA.PAPER.FANS.GENERIC.ELEC</t>
  </si>
  <si>
    <t>FUEL_EMI.ktCO2.HU.PPA.PAPER.LOW_ENTH.TOTAL.TOTAL</t>
  </si>
  <si>
    <t>FUEL_EMI.ktCO2.HU.PPA.PAPER.LOW_ENTH.THERM.DIESEL_LIQBIO</t>
  </si>
  <si>
    <t>FUEL_EMI.ktCO2.HU.PPA.PAPER.LOW_ENTH.THERM.NG_BIOGAS</t>
  </si>
  <si>
    <t>FUEL_EMI.ktCO2.HU.PPA.PAPER.LOW_ENTH.THERM.SOLAR_GEO</t>
  </si>
  <si>
    <t>FUEL_EMI.ktCO2.HU.PPA.PAPER.LOW_ENTH.HP.AMBIENT</t>
  </si>
  <si>
    <t>FUEL_EMI.ktCO2.HU.PPA.PAPER.LOW_ENTH.THERM.ELEC</t>
  </si>
  <si>
    <t>FUEL_EMI.ktCO2.HU.PPA.PAPER.PREPARATION.TOTAL.TOTAL</t>
  </si>
  <si>
    <t>FUEL_EMI.ktCO2.HU.PPA.PAPER.PREPARATION.THERM.SOLIDS</t>
  </si>
  <si>
    <t>FUEL_EMI.ktCO2.HU.PPA.PAPER.PREPARATION.THERM.RFG</t>
  </si>
  <si>
    <t>FUEL_EMI.ktCO2.HU.PPA.PAPER.PREPARATION.THERM.LPG</t>
  </si>
  <si>
    <t>FUEL_EMI.ktCO2.HU.PPA.PAPER.PREPARATION.THERM.DIESEL_LIQBIO</t>
  </si>
  <si>
    <t>FUEL_EMI.ktCO2.HU.PPA.PAPER.PREPARATION.THERM.RFO</t>
  </si>
  <si>
    <t>FUEL_EMI.ktCO2.HU.PPA.PAPER.PREPARATION.THERM.OTHER</t>
  </si>
  <si>
    <t>FUEL_EMI.ktCO2.HU.PPA.PAPER.PREPARATION.THERM.NG_BIOGAS</t>
  </si>
  <si>
    <t>FUEL_EMI.ktCO2.HU.PPA.PAPER.PREPARATION.THERM.DERIVED</t>
  </si>
  <si>
    <t>FUEL_EMI.ktCO2.HU.PPA.PAPER.PREPARATION.THERM.BIOMASS_WASTE</t>
  </si>
  <si>
    <t>FUEL_EMI.ktCO2.HU.PPA.PAPER.PREPARATION.THERM.STEAM_DISTR</t>
  </si>
  <si>
    <t>FUEL_EMI.ktCO2.HU.PPA.PAPER.PREPARATION_ELEC.MECH.ELEC</t>
  </si>
  <si>
    <t>FUEL_EMI.ktCO2.HU.PPA.PAPER.PAPER_MACHINE.TOTAL.TOTAL</t>
  </si>
  <si>
    <t>FUEL_EMI.ktCO2.HU.PPA.PAPER.PAPER_MACHINE.STEAM.SOLIDS</t>
  </si>
  <si>
    <t>FUEL_EMI.ktCO2.HU.PPA.PAPER.PAPER_MACHINE.STEAM.RFG</t>
  </si>
  <si>
    <t>FUEL_EMI.ktCO2.HU.PPA.PAPER.PAPER_MACHINE.STEAM.LPG</t>
  </si>
  <si>
    <t>FUEL_EMI.ktCO2.HU.PPA.PAPER.PAPER_MACHINE.STEAM.DIESEL_LIQBIO</t>
  </si>
  <si>
    <t>FUEL_EMI.ktCO2.HU.PPA.PAPER.PAPER_MACHINE.STEAM.RFO</t>
  </si>
  <si>
    <t>FUEL_EMI.ktCO2.HU.PPA.PAPER.PAPER_MACHINE.STEAM.OTHER</t>
  </si>
  <si>
    <t>FUEL_EMI.ktCO2.HU.PPA.PAPER.PAPER_MACHINE.STEAM.NG_BIOGAS</t>
  </si>
  <si>
    <t>FUEL_EMI.ktCO2.HU.PPA.PAPER.PAPER_MACHINE.STEAM.DERIVED</t>
  </si>
  <si>
    <t>FUEL_EMI.ktCO2.HU.PPA.PAPER.PAPER_MACHINE.STEAM.BIOMASS_WASTE</t>
  </si>
  <si>
    <t>FUEL_EMI.ktCO2.HU.PPA.PAPER.PAPER_MACHINE.STEAM.STEAM_DISTR</t>
  </si>
  <si>
    <t>FUEL_EMI.ktCO2.HU.PPA.PAPER.PAPER_MACHINE_ELEC.ELEC.ELEC</t>
  </si>
  <si>
    <t>FUEL_EMI.ktCO2.HU.PPA.PAPER.FINISHING.TOTAL.TOTAL</t>
  </si>
  <si>
    <t>FUEL_EMI.ktCO2.HU.PPA.PAPER.FINISHING.STEAM.SOLIDS</t>
  </si>
  <si>
    <t>FUEL_EMI.ktCO2.HU.PPA.PAPER.FINISHING.STEAM.RFG</t>
  </si>
  <si>
    <t>FUEL_EMI.ktCO2.HU.PPA.PAPER.FINISHING.STEAM.LPG</t>
  </si>
  <si>
    <t>FUEL_EMI.ktCO2.HU.PPA.PAPER.FINISHING.STEAM.DIESEL_LIQBIO</t>
  </si>
  <si>
    <t>FUEL_EMI.ktCO2.HU.PPA.PAPER.FINISHING.STEAM.RFO</t>
  </si>
  <si>
    <t>FUEL_EMI.ktCO2.HU.PPA.PAPER.FINISHING.STEAM.OTHER</t>
  </si>
  <si>
    <t>FUEL_EMI.ktCO2.HU.PPA.PAPER.FINISHING.STEAM.NG_BIOGAS</t>
  </si>
  <si>
    <t>FUEL_EMI.ktCO2.HU.PPA.PAPER.FINISHING.STEAM.DERIVED</t>
  </si>
  <si>
    <t>FUEL_EMI.ktCO2.HU.PPA.PAPER.FINISHING.STEAM.BIOMASS_WASTE</t>
  </si>
  <si>
    <t>FUEL_EMI.ktCO2.HU.PPA.PAPER.FINISHING.STEAM.STEAM_DISTR</t>
  </si>
  <si>
    <t>FUEL_EMI.ktCO2.HU.PPA.PAPER.FINISHING_ELEC.ELEC.ELEC</t>
  </si>
  <si>
    <t>FUEL_EMI.ktCO2.HU.PPA.PRINT.TOTAL.TOTAL.TOTAL</t>
  </si>
  <si>
    <t>FUEL_EMI.ktCO2.HU.PPA.PRINT.LIGHT.GENERIC.ELEC</t>
  </si>
  <si>
    <t>FUEL_EMI.ktCO2.HU.PPA.PRINT.AIRCOMP.GENERIC.ELEC</t>
  </si>
  <si>
    <t>FUEL_EMI.ktCO2.HU.PPA.PRINT.MOTOR.GENERIC.ELEC</t>
  </si>
  <si>
    <t>FUEL_EMI.ktCO2.HU.PPA.PRINT.FANS.GENERIC.ELEC</t>
  </si>
  <si>
    <t>FUEL_EMI.ktCO2.HU.PPA.PRINT.LOW_ENTH.TOTAL.TOTAL</t>
  </si>
  <si>
    <t>FUEL_EMI.ktCO2.HU.PPA.PRINT.LOW_ENTH.THERM.DIESEL_LIQBIO</t>
  </si>
  <si>
    <t>FUEL_EMI.ktCO2.HU.PPA.PRINT.LOW_ENTH.THERM.NG_BIOGAS</t>
  </si>
  <si>
    <t>FUEL_EMI.ktCO2.HU.PPA.PRINT.LOW_ENTH.THERM.SOLAR_GEO</t>
  </si>
  <si>
    <t>FUEL_EMI.ktCO2.HU.PPA.PRINT.LOW_ENTH.HP.AMBIENT</t>
  </si>
  <si>
    <t>FUEL_EMI.ktCO2.HU.PPA.PRINT.LOW_ENTH.THERM.ELEC</t>
  </si>
  <si>
    <t>FUEL_EMI.ktCO2.HU.PPA.PRINT.PRINTING.MECH.ELEC</t>
  </si>
  <si>
    <t>VA.Meuro2015.HU.FBT.FBT</t>
  </si>
  <si>
    <t>Physical output (index)</t>
  </si>
  <si>
    <t>OUTPUT.index.HU.FBT.FBT</t>
  </si>
  <si>
    <t>Installed capacity (production index)</t>
  </si>
  <si>
    <t>CAP.index.HU.FBT.FBT</t>
  </si>
  <si>
    <t>Capacity investment (production index)</t>
  </si>
  <si>
    <t>NEWCAP.index.HU.FBT.FBT</t>
  </si>
  <si>
    <t>Decommissioned capacity (production index)</t>
  </si>
  <si>
    <t>Idle capacity (production index)</t>
  </si>
  <si>
    <t>FEC.ktoe.HU.FBT.FBT.TOTAL.TOTAL.TOTAL</t>
  </si>
  <si>
    <t>FEC.ktoe.HU.FBT.FBT.TOTAL.TOTAL.SOLIDS</t>
  </si>
  <si>
    <t>FEC.ktoe.HU.FBT.FBT.TOTAL.TOTAL.RFG</t>
  </si>
  <si>
    <t>FEC.ktoe.HU.FBT.FBT.TOTAL.TOTAL.LPG</t>
  </si>
  <si>
    <t>FEC.ktoe.HU.FBT.FBT.TOTAL.TOTAL.DIESEL</t>
  </si>
  <si>
    <t>FEC.ktoe.HU.FBT.FBT.TOTAL.TOTAL.RFO</t>
  </si>
  <si>
    <t>FEC.ktoe.HU.FBT.FBT.TOTAL.TOTAL.OTHER</t>
  </si>
  <si>
    <t>FEC.ktoe.HU.FBT.FBT.TOTAL.TOTAL.NG</t>
  </si>
  <si>
    <t>FEC.ktoe.HU.FBT.FBT.TOTAL.TOTAL.DERIVED</t>
  </si>
  <si>
    <t>FEC.ktoe.HU.FBT.FBT.TOTAL.TOTAL.BIOMASS_WASTE</t>
  </si>
  <si>
    <t>FEC.ktoe.HU.FBT.FBT.TOTAL.TOTAL.BIOGAS</t>
  </si>
  <si>
    <t>FEC.ktoe.HU.FBT.FBT.TOTAL.TOTAL.LIQBIO</t>
  </si>
  <si>
    <t>FEC.ktoe.HU.FBT.FBT.TOTAL.TOTAL.SOLAR</t>
  </si>
  <si>
    <t>FEC.ktoe.HU.FBT.FBT.TOTAL.TOTAL.GEO</t>
  </si>
  <si>
    <t>FEC.ktoe.HU.FBT.FBT.TOTAL.TOTAL.AMBIENT</t>
  </si>
  <si>
    <t>FEC.ktoe.HU.FBT.FBT.TOTAL.TOTAL.STEAM_DISTR</t>
  </si>
  <si>
    <t>FEC.ktoe.HU.FBT.FBT.TOTAL.TOTAL.ELEC</t>
  </si>
  <si>
    <t>Energy intensity (toe / physical output index)</t>
  </si>
  <si>
    <t>Useful energy demand intensity (toe useful / physical output index)</t>
  </si>
  <si>
    <t>FEC.ktoe.HU.FBT.FBT.LIGHT.GENERIC.ELEC</t>
  </si>
  <si>
    <t>FEC.ktoe.HU.FBT.FBT.AIRCOMP.GENERIC.ELEC</t>
  </si>
  <si>
    <t>FEC.ktoe.HU.FBT.FBT.MOTOR.GENERIC.ELEC</t>
  </si>
  <si>
    <t>FEC.ktoe.HU.FBT.FBT.FANS.GENERIC.ELEC</t>
  </si>
  <si>
    <t>FEC.ktoe.HU.FBT.FBT.LOW_ENTH.TOTAL.TOTAL</t>
  </si>
  <si>
    <t>FEC.ktoe.HU.FBT.FBT.LOW_ENTH.THERM.DIESEL_LIQBIO</t>
  </si>
  <si>
    <t>FEC.ktoe.HU.FBT.FBT.LOW_ENTH.THERM.NG_BIOGAS</t>
  </si>
  <si>
    <t>FEC.ktoe.HU.FBT.FBT.LOW_ENTH.THERM.SOLAR_GEO</t>
  </si>
  <si>
    <t>FEC.ktoe.HU.FBT.FBT.LOW_ENTH.HP.AMBIENT</t>
  </si>
  <si>
    <t>FEC.ktoe.HU.FBT.FBT.LOW_ENTH.THERM.ELEC</t>
  </si>
  <si>
    <t>Food: Oven (direct heat)</t>
  </si>
  <si>
    <t>Food: Direct Heat - Thermal</t>
  </si>
  <si>
    <t>FEC.ktoe.HU.FBT.FBT.OVEN.THERM.TOTAL</t>
  </si>
  <si>
    <t>FEC.ktoe.HU.FBT.FBT.OVEN.THERM.SOLIDS</t>
  </si>
  <si>
    <t>FEC.ktoe.HU.FBT.FBT.OVEN.THERM.LPG</t>
  </si>
  <si>
    <t>FEC.ktoe.HU.FBT.FBT.OVEN.THERM.DIESEL_LIQBIO</t>
  </si>
  <si>
    <t>FEC.ktoe.HU.FBT.FBT.OVEN.THERM.RFO</t>
  </si>
  <si>
    <t>FEC.ktoe.HU.FBT.FBT.OVEN.THERM.NG_BIOGAS</t>
  </si>
  <si>
    <t>Food: Direct Heat - Electric</t>
  </si>
  <si>
    <t>FEC.ktoe.HU.FBT.FBT.OVEN.ELEC.ELEC</t>
  </si>
  <si>
    <t>Food: Direct Heat - Microwave</t>
  </si>
  <si>
    <t>FEC.ktoe.HU.FBT.FBT.OVEN_MICROW.MICROW.ELEC</t>
  </si>
  <si>
    <t>Food: Specific process heat</t>
  </si>
  <si>
    <t>Food: Process Heat - Thermal</t>
  </si>
  <si>
    <t>FEC.ktoe.HU.FBT.FBT.PROC_HEAT.THERM.TOTAL</t>
  </si>
  <si>
    <t>FEC.ktoe.HU.FBT.FBT.PROC_HEAT.THERM.SOLIDS</t>
  </si>
  <si>
    <t>FEC.ktoe.HU.FBT.FBT.PROC_HEAT.THERM.LPG</t>
  </si>
  <si>
    <t>FEC.ktoe.HU.FBT.FBT.PROC_HEAT.THERM.DIESEL_LIQBIO</t>
  </si>
  <si>
    <t>FEC.ktoe.HU.FBT.FBT.PROC_HEAT.THERM.RFO</t>
  </si>
  <si>
    <t>FEC.ktoe.HU.FBT.FBT.PROC_HEAT.THERM.NG_BIOGAS</t>
  </si>
  <si>
    <t>Food: Process Heat - Electric</t>
  </si>
  <si>
    <t>FEC.ktoe.HU.FBT.FBT.PROC_HEAT.ELEC.ELEC</t>
  </si>
  <si>
    <t>Food: Process Heat - Microwave</t>
  </si>
  <si>
    <t>FEC.ktoe.HU.FBT.FBT.PROC_HEAT_MICROW.MICROW.ELEC</t>
  </si>
  <si>
    <t>Food: Steam processing</t>
  </si>
  <si>
    <t>FEC.ktoe.HU.FBT.FBT.PROCESSING.TOTAL.TOTAL</t>
  </si>
  <si>
    <t>FEC.ktoe.HU.FBT.FBT.PROCESSING.STEAM.SOLIDS</t>
  </si>
  <si>
    <t>FEC.ktoe.HU.FBT.FBT.PROCESSING.STEAM.RFG</t>
  </si>
  <si>
    <t>FEC.ktoe.HU.FBT.FBT.PROCESSING.STEAM.LPG</t>
  </si>
  <si>
    <t>FEC.ktoe.HU.FBT.FBT.PROCESSING.STEAM.DIESEL_LIQBIO</t>
  </si>
  <si>
    <t>FEC.ktoe.HU.FBT.FBT.PROCESSING.STEAM.RFO</t>
  </si>
  <si>
    <t>FEC.ktoe.HU.FBT.FBT.PROCESSING.STEAM.OTHER</t>
  </si>
  <si>
    <t>FEC.ktoe.HU.FBT.FBT.PROCESSING.STEAM.NG_BIOGAS</t>
  </si>
  <si>
    <t>FEC.ktoe.HU.FBT.FBT.PROCESSING.STEAM.DERIVED</t>
  </si>
  <si>
    <t>FEC.ktoe.HU.FBT.FBT.PROCESSING.STEAM.BIOMASS_WASTE</t>
  </si>
  <si>
    <t>FEC.ktoe.HU.FBT.FBT.PROCESSING.STEAM.STEAM_DISTR</t>
  </si>
  <si>
    <t>Food: Drying</t>
  </si>
  <si>
    <t>Food: Thermal drying</t>
  </si>
  <si>
    <t>FEC.ktoe.HU.FBT.FBT.DRYING.TOTAL.TOTAL</t>
  </si>
  <si>
    <t>FEC.ktoe.HU.FBT.FBT.DRYING.THERM.SOLIDS</t>
  </si>
  <si>
    <t>FEC.ktoe.HU.FBT.FBT.DRYING.THERM.LPG</t>
  </si>
  <si>
    <t>FEC.ktoe.HU.FBT.FBT.DRYING.THERM.DIESEL_LIQBIO</t>
  </si>
  <si>
    <t>FEC.ktoe.HU.FBT.FBT.DRYING.THERM.RFO</t>
  </si>
  <si>
    <t>FEC.ktoe.HU.FBT.FBT.DRYING.THERM.NG_BIOGAS</t>
  </si>
  <si>
    <t>Food: Steam drying</t>
  </si>
  <si>
    <t>FEC.ktoe.HU.FBT.FBT.DRYING_STEAM.TOTAL.TOTAL</t>
  </si>
  <si>
    <t>FEC.ktoe.HU.FBT.FBT.DRYING_STEAM.STEAM.SOLIDS</t>
  </si>
  <si>
    <t>FEC.ktoe.HU.FBT.FBT.DRYING_STEAM.STEAM.RFG</t>
  </si>
  <si>
    <t>FEC.ktoe.HU.FBT.FBT.DRYING_STEAM.STEAM.LPG</t>
  </si>
  <si>
    <t>FEC.ktoe.HU.FBT.FBT.DRYING_STEAM.STEAM.DIESEL_LIQBIO</t>
  </si>
  <si>
    <t>FEC.ktoe.HU.FBT.FBT.DRYING_STEAM.STEAM.RFO</t>
  </si>
  <si>
    <t>FEC.ktoe.HU.FBT.FBT.DRYING_STEAM.STEAM.OTHER</t>
  </si>
  <si>
    <t>FEC.ktoe.HU.FBT.FBT.DRYING_STEAM.STEAM.NG_BIOGAS</t>
  </si>
  <si>
    <t>FEC.ktoe.HU.FBT.FBT.DRYING_STEAM.STEAM.DERIVED</t>
  </si>
  <si>
    <t>FEC.ktoe.HU.FBT.FBT.DRYING_STEAM.STEAM.BIOMASS_WASTE</t>
  </si>
  <si>
    <t>FEC.ktoe.HU.FBT.FBT.DRYING_STEAM.STEAM.STEAM_DISTR</t>
  </si>
  <si>
    <t>Food: Electric drying</t>
  </si>
  <si>
    <t>FEC.ktoe.HU.FBT.FBT.DRYING_ELEC.ELEC.ELEC</t>
  </si>
  <si>
    <t>Food: Freeze drying</t>
  </si>
  <si>
    <t>FEC.ktoe.HU.FBT.FBT.DRYING_FREEZE.FREEZE_DRY.ELEC</t>
  </si>
  <si>
    <t>Food: Microwave drying</t>
  </si>
  <si>
    <t>FEC.ktoe.HU.FBT.FBT.DRYING_MICROW.MICROW.ELEC</t>
  </si>
  <si>
    <t>Food: Process cooling and refrigeration</t>
  </si>
  <si>
    <t>Food: Thermal cooling</t>
  </si>
  <si>
    <t>FEC.ktoe.HU.FBT.FBT.PROC_COOL_THERM.THERM.NG_BIOGAS</t>
  </si>
  <si>
    <t>Food: Steam cooling</t>
  </si>
  <si>
    <t>FEC.ktoe.HU.FBT.FBT.PROC_COOL.TOTAL.TOTAL</t>
  </si>
  <si>
    <t>FEC.ktoe.HU.FBT.FBT.PROC_COOL.STEAM.SOLIDS</t>
  </si>
  <si>
    <t>FEC.ktoe.HU.FBT.FBT.PROC_COOL.STEAM.RFG</t>
  </si>
  <si>
    <t>FEC.ktoe.HU.FBT.FBT.PROC_COOL.STEAM.LPG</t>
  </si>
  <si>
    <t>FEC.ktoe.HU.FBT.FBT.PROC_COOL.STEAM.DIESEL_LIQBIO</t>
  </si>
  <si>
    <t>FEC.ktoe.HU.FBT.FBT.PROC_COOL.STEAM.RFO</t>
  </si>
  <si>
    <t>FEC.ktoe.HU.FBT.FBT.PROC_COOL.STEAM.OTHER</t>
  </si>
  <si>
    <t>FEC.ktoe.HU.FBT.FBT.PROC_COOL.STEAM.NG_BIOGAS</t>
  </si>
  <si>
    <t>FEC.ktoe.HU.FBT.FBT.PROC_COOL.STEAM.DERIVED</t>
  </si>
  <si>
    <t>FEC.ktoe.HU.FBT.FBT.PROC_COOL.STEAM.BIOMASS_WASTE</t>
  </si>
  <si>
    <t>FEC.ktoe.HU.FBT.FBT.PROC_COOL.STEAM.STEAM_DISTR</t>
  </si>
  <si>
    <t>Food: Electric cooling</t>
  </si>
  <si>
    <t>FEC.ktoe.HU.FBT.FBT.PROC_COOL_ELEC.ELEC.ELEC</t>
  </si>
  <si>
    <t>Food: Electric machinery</t>
  </si>
  <si>
    <t>FEC.ktoe.HU.FBT.FBT.GENERIC.MECH.ELEC</t>
  </si>
  <si>
    <t>UED.ktoe.HU.FBT.FBT.TOTAL.TOTAL.TOTAL</t>
  </si>
  <si>
    <t>UED.ktoe.HU.FBT.FBT.LIGHT.GENERIC.ELEC</t>
  </si>
  <si>
    <t>UED.ktoe.HU.FBT.FBT.AIRCOMP.GENERIC.ELEC</t>
  </si>
  <si>
    <t>UED.ktoe.HU.FBT.FBT.MOTOR.GENERIC.ELEC</t>
  </si>
  <si>
    <t>UED.ktoe.HU.FBT.FBT.FANS.GENERIC.ELEC</t>
  </si>
  <si>
    <t>UED.ktoe.HU.FBT.FBT.LOW_ENTH.TOTAL.TOTAL</t>
  </si>
  <si>
    <t>UED.ktoe.HU.FBT.FBT.LOW_ENTH.THERM.DIESEL_LIQBIO</t>
  </si>
  <si>
    <t>UED.ktoe.HU.FBT.FBT.LOW_ENTH.THERM.NG_BIOGAS</t>
  </si>
  <si>
    <t>UED.ktoe.HU.FBT.FBT.LOW_ENTH.THERM.SOLAR_GEO</t>
  </si>
  <si>
    <t>UED.ktoe.HU.FBT.FBT.LOW_ENTH.HP.AMBIENT</t>
  </si>
  <si>
    <t>UED.ktoe.HU.FBT.FBT.LOW_ENTH.THERM.ELEC</t>
  </si>
  <si>
    <t>UED.ktoe.HU.FBT.FBT.OVEN.THERM.TOTAL</t>
  </si>
  <si>
    <t>UED.ktoe.HU.FBT.FBT.OVEN.THERM.SOLIDS</t>
  </si>
  <si>
    <t>UED.ktoe.HU.FBT.FBT.OVEN.THERM.LPG</t>
  </si>
  <si>
    <t>UED.ktoe.HU.FBT.FBT.OVEN.THERM.DIESEL_LIQBIO</t>
  </si>
  <si>
    <t>UED.ktoe.HU.FBT.FBT.OVEN.THERM.RFO</t>
  </si>
  <si>
    <t>UED.ktoe.HU.FBT.FBT.OVEN.THERM.NG_BIOGAS</t>
  </si>
  <si>
    <t>UED.ktoe.HU.FBT.FBT.OVEN.ELEC.ELEC</t>
  </si>
  <si>
    <t>UED.ktoe.HU.FBT.FBT.OVEN_MICROW.MICROW.ELEC</t>
  </si>
  <si>
    <t>UED.ktoe.HU.FBT.FBT.PROC_HEAT.THERM.TOTAL</t>
  </si>
  <si>
    <t>UED.ktoe.HU.FBT.FBT.PROC_HEAT.THERM.SOLIDS</t>
  </si>
  <si>
    <t>UED.ktoe.HU.FBT.FBT.PROC_HEAT.THERM.LPG</t>
  </si>
  <si>
    <t>UED.ktoe.HU.FBT.FBT.PROC_HEAT.THERM.DIESEL_LIQBIO</t>
  </si>
  <si>
    <t>UED.ktoe.HU.FBT.FBT.PROC_HEAT.THERM.RFO</t>
  </si>
  <si>
    <t>UED.ktoe.HU.FBT.FBT.PROC_HEAT.THERM.NG_BIOGAS</t>
  </si>
  <si>
    <t>UED.ktoe.HU.FBT.FBT.PROC_HEAT.ELEC.ELEC</t>
  </si>
  <si>
    <t>UED.ktoe.HU.FBT.FBT.PROC_HEAT_MICROW.MICROW.ELEC</t>
  </si>
  <si>
    <t>UED.ktoe.HU.FBT.FBT.PROCESSING.TOTAL.TOTAL</t>
  </si>
  <si>
    <t>UED.ktoe.HU.FBT.FBT.PROCESSING.STEAM.SOLIDS</t>
  </si>
  <si>
    <t>UED.ktoe.HU.FBT.FBT.PROCESSING.STEAM.RFG</t>
  </si>
  <si>
    <t>UED.ktoe.HU.FBT.FBT.PROCESSING.STEAM.LPG</t>
  </si>
  <si>
    <t>UED.ktoe.HU.FBT.FBT.PROCESSING.STEAM.DIESEL_LIQBIO</t>
  </si>
  <si>
    <t>UED.ktoe.HU.FBT.FBT.PROCESSING.STEAM.RFO</t>
  </si>
  <si>
    <t>UED.ktoe.HU.FBT.FBT.PROCESSING.STEAM.OTHER</t>
  </si>
  <si>
    <t>UED.ktoe.HU.FBT.FBT.PROCESSING.STEAM.NG_BIOGAS</t>
  </si>
  <si>
    <t>UED.ktoe.HU.FBT.FBT.PROCESSING.STEAM.DERIVED</t>
  </si>
  <si>
    <t>UED.ktoe.HU.FBT.FBT.PROCESSING.STEAM.BIOMASS_WASTE</t>
  </si>
  <si>
    <t>UED.ktoe.HU.FBT.FBT.PROCESSING.STEAM.STEAM_DISTR</t>
  </si>
  <si>
    <t>UED.ktoe.HU.FBT.FBT.DRYING.TOTAL.TOTAL</t>
  </si>
  <si>
    <t>UED.ktoe.HU.FBT.FBT.DRYING.THERM.SOLIDS</t>
  </si>
  <si>
    <t>UED.ktoe.HU.FBT.FBT.DRYING.THERM.LPG</t>
  </si>
  <si>
    <t>UED.ktoe.HU.FBT.FBT.DRYING.THERM.DIESEL_LIQBIO</t>
  </si>
  <si>
    <t>UED.ktoe.HU.FBT.FBT.DRYING.THERM.RFO</t>
  </si>
  <si>
    <t>UED.ktoe.HU.FBT.FBT.DRYING.THERM.NG_BIOGAS</t>
  </si>
  <si>
    <t>UED.ktoe.HU.FBT.FBT.DRYING_STEAM.TOTAL.TOTAL</t>
  </si>
  <si>
    <t>UED.ktoe.HU.FBT.FBT.DRYING_STEAM.STEAM.SOLIDS</t>
  </si>
  <si>
    <t>UED.ktoe.HU.FBT.FBT.DRYING_STEAM.STEAM.RFG</t>
  </si>
  <si>
    <t>UED.ktoe.HU.FBT.FBT.DRYING_STEAM.STEAM.LPG</t>
  </si>
  <si>
    <t>UED.ktoe.HU.FBT.FBT.DRYING_STEAM.STEAM.DIESEL_LIQBIO</t>
  </si>
  <si>
    <t>UED.ktoe.HU.FBT.FBT.DRYING_STEAM.STEAM.RFO</t>
  </si>
  <si>
    <t>UED.ktoe.HU.FBT.FBT.DRYING_STEAM.STEAM.OTHER</t>
  </si>
  <si>
    <t>UED.ktoe.HU.FBT.FBT.DRYING_STEAM.STEAM.NG_BIOGAS</t>
  </si>
  <si>
    <t>UED.ktoe.HU.FBT.FBT.DRYING_STEAM.STEAM.DERIVED</t>
  </si>
  <si>
    <t>UED.ktoe.HU.FBT.FBT.DRYING_STEAM.STEAM.BIOMASS_WASTE</t>
  </si>
  <si>
    <t>UED.ktoe.HU.FBT.FBT.DRYING_STEAM.STEAM.STEAM_DISTR</t>
  </si>
  <si>
    <t>UED.ktoe.HU.FBT.FBT.DRYING_ELEC.ELEC.ELEC</t>
  </si>
  <si>
    <t>UED.ktoe.HU.FBT.FBT.DRYING_FREEZE.FREEZE_DRY.ELEC</t>
  </si>
  <si>
    <t>UED.ktoe.HU.FBT.FBT.DRYING_MICROW.MICROW.ELEC</t>
  </si>
  <si>
    <t>UED.ktoe.HU.FBT.FBT.PROC_COOL_THERM.THERM.NG_BIOGAS</t>
  </si>
  <si>
    <t>UED.ktoe.HU.FBT.FBT.PROC_COOL.TOTAL.TOTAL</t>
  </si>
  <si>
    <t>UED.ktoe.HU.FBT.FBT.PROC_COOL.STEAM.SOLIDS</t>
  </si>
  <si>
    <t>UED.ktoe.HU.FBT.FBT.PROC_COOL.STEAM.RFG</t>
  </si>
  <si>
    <t>UED.ktoe.HU.FBT.FBT.PROC_COOL.STEAM.LPG</t>
  </si>
  <si>
    <t>UED.ktoe.HU.FBT.FBT.PROC_COOL.STEAM.DIESEL_LIQBIO</t>
  </si>
  <si>
    <t>UED.ktoe.HU.FBT.FBT.PROC_COOL.STEAM.RFO</t>
  </si>
  <si>
    <t>UED.ktoe.HU.FBT.FBT.PROC_COOL.STEAM.OTHER</t>
  </si>
  <si>
    <t>UED.ktoe.HU.FBT.FBT.PROC_COOL.STEAM.NG_BIOGAS</t>
  </si>
  <si>
    <t>UED.ktoe.HU.FBT.FBT.PROC_COOL.STEAM.DERIVED</t>
  </si>
  <si>
    <t>UED.ktoe.HU.FBT.FBT.PROC_COOL.STEAM.BIOMASS_WASTE</t>
  </si>
  <si>
    <t>UED.ktoe.HU.FBT.FBT.PROC_COOL.STEAM.STEAM_DISTR</t>
  </si>
  <si>
    <t>UED.ktoe.HU.FBT.FBT.PROC_COOL_ELEC.ELEC.ELEC</t>
  </si>
  <si>
    <t>UED.ktoe.HU.FBT.FBT.GENERIC.MECH.ELEC</t>
  </si>
  <si>
    <t>FUEL_EMI.ktCO2.HU.FBT.FBT.TOTAL.TOTAL.TOTAL</t>
  </si>
  <si>
    <t>FUEL_EMI.ktCO2.HU.FBT.FBT.LIGHT.GENERIC.ELEC</t>
  </si>
  <si>
    <t>FUEL_EMI.ktCO2.HU.FBT.FBT.AIRCOMP.GENERIC.ELEC</t>
  </si>
  <si>
    <t>FUEL_EMI.ktCO2.HU.FBT.FBT.MOTOR.GENERIC.ELEC</t>
  </si>
  <si>
    <t>FUEL_EMI.ktCO2.HU.FBT.FBT.FANS.GENERIC.ELEC</t>
  </si>
  <si>
    <t>FUEL_EMI.ktCO2.HU.FBT.FBT.LOW_ENTH.TOTAL.TOTAL</t>
  </si>
  <si>
    <t>FUEL_EMI.ktCO2.HU.FBT.FBT.LOW_ENTH.THERM.DIESEL_LIQBIO</t>
  </si>
  <si>
    <t>FUEL_EMI.ktCO2.HU.FBT.FBT.LOW_ENTH.THERM.NG_BIOGAS</t>
  </si>
  <si>
    <t>FUEL_EMI.ktCO2.HU.FBT.FBT.LOW_ENTH.THERM.SOLAR_GEO</t>
  </si>
  <si>
    <t>FUEL_EMI.ktCO2.HU.FBT.FBT.LOW_ENTH.HP.AMBIENT</t>
  </si>
  <si>
    <t>FUEL_EMI.ktCO2.HU.FBT.FBT.LOW_ENTH.THERM.ELEC</t>
  </si>
  <si>
    <t>FUEL_EMI.ktCO2.HU.FBT.FBT.OVEN.THERM.TOTAL</t>
  </si>
  <si>
    <t>FUEL_EMI.ktCO2.HU.FBT.FBT.OVEN.THERM.SOLIDS</t>
  </si>
  <si>
    <t>FUEL_EMI.ktCO2.HU.FBT.FBT.OVEN.THERM.LPG</t>
  </si>
  <si>
    <t>FUEL_EMI.ktCO2.HU.FBT.FBT.OVEN.THERM.DIESEL_LIQBIO</t>
  </si>
  <si>
    <t>FUEL_EMI.ktCO2.HU.FBT.FBT.OVEN.THERM.RFO</t>
  </si>
  <si>
    <t>FUEL_EMI.ktCO2.HU.FBT.FBT.OVEN.THERM.NG_BIOGAS</t>
  </si>
  <si>
    <t>FUEL_EMI.ktCO2.HU.FBT.FBT.OVEN.ELEC.ELEC</t>
  </si>
  <si>
    <t>FUEL_EMI.ktCO2.HU.FBT.FBT.OVEN_MICROW.MICROW.ELEC</t>
  </si>
  <si>
    <t>FUEL_EMI.ktCO2.HU.FBT.FBT.PROC_HEAT.THERM.TOTAL</t>
  </si>
  <si>
    <t>FUEL_EMI.ktCO2.HU.FBT.FBT.PROC_HEAT.THERM.SOLIDS</t>
  </si>
  <si>
    <t>FUEL_EMI.ktCO2.HU.FBT.FBT.PROC_HEAT.THERM.LPG</t>
  </si>
  <si>
    <t>FUEL_EMI.ktCO2.HU.FBT.FBT.PROC_HEAT.THERM.DIESEL_LIQBIO</t>
  </si>
  <si>
    <t>FUEL_EMI.ktCO2.HU.FBT.FBT.PROC_HEAT.THERM.RFO</t>
  </si>
  <si>
    <t>FUEL_EMI.ktCO2.HU.FBT.FBT.PROC_HEAT.THERM.NG_BIOGAS</t>
  </si>
  <si>
    <t>FUEL_EMI.ktCO2.HU.FBT.FBT.PROC_HEAT.ELEC.ELEC</t>
  </si>
  <si>
    <t>FUEL_EMI.ktCO2.HU.FBT.FBT.PROC_HEAT_MICROW.MICROW.ELEC</t>
  </si>
  <si>
    <t>FUEL_EMI.ktCO2.HU.FBT.FBT.PROCESSING.TOTAL.TOTAL</t>
  </si>
  <si>
    <t>FUEL_EMI.ktCO2.HU.FBT.FBT.PROCESSING.STEAM.SOLIDS</t>
  </si>
  <si>
    <t>FUEL_EMI.ktCO2.HU.FBT.FBT.PROCESSING.STEAM.RFG</t>
  </si>
  <si>
    <t>FUEL_EMI.ktCO2.HU.FBT.FBT.PROCESSING.STEAM.LPG</t>
  </si>
  <si>
    <t>FUEL_EMI.ktCO2.HU.FBT.FBT.PROCESSING.STEAM.DIESEL_LIQBIO</t>
  </si>
  <si>
    <t>FUEL_EMI.ktCO2.HU.FBT.FBT.PROCESSING.STEAM.RFO</t>
  </si>
  <si>
    <t>FUEL_EMI.ktCO2.HU.FBT.FBT.PROCESSING.STEAM.OTHER</t>
  </si>
  <si>
    <t>FUEL_EMI.ktCO2.HU.FBT.FBT.PROCESSING.STEAM.NG_BIOGAS</t>
  </si>
  <si>
    <t>FUEL_EMI.ktCO2.HU.FBT.FBT.PROCESSING.STEAM.DERIVED</t>
  </si>
  <si>
    <t>FUEL_EMI.ktCO2.HU.FBT.FBT.PROCESSING.STEAM.BIOMASS_WASTE</t>
  </si>
  <si>
    <t>FUEL_EMI.ktCO2.HU.FBT.FBT.PROCESSING.STEAM.STEAM_DISTR</t>
  </si>
  <si>
    <t>FUEL_EMI.ktCO2.HU.FBT.FBT.DRYING.TOTAL.TOTAL</t>
  </si>
  <si>
    <t>FUEL_EMI.ktCO2.HU.FBT.FBT.DRYING.THERM.SOLIDS</t>
  </si>
  <si>
    <t>FUEL_EMI.ktCO2.HU.FBT.FBT.DRYING.THERM.LPG</t>
  </si>
  <si>
    <t>FUEL_EMI.ktCO2.HU.FBT.FBT.DRYING.THERM.DIESEL_LIQBIO</t>
  </si>
  <si>
    <t>FUEL_EMI.ktCO2.HU.FBT.FBT.DRYING.THERM.RFO</t>
  </si>
  <si>
    <t>FUEL_EMI.ktCO2.HU.FBT.FBT.DRYING.THERM.NG_BIOGAS</t>
  </si>
  <si>
    <t>FUEL_EMI.ktCO2.HU.FBT.FBT.DRYING_STEAM.TOTAL.TOTAL</t>
  </si>
  <si>
    <t>FUEL_EMI.ktCO2.HU.FBT.FBT.DRYING_STEAM.STEAM.SOLIDS</t>
  </si>
  <si>
    <t>FUEL_EMI.ktCO2.HU.FBT.FBT.DRYING_STEAM.STEAM.RFG</t>
  </si>
  <si>
    <t>FUEL_EMI.ktCO2.HU.FBT.FBT.DRYING_STEAM.STEAM.LPG</t>
  </si>
  <si>
    <t>FUEL_EMI.ktCO2.HU.FBT.FBT.DRYING_STEAM.STEAM.DIESEL_LIQBIO</t>
  </si>
  <si>
    <t>FUEL_EMI.ktCO2.HU.FBT.FBT.DRYING_STEAM.STEAM.RFO</t>
  </si>
  <si>
    <t>FUEL_EMI.ktCO2.HU.FBT.FBT.DRYING_STEAM.STEAM.OTHER</t>
  </si>
  <si>
    <t>FUEL_EMI.ktCO2.HU.FBT.FBT.DRYING_STEAM.STEAM.NG_BIOGAS</t>
  </si>
  <si>
    <t>FUEL_EMI.ktCO2.HU.FBT.FBT.DRYING_STEAM.STEAM.DERIVED</t>
  </si>
  <si>
    <t>FUEL_EMI.ktCO2.HU.FBT.FBT.DRYING_STEAM.STEAM.BIOMASS_WASTE</t>
  </si>
  <si>
    <t>FUEL_EMI.ktCO2.HU.FBT.FBT.DRYING_STEAM.STEAM.STEAM_DISTR</t>
  </si>
  <si>
    <t>FUEL_EMI.ktCO2.HU.FBT.FBT.DRYING_ELEC.ELEC.ELEC</t>
  </si>
  <si>
    <t>FUEL_EMI.ktCO2.HU.FBT.FBT.DRYING_FREEZE.FREEZE_DRY.ELEC</t>
  </si>
  <si>
    <t>FUEL_EMI.ktCO2.HU.FBT.FBT.DRYING_MICROW.MICROW.ELEC</t>
  </si>
  <si>
    <t>FUEL_EMI.ktCO2.HU.FBT.FBT.PROC_COOL_THERM.THERM.NG_BIOGAS</t>
  </si>
  <si>
    <t>FUEL_EMI.ktCO2.HU.FBT.FBT.PROC_COOL.TOTAL.TOTAL</t>
  </si>
  <si>
    <t>FUEL_EMI.ktCO2.HU.FBT.FBT.PROC_COOL.STEAM.SOLIDS</t>
  </si>
  <si>
    <t>FUEL_EMI.ktCO2.HU.FBT.FBT.PROC_COOL.STEAM.RFG</t>
  </si>
  <si>
    <t>FUEL_EMI.ktCO2.HU.FBT.FBT.PROC_COOL.STEAM.LPG</t>
  </si>
  <si>
    <t>FUEL_EMI.ktCO2.HU.FBT.FBT.PROC_COOL.STEAM.DIESEL_LIQBIO</t>
  </si>
  <si>
    <t>FUEL_EMI.ktCO2.HU.FBT.FBT.PROC_COOL.STEAM.RFO</t>
  </si>
  <si>
    <t>FUEL_EMI.ktCO2.HU.FBT.FBT.PROC_COOL.STEAM.OTHER</t>
  </si>
  <si>
    <t>FUEL_EMI.ktCO2.HU.FBT.FBT.PROC_COOL.STEAM.NG_BIOGAS</t>
  </si>
  <si>
    <t>FUEL_EMI.ktCO2.HU.FBT.FBT.PROC_COOL.STEAM.DERIVED</t>
  </si>
  <si>
    <t>FUEL_EMI.ktCO2.HU.FBT.FBT.PROC_COOL.STEAM.BIOMASS_WASTE</t>
  </si>
  <si>
    <t>FUEL_EMI.ktCO2.HU.FBT.FBT.PROC_COOL.STEAM.STEAM_DISTR</t>
  </si>
  <si>
    <t>FUEL_EMI.ktCO2.HU.FBT.FBT.PROC_COOL_ELEC.ELEC.ELEC</t>
  </si>
  <si>
    <t>FUEL_EMI.ktCO2.HU.FBT.FBT.GENERIC.MECH.ELEC</t>
  </si>
  <si>
    <t>VA.Meuro2015.HU.TRE.TRE</t>
  </si>
  <si>
    <t>OUTPUT.index.HU.TRE.TRE</t>
  </si>
  <si>
    <t>CAP.index.HU.TRE.TRE</t>
  </si>
  <si>
    <t>NEWCAP.index.HU.TRE.TRE</t>
  </si>
  <si>
    <t>FEC.ktoe.HU.TRE.TRE.TOTAL.TOTAL.TOTAL</t>
  </si>
  <si>
    <t>FEC.ktoe.HU.TRE.TRE.TOTAL.TOTAL.SOLIDS</t>
  </si>
  <si>
    <t>FEC.ktoe.HU.TRE.TRE.TOTAL.TOTAL.RFG</t>
  </si>
  <si>
    <t>FEC.ktoe.HU.TRE.TRE.TOTAL.TOTAL.LPG</t>
  </si>
  <si>
    <t>FEC.ktoe.HU.TRE.TRE.TOTAL.TOTAL.DIESEL</t>
  </si>
  <si>
    <t>FEC.ktoe.HU.TRE.TRE.TOTAL.TOTAL.RFO</t>
  </si>
  <si>
    <t>FEC.ktoe.HU.TRE.TRE.TOTAL.TOTAL.OTHER</t>
  </si>
  <si>
    <t>FEC.ktoe.HU.TRE.TRE.TOTAL.TOTAL.NG</t>
  </si>
  <si>
    <t>FEC.ktoe.HU.TRE.TRE.TOTAL.TOTAL.DERIVED</t>
  </si>
  <si>
    <t>FEC.ktoe.HU.TRE.TRE.TOTAL.TOTAL.BIOMASS_WASTE</t>
  </si>
  <si>
    <t>FEC.ktoe.HU.TRE.TRE.TOTAL.TOTAL.BIOGAS</t>
  </si>
  <si>
    <t>FEC.ktoe.HU.TRE.TRE.TOTAL.TOTAL.LIQBIO</t>
  </si>
  <si>
    <t>FEC.ktoe.HU.TRE.TRE.TOTAL.TOTAL.SOLAR</t>
  </si>
  <si>
    <t>FEC.ktoe.HU.TRE.TRE.TOTAL.TOTAL.GEO</t>
  </si>
  <si>
    <t>FEC.ktoe.HU.TRE.TRE.TOTAL.TOTAL.AMBIENT</t>
  </si>
  <si>
    <t>FEC.ktoe.HU.TRE.TRE.TOTAL.TOTAL.STEAM_DISTR</t>
  </si>
  <si>
    <t>FEC.ktoe.HU.TRE.TRE.TOTAL.TOTAL.ELEC</t>
  </si>
  <si>
    <t>FEC.ktoe.HU.TRE.TRE.LIGHT.GENERIC.ELEC</t>
  </si>
  <si>
    <t>FEC.ktoe.HU.TRE.TRE.AIRCOMP.GENERIC.ELEC</t>
  </si>
  <si>
    <t>FEC.ktoe.HU.TRE.TRE.MOTOR.GENERIC.ELEC</t>
  </si>
  <si>
    <t>FEC.ktoe.HU.TRE.TRE.FANS.GENERIC.ELEC</t>
  </si>
  <si>
    <t>FEC.ktoe.HU.TRE.TRE.LOW_ENTH.TOTAL.TOTAL</t>
  </si>
  <si>
    <t>FEC.ktoe.HU.TRE.TRE.LOW_ENTH.THERM.DIESEL_LIQBIO</t>
  </si>
  <si>
    <t>FEC.ktoe.HU.TRE.TRE.LOW_ENTH.THERM.NG_BIOGAS</t>
  </si>
  <si>
    <t>FEC.ktoe.HU.TRE.TRE.LOW_ENTH.THERM.SOLAR_GEO</t>
  </si>
  <si>
    <t>FEC.ktoe.HU.TRE.TRE.LOW_ENTH.HP.AMBIENT</t>
  </si>
  <si>
    <t>FEC.ktoe.HU.TRE.TRE.LOW_ENTH.THERM.ELEC</t>
  </si>
  <si>
    <t>Trans. Eq.: Foundries</t>
  </si>
  <si>
    <t>Trans. Eq.: Thermal Foundries</t>
  </si>
  <si>
    <t>FEC.ktoe.HU.TRE.TRE.FOUNDRY.THERM.TOTAL</t>
  </si>
  <si>
    <t>FEC.ktoe.HU.TRE.TRE.FOUNDRY.THERM.SOLIDS</t>
  </si>
  <si>
    <t>FEC.ktoe.HU.TRE.TRE.FOUNDRY.THERM.LPG</t>
  </si>
  <si>
    <t>FEC.ktoe.HU.TRE.TRE.FOUNDRY.THERM.DIESEL_LIQBIO</t>
  </si>
  <si>
    <t>FEC.ktoe.HU.TRE.TRE.FOUNDRY.THERM.RFO</t>
  </si>
  <si>
    <t>FEC.ktoe.HU.TRE.TRE.FOUNDRY.THERM.NG_BIOGAS</t>
  </si>
  <si>
    <t>Trans. Eq.: Electric Foundries</t>
  </si>
  <si>
    <t>FEC.ktoe.HU.TRE.TRE.FOUNDRY.ELEC.ELEC</t>
  </si>
  <si>
    <t>Trans. Eq.: Connection techniques</t>
  </si>
  <si>
    <t>Trans. Eq.: Thermal connection</t>
  </si>
  <si>
    <t>FEC.ktoe.HU.TRE.TRE.CONNECTION_THERM.THERM.NG_BIOGAS</t>
  </si>
  <si>
    <t>Trans. Eq.: Electric connection</t>
  </si>
  <si>
    <t>FEC.ktoe.HU.TRE.TRE.CONNECTION_ELEC.ELEC.ELEC</t>
  </si>
  <si>
    <t>Trans. Eq.: Heat treatment</t>
  </si>
  <si>
    <t>Trans. Eq.: Heat treatment - Thermal</t>
  </si>
  <si>
    <t>FEC.ktoe.HU.TRE.TRE.HEAT_TREAT.THERM.TOTAL</t>
  </si>
  <si>
    <t>FEC.ktoe.HU.TRE.TRE.HEAT_TREAT.THERM.SOLIDS</t>
  </si>
  <si>
    <t>FEC.ktoe.HU.TRE.TRE.HEAT_TREAT.THERM.LPG</t>
  </si>
  <si>
    <t>FEC.ktoe.HU.TRE.TRE.HEAT_TREAT.THERM.DIESEL_LIQBIO</t>
  </si>
  <si>
    <t>FEC.ktoe.HU.TRE.TRE.HEAT_TREAT.THERM.RFO</t>
  </si>
  <si>
    <t>FEC.ktoe.HU.TRE.TRE.HEAT_TREAT.THERM.NG_BIOGAS</t>
  </si>
  <si>
    <t>Trans. Eq.: Heat treatment - Electric</t>
  </si>
  <si>
    <t>FEC.ktoe.HU.TRE.TRE.HEAT_TREAT.ELEC.ELEC</t>
  </si>
  <si>
    <t>Trans. Eq.: Steam processing</t>
  </si>
  <si>
    <t>FEC.ktoe.HU.TRE.TRE.PROCESSING.TOTAL.TOTAL</t>
  </si>
  <si>
    <t>FEC.ktoe.HU.TRE.TRE.PROCESSING.STEAM.SOLIDS</t>
  </si>
  <si>
    <t>FEC.ktoe.HU.TRE.TRE.PROCESSING.STEAM.RFG</t>
  </si>
  <si>
    <t>FEC.ktoe.HU.TRE.TRE.PROCESSING.STEAM.LPG</t>
  </si>
  <si>
    <t>FEC.ktoe.HU.TRE.TRE.PROCESSING.STEAM.DIESEL_LIQBIO</t>
  </si>
  <si>
    <t>FEC.ktoe.HU.TRE.TRE.PROCESSING.STEAM.RFO</t>
  </si>
  <si>
    <t>FEC.ktoe.HU.TRE.TRE.PROCESSING.STEAM.OTHER</t>
  </si>
  <si>
    <t>FEC.ktoe.HU.TRE.TRE.PROCESSING.STEAM.NG_BIOGAS</t>
  </si>
  <si>
    <t>FEC.ktoe.HU.TRE.TRE.PROCESSING.STEAM.DERIVED</t>
  </si>
  <si>
    <t>FEC.ktoe.HU.TRE.TRE.PROCESSING.STEAM.BIOMASS_WASTE</t>
  </si>
  <si>
    <t>FEC.ktoe.HU.TRE.TRE.PROCESSING.STEAM.STEAM_DISTR</t>
  </si>
  <si>
    <t>Trans. Eq.: General machinery</t>
  </si>
  <si>
    <t>FEC.ktoe.HU.TRE.TRE.GENERIC.MECH.ELEC</t>
  </si>
  <si>
    <t>Trans. Eq.: Product finishing</t>
  </si>
  <si>
    <t>FEC.ktoe.HU.TRE.TRE.FINISHING.THERM.ELEC</t>
  </si>
  <si>
    <t>UED.ktoe.HU.TRE.TRE.TOTAL.TOTAL.TOTAL</t>
  </si>
  <si>
    <t>UED.ktoe.HU.TRE.TRE.LIGHT.GENERIC.ELEC</t>
  </si>
  <si>
    <t>UED.ktoe.HU.TRE.TRE.AIRCOMP.GENERIC.ELEC</t>
  </si>
  <si>
    <t>UED.ktoe.HU.TRE.TRE.MOTOR.GENERIC.ELEC</t>
  </si>
  <si>
    <t>UED.ktoe.HU.TRE.TRE.FANS.GENERIC.ELEC</t>
  </si>
  <si>
    <t>UED.ktoe.HU.TRE.TRE.LOW_ENTH.TOTAL.TOTAL</t>
  </si>
  <si>
    <t>UED.ktoe.HU.TRE.TRE.LOW_ENTH.THERM.DIESEL_LIQBIO</t>
  </si>
  <si>
    <t>UED.ktoe.HU.TRE.TRE.LOW_ENTH.THERM.NG_BIOGAS</t>
  </si>
  <si>
    <t>UED.ktoe.HU.TRE.TRE.LOW_ENTH.THERM.SOLAR_GEO</t>
  </si>
  <si>
    <t>UED.ktoe.HU.TRE.TRE.LOW_ENTH.HP.AMBIENT</t>
  </si>
  <si>
    <t>UED.ktoe.HU.TRE.TRE.LOW_ENTH.THERM.ELEC</t>
  </si>
  <si>
    <t>UED.ktoe.HU.TRE.TRE.FOUNDRY.THERM.TOTAL</t>
  </si>
  <si>
    <t>UED.ktoe.HU.TRE.TRE.FOUNDRY.THERM.SOLIDS</t>
  </si>
  <si>
    <t>UED.ktoe.HU.TRE.TRE.FOUNDRY.THERM.LPG</t>
  </si>
  <si>
    <t>UED.ktoe.HU.TRE.TRE.FOUNDRY.THERM.DIESEL_LIQBIO</t>
  </si>
  <si>
    <t>UED.ktoe.HU.TRE.TRE.FOUNDRY.THERM.RFO</t>
  </si>
  <si>
    <t>UED.ktoe.HU.TRE.TRE.FOUNDRY.THERM.NG_BIOGAS</t>
  </si>
  <si>
    <t>UED.ktoe.HU.TRE.TRE.FOUNDRY.ELEC.ELEC</t>
  </si>
  <si>
    <t>UED.ktoe.HU.TRE.TRE.CONNECTION_THERM.THERM.NG_BIOGAS</t>
  </si>
  <si>
    <t>UED.ktoe.HU.TRE.TRE.CONNECTION_ELEC.ELEC.ELEC</t>
  </si>
  <si>
    <t>UED.ktoe.HU.TRE.TRE.HEAT_TREAT.THERM.TOTAL</t>
  </si>
  <si>
    <t>UED.ktoe.HU.TRE.TRE.HEAT_TREAT.THERM.SOLIDS</t>
  </si>
  <si>
    <t>UED.ktoe.HU.TRE.TRE.HEAT_TREAT.THERM.LPG</t>
  </si>
  <si>
    <t>UED.ktoe.HU.TRE.TRE.HEAT_TREAT.THERM.DIESEL_LIQBIO</t>
  </si>
  <si>
    <t>UED.ktoe.HU.TRE.TRE.HEAT_TREAT.THERM.RFO</t>
  </si>
  <si>
    <t>UED.ktoe.HU.TRE.TRE.HEAT_TREAT.THERM.NG_BIOGAS</t>
  </si>
  <si>
    <t>UED.ktoe.HU.TRE.TRE.HEAT_TREAT.ELEC.ELEC</t>
  </si>
  <si>
    <t>UED.ktoe.HU.TRE.TRE.PROCESSING.TOTAL.TOTAL</t>
  </si>
  <si>
    <t>UED.ktoe.HU.TRE.TRE.PROCESSING.STEAM.SOLIDS</t>
  </si>
  <si>
    <t>UED.ktoe.HU.TRE.TRE.PROCESSING.STEAM.RFG</t>
  </si>
  <si>
    <t>UED.ktoe.HU.TRE.TRE.PROCESSING.STEAM.LPG</t>
  </si>
  <si>
    <t>UED.ktoe.HU.TRE.TRE.PROCESSING.STEAM.DIESEL_LIQBIO</t>
  </si>
  <si>
    <t>UED.ktoe.HU.TRE.TRE.PROCESSING.STEAM.RFO</t>
  </si>
  <si>
    <t>UED.ktoe.HU.TRE.TRE.PROCESSING.STEAM.OTHER</t>
  </si>
  <si>
    <t>UED.ktoe.HU.TRE.TRE.PROCESSING.STEAM.NG_BIOGAS</t>
  </si>
  <si>
    <t>UED.ktoe.HU.TRE.TRE.PROCESSING.STEAM.DERIVED</t>
  </si>
  <si>
    <t>UED.ktoe.HU.TRE.TRE.PROCESSING.STEAM.BIOMASS_WASTE</t>
  </si>
  <si>
    <t>UED.ktoe.HU.TRE.TRE.PROCESSING.STEAM.STEAM_DISTR</t>
  </si>
  <si>
    <t>UED.ktoe.HU.TRE.TRE.GENERIC.MECH.ELEC</t>
  </si>
  <si>
    <t>UED.ktoe.HU.TRE.TRE.FINISHING.THERM.ELEC</t>
  </si>
  <si>
    <t>FUEL_EMI.ktCO2.HU.TRE.TRE.TOTAL.TOTAL.TOTAL</t>
  </si>
  <si>
    <t>FUEL_EMI.ktCO2.HU.TRE.TRE.LIGHT.GENERIC.ELEC</t>
  </si>
  <si>
    <t>FUEL_EMI.ktCO2.HU.TRE.TRE.AIRCOMP.GENERIC.ELEC</t>
  </si>
  <si>
    <t>FUEL_EMI.ktCO2.HU.TRE.TRE.MOTOR.GENERIC.ELEC</t>
  </si>
  <si>
    <t>FUEL_EMI.ktCO2.HU.TRE.TRE.FANS.GENERIC.ELEC</t>
  </si>
  <si>
    <t>FUEL_EMI.ktCO2.HU.TRE.TRE.LOW_ENTH.TOTAL.TOTAL</t>
  </si>
  <si>
    <t>FUEL_EMI.ktCO2.HU.TRE.TRE.LOW_ENTH.THERM.DIESEL_LIQBIO</t>
  </si>
  <si>
    <t>FUEL_EMI.ktCO2.HU.TRE.TRE.LOW_ENTH.THERM.NG_BIOGAS</t>
  </si>
  <si>
    <t>FUEL_EMI.ktCO2.HU.TRE.TRE.LOW_ENTH.THERM.SOLAR_GEO</t>
  </si>
  <si>
    <t>FUEL_EMI.ktCO2.HU.TRE.TRE.LOW_ENTH.HP.AMBIENT</t>
  </si>
  <si>
    <t>FUEL_EMI.ktCO2.HU.TRE.TRE.LOW_ENTH.THERM.ELEC</t>
  </si>
  <si>
    <t>FUEL_EMI.ktCO2.HU.TRE.TRE.FOUNDRY.THERM.TOTAL</t>
  </si>
  <si>
    <t>FUEL_EMI.ktCO2.HU.TRE.TRE.FOUNDRY.THERM.SOLIDS</t>
  </si>
  <si>
    <t>FUEL_EMI.ktCO2.HU.TRE.TRE.FOUNDRY.THERM.LPG</t>
  </si>
  <si>
    <t>FUEL_EMI.ktCO2.HU.TRE.TRE.FOUNDRY.THERM.DIESEL_LIQBIO</t>
  </si>
  <si>
    <t>FUEL_EMI.ktCO2.HU.TRE.TRE.FOUNDRY.THERM.RFO</t>
  </si>
  <si>
    <t>FUEL_EMI.ktCO2.HU.TRE.TRE.FOUNDRY.THERM.NG_BIOGAS</t>
  </si>
  <si>
    <t>FUEL_EMI.ktCO2.HU.TRE.TRE.FOUNDRY.ELEC.ELEC</t>
  </si>
  <si>
    <t>FUEL_EMI.ktCO2.HU.TRE.TRE.CONNECTION_THERM.THERM.NG_BIOGAS</t>
  </si>
  <si>
    <t>FUEL_EMI.ktCO2.HU.TRE.TRE.CONNECTION_ELEC.ELEC.ELEC</t>
  </si>
  <si>
    <t>FUEL_EMI.ktCO2.HU.TRE.TRE.HEAT_TREAT.THERM.TOTAL</t>
  </si>
  <si>
    <t>FUEL_EMI.ktCO2.HU.TRE.TRE.HEAT_TREAT.THERM.SOLIDS</t>
  </si>
  <si>
    <t>FUEL_EMI.ktCO2.HU.TRE.TRE.HEAT_TREAT.THERM.LPG</t>
  </si>
  <si>
    <t>FUEL_EMI.ktCO2.HU.TRE.TRE.HEAT_TREAT.THERM.DIESEL_LIQBIO</t>
  </si>
  <si>
    <t>FUEL_EMI.ktCO2.HU.TRE.TRE.HEAT_TREAT.THERM.RFO</t>
  </si>
  <si>
    <t>FUEL_EMI.ktCO2.HU.TRE.TRE.HEAT_TREAT.THERM.NG_BIOGAS</t>
  </si>
  <si>
    <t>FUEL_EMI.ktCO2.HU.TRE.TRE.HEAT_TREAT.ELEC.ELEC</t>
  </si>
  <si>
    <t>FUEL_EMI.ktCO2.HU.TRE.TRE.PROCESSING.TOTAL.TOTAL</t>
  </si>
  <si>
    <t>FUEL_EMI.ktCO2.HU.TRE.TRE.PROCESSING.STEAM.SOLIDS</t>
  </si>
  <si>
    <t>FUEL_EMI.ktCO2.HU.TRE.TRE.PROCESSING.STEAM.RFG</t>
  </si>
  <si>
    <t>FUEL_EMI.ktCO2.HU.TRE.TRE.PROCESSING.STEAM.LPG</t>
  </si>
  <si>
    <t>FUEL_EMI.ktCO2.HU.TRE.TRE.PROCESSING.STEAM.DIESEL_LIQBIO</t>
  </si>
  <si>
    <t>FUEL_EMI.ktCO2.HU.TRE.TRE.PROCESSING.STEAM.RFO</t>
  </si>
  <si>
    <t>FUEL_EMI.ktCO2.HU.TRE.TRE.PROCESSING.STEAM.OTHER</t>
  </si>
  <si>
    <t>FUEL_EMI.ktCO2.HU.TRE.TRE.PROCESSING.STEAM.NG_BIOGAS</t>
  </si>
  <si>
    <t>FUEL_EMI.ktCO2.HU.TRE.TRE.PROCESSING.STEAM.DERIVED</t>
  </si>
  <si>
    <t>FUEL_EMI.ktCO2.HU.TRE.TRE.PROCESSING.STEAM.BIOMASS_WASTE</t>
  </si>
  <si>
    <t>FUEL_EMI.ktCO2.HU.TRE.TRE.PROCESSING.STEAM.STEAM_DISTR</t>
  </si>
  <si>
    <t>FUEL_EMI.ktCO2.HU.TRE.TRE.GENERIC.MECH.ELEC</t>
  </si>
  <si>
    <t>FUEL_EMI.ktCO2.HU.TRE.TRE.FINISHING.THERM.ELEC</t>
  </si>
  <si>
    <t>VA.Meuro2015.HU.MAE.MAE</t>
  </si>
  <si>
    <t>OUTPUT.index.HU.MAE.MAE</t>
  </si>
  <si>
    <t>CAP.index.HU.MAE.MAE</t>
  </si>
  <si>
    <t>NEWCAP.index.HU.MAE.MAE</t>
  </si>
  <si>
    <t>FEC.ktoe.HU.MAE.MAE.TOTAL.TOTAL.TOTAL</t>
  </si>
  <si>
    <t>FEC.ktoe.HU.MAE.MAE.TOTAL.TOTAL.SOLIDS</t>
  </si>
  <si>
    <t>FEC.ktoe.HU.MAE.MAE.TOTAL.TOTAL.RFG</t>
  </si>
  <si>
    <t>FEC.ktoe.HU.MAE.MAE.TOTAL.TOTAL.LPG</t>
  </si>
  <si>
    <t>FEC.ktoe.HU.MAE.MAE.TOTAL.TOTAL.DIESEL</t>
  </si>
  <si>
    <t>FEC.ktoe.HU.MAE.MAE.TOTAL.TOTAL.RFO</t>
  </si>
  <si>
    <t>FEC.ktoe.HU.MAE.MAE.TOTAL.TOTAL.OTHER</t>
  </si>
  <si>
    <t>FEC.ktoe.HU.MAE.MAE.TOTAL.TOTAL.NG</t>
  </si>
  <si>
    <t>FEC.ktoe.HU.MAE.MAE.TOTAL.TOTAL.DERIVED</t>
  </si>
  <si>
    <t>FEC.ktoe.HU.MAE.MAE.TOTAL.TOTAL.BIOMASS_WASTE</t>
  </si>
  <si>
    <t>FEC.ktoe.HU.MAE.MAE.TOTAL.TOTAL.BIOGAS</t>
  </si>
  <si>
    <t>FEC.ktoe.HU.MAE.MAE.TOTAL.TOTAL.LIQBIO</t>
  </si>
  <si>
    <t>FEC.ktoe.HU.MAE.MAE.TOTAL.TOTAL.SOLAR</t>
  </si>
  <si>
    <t>FEC.ktoe.HU.MAE.MAE.TOTAL.TOTAL.GEO</t>
  </si>
  <si>
    <t>FEC.ktoe.HU.MAE.MAE.TOTAL.TOTAL.AMBIENT</t>
  </si>
  <si>
    <t>FEC.ktoe.HU.MAE.MAE.TOTAL.TOTAL.STEAM_DISTR</t>
  </si>
  <si>
    <t>FEC.ktoe.HU.MAE.MAE.TOTAL.TOTAL.ELEC</t>
  </si>
  <si>
    <t>FEC.ktoe.HU.MAE.MAE.LIGHT.GENERIC.ELEC</t>
  </si>
  <si>
    <t>FEC.ktoe.HU.MAE.MAE.AIRCOMP.GENERIC.ELEC</t>
  </si>
  <si>
    <t>FEC.ktoe.HU.MAE.MAE.MOTOR.GENERIC.ELEC</t>
  </si>
  <si>
    <t>FEC.ktoe.HU.MAE.MAE.FANS.GENERIC.ELEC</t>
  </si>
  <si>
    <t>FEC.ktoe.HU.MAE.MAE.LOW_ENTH.TOTAL.TOTAL</t>
  </si>
  <si>
    <t>FEC.ktoe.HU.MAE.MAE.LOW_ENTH.THERM.DIESEL_LIQBIO</t>
  </si>
  <si>
    <t>FEC.ktoe.HU.MAE.MAE.LOW_ENTH.THERM.NG_BIOGAS</t>
  </si>
  <si>
    <t>FEC.ktoe.HU.MAE.MAE.LOW_ENTH.THERM.SOLAR_GEO</t>
  </si>
  <si>
    <t>FEC.ktoe.HU.MAE.MAE.LOW_ENTH.HP.AMBIENT</t>
  </si>
  <si>
    <t>FEC.ktoe.HU.MAE.MAE.LOW_ENTH.THERM.ELEC</t>
  </si>
  <si>
    <t>Mach. Eq.: Foundries</t>
  </si>
  <si>
    <t>Mach. Eq.: Thermal Foundries</t>
  </si>
  <si>
    <t>FEC.ktoe.HU.MAE.MAE.FOUNDRY.THERM.TOTAL</t>
  </si>
  <si>
    <t>FEC.ktoe.HU.MAE.MAE.FOUNDRY.THERM.SOLIDS</t>
  </si>
  <si>
    <t>FEC.ktoe.HU.MAE.MAE.FOUNDRY.THERM.LPG</t>
  </si>
  <si>
    <t>FEC.ktoe.HU.MAE.MAE.FOUNDRY.THERM.DIESEL_LIQBIO</t>
  </si>
  <si>
    <t>FEC.ktoe.HU.MAE.MAE.FOUNDRY.THERM.RFO</t>
  </si>
  <si>
    <t>FEC.ktoe.HU.MAE.MAE.FOUNDRY.THERM.NG_BIOGAS</t>
  </si>
  <si>
    <t>Mach. Eq.: Electric Foundries</t>
  </si>
  <si>
    <t>FEC.ktoe.HU.MAE.MAE.FOUNDRY.ELEC.ELEC</t>
  </si>
  <si>
    <t>Mach. Eq.: Connection techniques</t>
  </si>
  <si>
    <t>Mach. Eq.: Thermal connection</t>
  </si>
  <si>
    <t>FEC.ktoe.HU.MAE.MAE.CONNECTION_THERM.THERM.NG_BIOGAS</t>
  </si>
  <si>
    <t>Mach. Eq.: Electric connection</t>
  </si>
  <si>
    <t>FEC.ktoe.HU.MAE.MAE.CONNECTION_ELEC.ELEC.ELEC</t>
  </si>
  <si>
    <t>Mach. Eq.: Heat treatment</t>
  </si>
  <si>
    <t>Mach. Eq.: Heat treatment - Thermal</t>
  </si>
  <si>
    <t>FEC.ktoe.HU.MAE.MAE.HEAT_TREAT.THERM.TOTAL</t>
  </si>
  <si>
    <t>FEC.ktoe.HU.MAE.MAE.HEAT_TREAT.THERM.SOLIDS</t>
  </si>
  <si>
    <t>FEC.ktoe.HU.MAE.MAE.HEAT_TREAT.THERM.LPG</t>
  </si>
  <si>
    <t>FEC.ktoe.HU.MAE.MAE.HEAT_TREAT.THERM.DIESEL_LIQBIO</t>
  </si>
  <si>
    <t>FEC.ktoe.HU.MAE.MAE.HEAT_TREAT.THERM.RFO</t>
  </si>
  <si>
    <t>FEC.ktoe.HU.MAE.MAE.HEAT_TREAT.THERM.NG_BIOGAS</t>
  </si>
  <si>
    <t>Mach. Eq.: Heat treatment - Electric</t>
  </si>
  <si>
    <t>FEC.ktoe.HU.MAE.MAE.HEAT_TREAT.ELEC.ELEC</t>
  </si>
  <si>
    <t>Mach. Eq.: Steam processing</t>
  </si>
  <si>
    <t>FEC.ktoe.HU.MAE.MAE.PROCESSING.TOTAL.TOTAL</t>
  </si>
  <si>
    <t>FEC.ktoe.HU.MAE.MAE.PROCESSING.STEAM.SOLIDS</t>
  </si>
  <si>
    <t>FEC.ktoe.HU.MAE.MAE.PROCESSING.STEAM.RFG</t>
  </si>
  <si>
    <t>FEC.ktoe.HU.MAE.MAE.PROCESSING.STEAM.LPG</t>
  </si>
  <si>
    <t>FEC.ktoe.HU.MAE.MAE.PROCESSING.STEAM.DIESEL_LIQBIO</t>
  </si>
  <si>
    <t>FEC.ktoe.HU.MAE.MAE.PROCESSING.STEAM.RFO</t>
  </si>
  <si>
    <t>FEC.ktoe.HU.MAE.MAE.PROCESSING.STEAM.OTHER</t>
  </si>
  <si>
    <t>FEC.ktoe.HU.MAE.MAE.PROCESSING.STEAM.NG_BIOGAS</t>
  </si>
  <si>
    <t>FEC.ktoe.HU.MAE.MAE.PROCESSING.STEAM.DERIVED</t>
  </si>
  <si>
    <t>FEC.ktoe.HU.MAE.MAE.PROCESSING.STEAM.BIOMASS_WASTE</t>
  </si>
  <si>
    <t>FEC.ktoe.HU.MAE.MAE.PROCESSING.STEAM.STEAM_DISTR</t>
  </si>
  <si>
    <t>Mach. Eq.: General machinery</t>
  </si>
  <si>
    <t>FEC.ktoe.HU.MAE.MAE.GENERIC.MECH.ELEC</t>
  </si>
  <si>
    <t>Mach. Eq.: Product finishing</t>
  </si>
  <si>
    <t>FEC.ktoe.HU.MAE.MAE.FINISHING.THERM.ELEC</t>
  </si>
  <si>
    <t>UED.ktoe.HU.MAE.MAE.TOTAL.TOTAL.TOTAL</t>
  </si>
  <si>
    <t>UED.ktoe.HU.MAE.MAE.LIGHT.GENERIC.ELEC</t>
  </si>
  <si>
    <t>UED.ktoe.HU.MAE.MAE.AIRCOMP.GENERIC.ELEC</t>
  </si>
  <si>
    <t>UED.ktoe.HU.MAE.MAE.MOTOR.GENERIC.ELEC</t>
  </si>
  <si>
    <t>UED.ktoe.HU.MAE.MAE.FANS.GENERIC.ELEC</t>
  </si>
  <si>
    <t>UED.ktoe.HU.MAE.MAE.LOW_ENTH.TOTAL.TOTAL</t>
  </si>
  <si>
    <t>UED.ktoe.HU.MAE.MAE.LOW_ENTH.THERM.DIESEL_LIQBIO</t>
  </si>
  <si>
    <t>UED.ktoe.HU.MAE.MAE.LOW_ENTH.THERM.NG_BIOGAS</t>
  </si>
  <si>
    <t>UED.ktoe.HU.MAE.MAE.LOW_ENTH.THERM.SOLAR_GEO</t>
  </si>
  <si>
    <t>UED.ktoe.HU.MAE.MAE.LOW_ENTH.HP.AMBIENT</t>
  </si>
  <si>
    <t>UED.ktoe.HU.MAE.MAE.LOW_ENTH.THERM.ELEC</t>
  </si>
  <si>
    <t>UED.ktoe.HU.MAE.MAE.FOUNDRY.THERM.TOTAL</t>
  </si>
  <si>
    <t>UED.ktoe.HU.MAE.MAE.FOUNDRY.THERM.SOLIDS</t>
  </si>
  <si>
    <t>UED.ktoe.HU.MAE.MAE.FOUNDRY.THERM.LPG</t>
  </si>
  <si>
    <t>UED.ktoe.HU.MAE.MAE.FOUNDRY.THERM.DIESEL_LIQBIO</t>
  </si>
  <si>
    <t>UED.ktoe.HU.MAE.MAE.FOUNDRY.THERM.RFO</t>
  </si>
  <si>
    <t>UED.ktoe.HU.MAE.MAE.FOUNDRY.THERM.NG_BIOGAS</t>
  </si>
  <si>
    <t>UED.ktoe.HU.MAE.MAE.FOUNDRY.ELEC.ELEC</t>
  </si>
  <si>
    <t>UED.ktoe.HU.MAE.MAE.CONNECTION_THERM.THERM.NG_BIOGAS</t>
  </si>
  <si>
    <t>UED.ktoe.HU.MAE.MAE.CONNECTION_ELEC.ELEC.ELEC</t>
  </si>
  <si>
    <t>UED.ktoe.HU.MAE.MAE.HEAT_TREAT.THERM.TOTAL</t>
  </si>
  <si>
    <t>UED.ktoe.HU.MAE.MAE.HEAT_TREAT.THERM.SOLIDS</t>
  </si>
  <si>
    <t>UED.ktoe.HU.MAE.MAE.HEAT_TREAT.THERM.LPG</t>
  </si>
  <si>
    <t>UED.ktoe.HU.MAE.MAE.HEAT_TREAT.THERM.DIESEL_LIQBIO</t>
  </si>
  <si>
    <t>UED.ktoe.HU.MAE.MAE.HEAT_TREAT.THERM.RFO</t>
  </si>
  <si>
    <t>UED.ktoe.HU.MAE.MAE.HEAT_TREAT.THERM.NG_BIOGAS</t>
  </si>
  <si>
    <t>UED.ktoe.HU.MAE.MAE.HEAT_TREAT.ELEC.ELEC</t>
  </si>
  <si>
    <t>UED.ktoe.HU.MAE.MAE.PROCESSING.TOTAL.TOTAL</t>
  </si>
  <si>
    <t>UED.ktoe.HU.MAE.MAE.PROCESSING.STEAM.SOLIDS</t>
  </si>
  <si>
    <t>UED.ktoe.HU.MAE.MAE.PROCESSING.STEAM.RFG</t>
  </si>
  <si>
    <t>UED.ktoe.HU.MAE.MAE.PROCESSING.STEAM.LPG</t>
  </si>
  <si>
    <t>UED.ktoe.HU.MAE.MAE.PROCESSING.STEAM.DIESEL_LIQBIO</t>
  </si>
  <si>
    <t>UED.ktoe.HU.MAE.MAE.PROCESSING.STEAM.RFO</t>
  </si>
  <si>
    <t>UED.ktoe.HU.MAE.MAE.PROCESSING.STEAM.OTHER</t>
  </si>
  <si>
    <t>UED.ktoe.HU.MAE.MAE.PROCESSING.STEAM.NG_BIOGAS</t>
  </si>
  <si>
    <t>UED.ktoe.HU.MAE.MAE.PROCESSING.STEAM.DERIVED</t>
  </si>
  <si>
    <t>UED.ktoe.HU.MAE.MAE.PROCESSING.STEAM.BIOMASS_WASTE</t>
  </si>
  <si>
    <t>UED.ktoe.HU.MAE.MAE.PROCESSING.STEAM.STEAM_DISTR</t>
  </si>
  <si>
    <t>UED.ktoe.HU.MAE.MAE.GENERIC.MECH.ELEC</t>
  </si>
  <si>
    <t>UED.ktoe.HU.MAE.MAE.FINISHING.THERM.ELEC</t>
  </si>
  <si>
    <t>FUEL_EMI.ktCO2.HU.MAE.MAE.TOTAL.TOTAL.TOTAL</t>
  </si>
  <si>
    <t>FUEL_EMI.ktCO2.HU.MAE.MAE.LIGHT.GENERIC.ELEC</t>
  </si>
  <si>
    <t>FUEL_EMI.ktCO2.HU.MAE.MAE.AIRCOMP.GENERIC.ELEC</t>
  </si>
  <si>
    <t>FUEL_EMI.ktCO2.HU.MAE.MAE.MOTOR.GENERIC.ELEC</t>
  </si>
  <si>
    <t>FUEL_EMI.ktCO2.HU.MAE.MAE.FANS.GENERIC.ELEC</t>
  </si>
  <si>
    <t>FUEL_EMI.ktCO2.HU.MAE.MAE.LOW_ENTH.TOTAL.TOTAL</t>
  </si>
  <si>
    <t>FUEL_EMI.ktCO2.HU.MAE.MAE.LOW_ENTH.THERM.DIESEL_LIQBIO</t>
  </si>
  <si>
    <t>FUEL_EMI.ktCO2.HU.MAE.MAE.LOW_ENTH.THERM.NG_BIOGAS</t>
  </si>
  <si>
    <t>FUEL_EMI.ktCO2.HU.MAE.MAE.LOW_ENTH.THERM.SOLAR_GEO</t>
  </si>
  <si>
    <t>FUEL_EMI.ktCO2.HU.MAE.MAE.LOW_ENTH.HP.AMBIENT</t>
  </si>
  <si>
    <t>FUEL_EMI.ktCO2.HU.MAE.MAE.LOW_ENTH.THERM.ELEC</t>
  </si>
  <si>
    <t>FUEL_EMI.ktCO2.HU.MAE.MAE.FOUNDRY.THERM.TOTAL</t>
  </si>
  <si>
    <t>FUEL_EMI.ktCO2.HU.MAE.MAE.FOUNDRY.THERM.SOLIDS</t>
  </si>
  <si>
    <t>FUEL_EMI.ktCO2.HU.MAE.MAE.FOUNDRY.THERM.LPG</t>
  </si>
  <si>
    <t>FUEL_EMI.ktCO2.HU.MAE.MAE.FOUNDRY.THERM.DIESEL_LIQBIO</t>
  </si>
  <si>
    <t>FUEL_EMI.ktCO2.HU.MAE.MAE.FOUNDRY.THERM.RFO</t>
  </si>
  <si>
    <t>FUEL_EMI.ktCO2.HU.MAE.MAE.FOUNDRY.THERM.NG_BIOGAS</t>
  </si>
  <si>
    <t>FUEL_EMI.ktCO2.HU.MAE.MAE.FOUNDRY.ELEC.ELEC</t>
  </si>
  <si>
    <t>FUEL_EMI.ktCO2.HU.MAE.MAE.CONNECTION_THERM.THERM.NG_BIOGAS</t>
  </si>
  <si>
    <t>FUEL_EMI.ktCO2.HU.MAE.MAE.CONNECTION_ELEC.ELEC.ELEC</t>
  </si>
  <si>
    <t>FUEL_EMI.ktCO2.HU.MAE.MAE.HEAT_TREAT.THERM.TOTAL</t>
  </si>
  <si>
    <t>FUEL_EMI.ktCO2.HU.MAE.MAE.HEAT_TREAT.THERM.SOLIDS</t>
  </si>
  <si>
    <t>FUEL_EMI.ktCO2.HU.MAE.MAE.HEAT_TREAT.THERM.LPG</t>
  </si>
  <si>
    <t>FUEL_EMI.ktCO2.HU.MAE.MAE.HEAT_TREAT.THERM.DIESEL_LIQBIO</t>
  </si>
  <si>
    <t>FUEL_EMI.ktCO2.HU.MAE.MAE.HEAT_TREAT.THERM.RFO</t>
  </si>
  <si>
    <t>FUEL_EMI.ktCO2.HU.MAE.MAE.HEAT_TREAT.THERM.NG_BIOGAS</t>
  </si>
  <si>
    <t>FUEL_EMI.ktCO2.HU.MAE.MAE.HEAT_TREAT.ELEC.ELEC</t>
  </si>
  <si>
    <t>FUEL_EMI.ktCO2.HU.MAE.MAE.PROCESSING.TOTAL.TOTAL</t>
  </si>
  <si>
    <t>FUEL_EMI.ktCO2.HU.MAE.MAE.PROCESSING.STEAM.SOLIDS</t>
  </si>
  <si>
    <t>FUEL_EMI.ktCO2.HU.MAE.MAE.PROCESSING.STEAM.RFG</t>
  </si>
  <si>
    <t>FUEL_EMI.ktCO2.HU.MAE.MAE.PROCESSING.STEAM.LPG</t>
  </si>
  <si>
    <t>FUEL_EMI.ktCO2.HU.MAE.MAE.PROCESSING.STEAM.DIESEL_LIQBIO</t>
  </si>
  <si>
    <t>FUEL_EMI.ktCO2.HU.MAE.MAE.PROCESSING.STEAM.RFO</t>
  </si>
  <si>
    <t>FUEL_EMI.ktCO2.HU.MAE.MAE.PROCESSING.STEAM.OTHER</t>
  </si>
  <si>
    <t>FUEL_EMI.ktCO2.HU.MAE.MAE.PROCESSING.STEAM.NG_BIOGAS</t>
  </si>
  <si>
    <t>FUEL_EMI.ktCO2.HU.MAE.MAE.PROCESSING.STEAM.DERIVED</t>
  </si>
  <si>
    <t>FUEL_EMI.ktCO2.HU.MAE.MAE.PROCESSING.STEAM.BIOMASS_WASTE</t>
  </si>
  <si>
    <t>FUEL_EMI.ktCO2.HU.MAE.MAE.PROCESSING.STEAM.STEAM_DISTR</t>
  </si>
  <si>
    <t>FUEL_EMI.ktCO2.HU.MAE.MAE.GENERIC.MECH.ELEC</t>
  </si>
  <si>
    <t>FUEL_EMI.ktCO2.HU.MAE.MAE.FINISHING.THERM.ELEC</t>
  </si>
  <si>
    <t>VA.Meuro2015.HU.TEL.TEL</t>
  </si>
  <si>
    <t>OUTPUT.index.HU.TEL.TEL</t>
  </si>
  <si>
    <t>CAP.index.HU.TEL.TEL</t>
  </si>
  <si>
    <t>NEWCAP.index.HU.TEL.TEL</t>
  </si>
  <si>
    <t>FEC.ktoe.HU.TEL.TEL.TOTAL.TOTAL.TOTAL</t>
  </si>
  <si>
    <t>FEC.ktoe.HU.TEL.TEL.TOTAL.TOTAL.SOLIDS</t>
  </si>
  <si>
    <t>FEC.ktoe.HU.TEL.TEL.TOTAL.TOTAL.RFG</t>
  </si>
  <si>
    <t>FEC.ktoe.HU.TEL.TEL.TOTAL.TOTAL.LPG</t>
  </si>
  <si>
    <t>FEC.ktoe.HU.TEL.TEL.TOTAL.TOTAL.DIESEL</t>
  </si>
  <si>
    <t>FEC.ktoe.HU.TEL.TEL.TOTAL.TOTAL.RFO</t>
  </si>
  <si>
    <t>FEC.ktoe.HU.TEL.TEL.TOTAL.TOTAL.OTHER</t>
  </si>
  <si>
    <t>FEC.ktoe.HU.TEL.TEL.TOTAL.TOTAL.NG</t>
  </si>
  <si>
    <t>FEC.ktoe.HU.TEL.TEL.TOTAL.TOTAL.DERIVED</t>
  </si>
  <si>
    <t>FEC.ktoe.HU.TEL.TEL.TOTAL.TOTAL.BIOMASS_WASTE</t>
  </si>
  <si>
    <t>FEC.ktoe.HU.TEL.TEL.TOTAL.TOTAL.BIOGAS</t>
  </si>
  <si>
    <t>FEC.ktoe.HU.TEL.TEL.TOTAL.TOTAL.LIQBIO</t>
  </si>
  <si>
    <t>FEC.ktoe.HU.TEL.TEL.TOTAL.TOTAL.SOLAR</t>
  </si>
  <si>
    <t>FEC.ktoe.HU.TEL.TEL.TOTAL.TOTAL.GEO</t>
  </si>
  <si>
    <t>FEC.ktoe.HU.TEL.TEL.TOTAL.TOTAL.AMBIENT</t>
  </si>
  <si>
    <t>FEC.ktoe.HU.TEL.TEL.TOTAL.TOTAL.STEAM_DISTR</t>
  </si>
  <si>
    <t>FEC.ktoe.HU.TEL.TEL.TOTAL.TOTAL.ELEC</t>
  </si>
  <si>
    <t>FEC.ktoe.HU.TEL.TEL.LIGHT.GENERIC.ELEC</t>
  </si>
  <si>
    <t>FEC.ktoe.HU.TEL.TEL.AIRCOMP.GENERIC.ELEC</t>
  </si>
  <si>
    <t>FEC.ktoe.HU.TEL.TEL.MOTOR.GENERIC.ELEC</t>
  </si>
  <si>
    <t>FEC.ktoe.HU.TEL.TEL.FANS.GENERIC.ELEC</t>
  </si>
  <si>
    <t>FEC.ktoe.HU.TEL.TEL.LOW_ENTH.TOTAL.TOTAL</t>
  </si>
  <si>
    <t>FEC.ktoe.HU.TEL.TEL.LOW_ENTH.THERM.DIESEL_LIQBIO</t>
  </si>
  <si>
    <t>FEC.ktoe.HU.TEL.TEL.LOW_ENTH.THERM.NG_BIOGAS</t>
  </si>
  <si>
    <t>FEC.ktoe.HU.TEL.TEL.LOW_ENTH.THERM.SOLAR_GEO</t>
  </si>
  <si>
    <t>FEC.ktoe.HU.TEL.TEL.LOW_ENTH.HP.AMBIENT</t>
  </si>
  <si>
    <t>FEC.ktoe.HU.TEL.TEL.LOW_ENTH.THERM.ELEC</t>
  </si>
  <si>
    <t>Textiles: Pretreatment with steam</t>
  </si>
  <si>
    <t>FEC.ktoe.HU.TEL.TEL.PRETREAT.TOTAL.TOTAL</t>
  </si>
  <si>
    <t>FEC.ktoe.HU.TEL.TEL.PRETREAT.STEAM.SOLIDS</t>
  </si>
  <si>
    <t>FEC.ktoe.HU.TEL.TEL.PRETREAT.STEAM.RFG</t>
  </si>
  <si>
    <t>FEC.ktoe.HU.TEL.TEL.PRETREAT.STEAM.LPG</t>
  </si>
  <si>
    <t>FEC.ktoe.HU.TEL.TEL.PRETREAT.STEAM.DIESEL_LIQBIO</t>
  </si>
  <si>
    <t>FEC.ktoe.HU.TEL.TEL.PRETREAT.STEAM.RFO</t>
  </si>
  <si>
    <t>FEC.ktoe.HU.TEL.TEL.PRETREAT.STEAM.OTHER</t>
  </si>
  <si>
    <t>FEC.ktoe.HU.TEL.TEL.PRETREAT.STEAM.NG_BIOGAS</t>
  </si>
  <si>
    <t>FEC.ktoe.HU.TEL.TEL.PRETREAT.STEAM.DERIVED</t>
  </si>
  <si>
    <t>FEC.ktoe.HU.TEL.TEL.PRETREAT.STEAM.BIOMASS_WASTE</t>
  </si>
  <si>
    <t>FEC.ktoe.HU.TEL.TEL.PRETREAT.STEAM.STEAM_DISTR</t>
  </si>
  <si>
    <t>Textiles: Wet processing with steam</t>
  </si>
  <si>
    <t>FEC.ktoe.HU.TEL.TEL.PROCESSING.TOTAL.TOTAL</t>
  </si>
  <si>
    <t>FEC.ktoe.HU.TEL.TEL.PROCESSING.STEAM.SOLIDS</t>
  </si>
  <si>
    <t>FEC.ktoe.HU.TEL.TEL.PROCESSING.STEAM.RFG</t>
  </si>
  <si>
    <t>FEC.ktoe.HU.TEL.TEL.PROCESSING.STEAM.LPG</t>
  </si>
  <si>
    <t>FEC.ktoe.HU.TEL.TEL.PROCESSING.STEAM.DIESEL_LIQBIO</t>
  </si>
  <si>
    <t>FEC.ktoe.HU.TEL.TEL.PROCESSING.STEAM.RFO</t>
  </si>
  <si>
    <t>FEC.ktoe.HU.TEL.TEL.PROCESSING.STEAM.OTHER</t>
  </si>
  <si>
    <t>FEC.ktoe.HU.TEL.TEL.PROCESSING.STEAM.NG_BIOGAS</t>
  </si>
  <si>
    <t>FEC.ktoe.HU.TEL.TEL.PROCESSING.STEAM.DERIVED</t>
  </si>
  <si>
    <t>FEC.ktoe.HU.TEL.TEL.PROCESSING.STEAM.BIOMASS_WASTE</t>
  </si>
  <si>
    <t>FEC.ktoe.HU.TEL.TEL.PROCESSING.STEAM.STEAM_DISTR</t>
  </si>
  <si>
    <t>Textiles: Electric general machinery</t>
  </si>
  <si>
    <t>FEC.ktoe.HU.TEL.TEL.GENERIC.MECH.ELEC</t>
  </si>
  <si>
    <t>Textiles: Drying</t>
  </si>
  <si>
    <t>Textiles: Thermal drying</t>
  </si>
  <si>
    <t>FEC.ktoe.HU.TEL.TEL.DRYING.TOTAL.TOTAL</t>
  </si>
  <si>
    <t>FEC.ktoe.HU.TEL.TEL.DRYING.THERM.SOLIDS</t>
  </si>
  <si>
    <t>FEC.ktoe.HU.TEL.TEL.DRYING.THERM.LPG</t>
  </si>
  <si>
    <t>FEC.ktoe.HU.TEL.TEL.DRYING.THERM.DIESEL_LIQBIO</t>
  </si>
  <si>
    <t>FEC.ktoe.HU.TEL.TEL.DRYING.THERM.RFO</t>
  </si>
  <si>
    <t>FEC.ktoe.HU.TEL.TEL.DRYING.THERM.NG_BIOGAS</t>
  </si>
  <si>
    <t>Textiles: Steam drying</t>
  </si>
  <si>
    <t>FEC.ktoe.HU.TEL.TEL.DRYING_STEAM.TOTAL.TOTAL</t>
  </si>
  <si>
    <t>FEC.ktoe.HU.TEL.TEL.DRYING_STEAM.STEAM.SOLIDS</t>
  </si>
  <si>
    <t>FEC.ktoe.HU.TEL.TEL.DRYING_STEAM.STEAM.RFG</t>
  </si>
  <si>
    <t>FEC.ktoe.HU.TEL.TEL.DRYING_STEAM.STEAM.LPG</t>
  </si>
  <si>
    <t>FEC.ktoe.HU.TEL.TEL.DRYING_STEAM.STEAM.DIESEL_LIQBIO</t>
  </si>
  <si>
    <t>FEC.ktoe.HU.TEL.TEL.DRYING_STEAM.STEAM.RFO</t>
  </si>
  <si>
    <t>FEC.ktoe.HU.TEL.TEL.DRYING_STEAM.STEAM.OTHER</t>
  </si>
  <si>
    <t>FEC.ktoe.HU.TEL.TEL.DRYING_STEAM.STEAM.NG_BIOGAS</t>
  </si>
  <si>
    <t>FEC.ktoe.HU.TEL.TEL.DRYING_STEAM.STEAM.DERIVED</t>
  </si>
  <si>
    <t>FEC.ktoe.HU.TEL.TEL.DRYING_STEAM.STEAM.BIOMASS_WASTE</t>
  </si>
  <si>
    <t>FEC.ktoe.HU.TEL.TEL.DRYING_STEAM.STEAM.STEAM_DISTR</t>
  </si>
  <si>
    <t>Textiles: Electric drying</t>
  </si>
  <si>
    <t>FEC.ktoe.HU.TEL.TEL.DRYING_ELEC.ELEC.ELEC</t>
  </si>
  <si>
    <t>Textiles: Microwave drying</t>
  </si>
  <si>
    <t>FEC.ktoe.HU.TEL.TEL.DRYING_MICROW.MICROW.ELEC</t>
  </si>
  <si>
    <t>Textiles: Finishing Electric</t>
  </si>
  <si>
    <t>FEC.ktoe.HU.TEL.TEL.FINISHING.THERM.ELEC</t>
  </si>
  <si>
    <t>UED.ktoe.HU.TEL.TEL.TOTAL.TOTAL.TOTAL</t>
  </si>
  <si>
    <t>UED.ktoe.HU.TEL.TEL.LIGHT.GENERIC.ELEC</t>
  </si>
  <si>
    <t>UED.ktoe.HU.TEL.TEL.AIRCOMP.GENERIC.ELEC</t>
  </si>
  <si>
    <t>UED.ktoe.HU.TEL.TEL.MOTOR.GENERIC.ELEC</t>
  </si>
  <si>
    <t>UED.ktoe.HU.TEL.TEL.FANS.GENERIC.ELEC</t>
  </si>
  <si>
    <t>UED.ktoe.HU.TEL.TEL.LOW_ENTH.TOTAL.TOTAL</t>
  </si>
  <si>
    <t>UED.ktoe.HU.TEL.TEL.LOW_ENTH.THERM.DIESEL_LIQBIO</t>
  </si>
  <si>
    <t>UED.ktoe.HU.TEL.TEL.LOW_ENTH.THERM.NG_BIOGAS</t>
  </si>
  <si>
    <t>UED.ktoe.HU.TEL.TEL.LOW_ENTH.THERM.SOLAR_GEO</t>
  </si>
  <si>
    <t>UED.ktoe.HU.TEL.TEL.LOW_ENTH.HP.AMBIENT</t>
  </si>
  <si>
    <t>UED.ktoe.HU.TEL.TEL.LOW_ENTH.THERM.ELEC</t>
  </si>
  <si>
    <t>UED.ktoe.HU.TEL.TEL.PRETREAT.TOTAL.TOTAL</t>
  </si>
  <si>
    <t>UED.ktoe.HU.TEL.TEL.PRETREAT.STEAM.SOLIDS</t>
  </si>
  <si>
    <t>UED.ktoe.HU.TEL.TEL.PRETREAT.STEAM.RFG</t>
  </si>
  <si>
    <t>UED.ktoe.HU.TEL.TEL.PRETREAT.STEAM.LPG</t>
  </si>
  <si>
    <t>UED.ktoe.HU.TEL.TEL.PRETREAT.STEAM.DIESEL_LIQBIO</t>
  </si>
  <si>
    <t>UED.ktoe.HU.TEL.TEL.PRETREAT.STEAM.RFO</t>
  </si>
  <si>
    <t>UED.ktoe.HU.TEL.TEL.PRETREAT.STEAM.OTHER</t>
  </si>
  <si>
    <t>UED.ktoe.HU.TEL.TEL.PRETREAT.STEAM.NG_BIOGAS</t>
  </si>
  <si>
    <t>UED.ktoe.HU.TEL.TEL.PRETREAT.STEAM.DERIVED</t>
  </si>
  <si>
    <t>UED.ktoe.HU.TEL.TEL.PRETREAT.STEAM.BIOMASS_WASTE</t>
  </si>
  <si>
    <t>UED.ktoe.HU.TEL.TEL.PRETREAT.STEAM.STEAM_DISTR</t>
  </si>
  <si>
    <t>UED.ktoe.HU.TEL.TEL.PROCESSING.TOTAL.TOTAL</t>
  </si>
  <si>
    <t>UED.ktoe.HU.TEL.TEL.PROCESSING.STEAM.SOLIDS</t>
  </si>
  <si>
    <t>UED.ktoe.HU.TEL.TEL.PROCESSING.STEAM.RFG</t>
  </si>
  <si>
    <t>UED.ktoe.HU.TEL.TEL.PROCESSING.STEAM.LPG</t>
  </si>
  <si>
    <t>UED.ktoe.HU.TEL.TEL.PROCESSING.STEAM.DIESEL_LIQBIO</t>
  </si>
  <si>
    <t>UED.ktoe.HU.TEL.TEL.PROCESSING.STEAM.RFO</t>
  </si>
  <si>
    <t>UED.ktoe.HU.TEL.TEL.PROCESSING.STEAM.OTHER</t>
  </si>
  <si>
    <t>UED.ktoe.HU.TEL.TEL.PROCESSING.STEAM.NG_BIOGAS</t>
  </si>
  <si>
    <t>UED.ktoe.HU.TEL.TEL.PROCESSING.STEAM.DERIVED</t>
  </si>
  <si>
    <t>UED.ktoe.HU.TEL.TEL.PROCESSING.STEAM.BIOMASS_WASTE</t>
  </si>
  <si>
    <t>UED.ktoe.HU.TEL.TEL.PROCESSING.STEAM.STEAM_DISTR</t>
  </si>
  <si>
    <t>UED.ktoe.HU.TEL.TEL.GENERIC.MECH.ELEC</t>
  </si>
  <si>
    <t>UED.ktoe.HU.TEL.TEL.DRYING.TOTAL.TOTAL</t>
  </si>
  <si>
    <t>UED.ktoe.HU.TEL.TEL.DRYING.THERM.SOLIDS</t>
  </si>
  <si>
    <t>UED.ktoe.HU.TEL.TEL.DRYING.THERM.LPG</t>
  </si>
  <si>
    <t>UED.ktoe.HU.TEL.TEL.DRYING.THERM.DIESEL_LIQBIO</t>
  </si>
  <si>
    <t>UED.ktoe.HU.TEL.TEL.DRYING.THERM.RFO</t>
  </si>
  <si>
    <t>UED.ktoe.HU.TEL.TEL.DRYING.THERM.NG_BIOGAS</t>
  </si>
  <si>
    <t>UED.ktoe.HU.TEL.TEL.DRYING_STEAM.TOTAL.TOTAL</t>
  </si>
  <si>
    <t>UED.ktoe.HU.TEL.TEL.DRYING_STEAM.STEAM.SOLIDS</t>
  </si>
  <si>
    <t>UED.ktoe.HU.TEL.TEL.DRYING_STEAM.STEAM.RFG</t>
  </si>
  <si>
    <t>UED.ktoe.HU.TEL.TEL.DRYING_STEAM.STEAM.LPG</t>
  </si>
  <si>
    <t>UED.ktoe.HU.TEL.TEL.DRYING_STEAM.STEAM.DIESEL_LIQBIO</t>
  </si>
  <si>
    <t>UED.ktoe.HU.TEL.TEL.DRYING_STEAM.STEAM.RFO</t>
  </si>
  <si>
    <t>UED.ktoe.HU.TEL.TEL.DRYING_STEAM.STEAM.OTHER</t>
  </si>
  <si>
    <t>UED.ktoe.HU.TEL.TEL.DRYING_STEAM.STEAM.NG_BIOGAS</t>
  </si>
  <si>
    <t>UED.ktoe.HU.TEL.TEL.DRYING_STEAM.STEAM.DERIVED</t>
  </si>
  <si>
    <t>UED.ktoe.HU.TEL.TEL.DRYING_STEAM.STEAM.BIOMASS_WASTE</t>
  </si>
  <si>
    <t>UED.ktoe.HU.TEL.TEL.DRYING_STEAM.STEAM.STEAM_DISTR</t>
  </si>
  <si>
    <t>UED.ktoe.HU.TEL.TEL.DRYING_ELEC.ELEC.ELEC</t>
  </si>
  <si>
    <t>UED.ktoe.HU.TEL.TEL.DRYING_MICROW.MICROW.ELEC</t>
  </si>
  <si>
    <t>UED.ktoe.HU.TEL.TEL.FINISHING.THERM.ELEC</t>
  </si>
  <si>
    <t>FUEL_EMI.ktCO2.HU.TEL.TEL.TOTAL.TOTAL.TOTAL</t>
  </si>
  <si>
    <t>FUEL_EMI.ktCO2.HU.TEL.TEL.LIGHT.GENERIC.ELEC</t>
  </si>
  <si>
    <t>FUEL_EMI.ktCO2.HU.TEL.TEL.AIRCOMP.GENERIC.ELEC</t>
  </si>
  <si>
    <t>FUEL_EMI.ktCO2.HU.TEL.TEL.MOTOR.GENERIC.ELEC</t>
  </si>
  <si>
    <t>FUEL_EMI.ktCO2.HU.TEL.TEL.FANS.GENERIC.ELEC</t>
  </si>
  <si>
    <t>FUEL_EMI.ktCO2.HU.TEL.TEL.LOW_ENTH.TOTAL.TOTAL</t>
  </si>
  <si>
    <t>FUEL_EMI.ktCO2.HU.TEL.TEL.LOW_ENTH.THERM.DIESEL_LIQBIO</t>
  </si>
  <si>
    <t>FUEL_EMI.ktCO2.HU.TEL.TEL.LOW_ENTH.THERM.NG_BIOGAS</t>
  </si>
  <si>
    <t>FUEL_EMI.ktCO2.HU.TEL.TEL.LOW_ENTH.THERM.SOLAR_GEO</t>
  </si>
  <si>
    <t>FUEL_EMI.ktCO2.HU.TEL.TEL.LOW_ENTH.HP.AMBIENT</t>
  </si>
  <si>
    <t>FUEL_EMI.ktCO2.HU.TEL.TEL.LOW_ENTH.THERM.ELEC</t>
  </si>
  <si>
    <t>FUEL_EMI.ktCO2.HU.TEL.TEL.PRETREAT.TOTAL.TOTAL</t>
  </si>
  <si>
    <t>FUEL_EMI.ktCO2.HU.TEL.TEL.PRETREAT.STEAM.SOLIDS</t>
  </si>
  <si>
    <t>FUEL_EMI.ktCO2.HU.TEL.TEL.PRETREAT.STEAM.RFG</t>
  </si>
  <si>
    <t>FUEL_EMI.ktCO2.HU.TEL.TEL.PRETREAT.STEAM.LPG</t>
  </si>
  <si>
    <t>FUEL_EMI.ktCO2.HU.TEL.TEL.PRETREAT.STEAM.DIESEL_LIQBIO</t>
  </si>
  <si>
    <t>FUEL_EMI.ktCO2.HU.TEL.TEL.PRETREAT.STEAM.RFO</t>
  </si>
  <si>
    <t>FUEL_EMI.ktCO2.HU.TEL.TEL.PRETREAT.STEAM.OTHER</t>
  </si>
  <si>
    <t>FUEL_EMI.ktCO2.HU.TEL.TEL.PRETREAT.STEAM.NG_BIOGAS</t>
  </si>
  <si>
    <t>FUEL_EMI.ktCO2.HU.TEL.TEL.PRETREAT.STEAM.DERIVED</t>
  </si>
  <si>
    <t>FUEL_EMI.ktCO2.HU.TEL.TEL.PRETREAT.STEAM.BIOMASS_WASTE</t>
  </si>
  <si>
    <t>FUEL_EMI.ktCO2.HU.TEL.TEL.PRETREAT.STEAM.STEAM_DISTR</t>
  </si>
  <si>
    <t>FUEL_EMI.ktCO2.HU.TEL.TEL.PROCESSING.TOTAL.TOTAL</t>
  </si>
  <si>
    <t>FUEL_EMI.ktCO2.HU.TEL.TEL.PROCESSING.STEAM.SOLIDS</t>
  </si>
  <si>
    <t>FUEL_EMI.ktCO2.HU.TEL.TEL.PROCESSING.STEAM.RFG</t>
  </si>
  <si>
    <t>FUEL_EMI.ktCO2.HU.TEL.TEL.PROCESSING.STEAM.LPG</t>
  </si>
  <si>
    <t>FUEL_EMI.ktCO2.HU.TEL.TEL.PROCESSING.STEAM.DIESEL_LIQBIO</t>
  </si>
  <si>
    <t>FUEL_EMI.ktCO2.HU.TEL.TEL.PROCESSING.STEAM.RFO</t>
  </si>
  <si>
    <t>FUEL_EMI.ktCO2.HU.TEL.TEL.PROCESSING.STEAM.OTHER</t>
  </si>
  <si>
    <t>FUEL_EMI.ktCO2.HU.TEL.TEL.PROCESSING.STEAM.NG_BIOGAS</t>
  </si>
  <si>
    <t>FUEL_EMI.ktCO2.HU.TEL.TEL.PROCESSING.STEAM.DERIVED</t>
  </si>
  <si>
    <t>FUEL_EMI.ktCO2.HU.TEL.TEL.PROCESSING.STEAM.BIOMASS_WASTE</t>
  </si>
  <si>
    <t>FUEL_EMI.ktCO2.HU.TEL.TEL.PROCESSING.STEAM.STEAM_DISTR</t>
  </si>
  <si>
    <t>FUEL_EMI.ktCO2.HU.TEL.TEL.GENERIC.MECH.ELEC</t>
  </si>
  <si>
    <t>FUEL_EMI.ktCO2.HU.TEL.TEL.DRYING.TOTAL.TOTAL</t>
  </si>
  <si>
    <t>FUEL_EMI.ktCO2.HU.TEL.TEL.DRYING.THERM.SOLIDS</t>
  </si>
  <si>
    <t>FUEL_EMI.ktCO2.HU.TEL.TEL.DRYING.THERM.LPG</t>
  </si>
  <si>
    <t>FUEL_EMI.ktCO2.HU.TEL.TEL.DRYING.THERM.DIESEL_LIQBIO</t>
  </si>
  <si>
    <t>FUEL_EMI.ktCO2.HU.TEL.TEL.DRYING.THERM.RFO</t>
  </si>
  <si>
    <t>FUEL_EMI.ktCO2.HU.TEL.TEL.DRYING.THERM.NG_BIOGAS</t>
  </si>
  <si>
    <t>FUEL_EMI.ktCO2.HU.TEL.TEL.DRYING_STEAM.TOTAL.TOTAL</t>
  </si>
  <si>
    <t>FUEL_EMI.ktCO2.HU.TEL.TEL.DRYING_STEAM.STEAM.SOLIDS</t>
  </si>
  <si>
    <t>FUEL_EMI.ktCO2.HU.TEL.TEL.DRYING_STEAM.STEAM.RFG</t>
  </si>
  <si>
    <t>FUEL_EMI.ktCO2.HU.TEL.TEL.DRYING_STEAM.STEAM.LPG</t>
  </si>
  <si>
    <t>FUEL_EMI.ktCO2.HU.TEL.TEL.DRYING_STEAM.STEAM.DIESEL_LIQBIO</t>
  </si>
  <si>
    <t>FUEL_EMI.ktCO2.HU.TEL.TEL.DRYING_STEAM.STEAM.RFO</t>
  </si>
  <si>
    <t>FUEL_EMI.ktCO2.HU.TEL.TEL.DRYING_STEAM.STEAM.OTHER</t>
  </si>
  <si>
    <t>FUEL_EMI.ktCO2.HU.TEL.TEL.DRYING_STEAM.STEAM.NG_BIOGAS</t>
  </si>
  <si>
    <t>FUEL_EMI.ktCO2.HU.TEL.TEL.DRYING_STEAM.STEAM.DERIVED</t>
  </si>
  <si>
    <t>FUEL_EMI.ktCO2.HU.TEL.TEL.DRYING_STEAM.STEAM.BIOMASS_WASTE</t>
  </si>
  <si>
    <t>FUEL_EMI.ktCO2.HU.TEL.TEL.DRYING_STEAM.STEAM.STEAM_DISTR</t>
  </si>
  <si>
    <t>FUEL_EMI.ktCO2.HU.TEL.TEL.DRYING_ELEC.ELEC.ELEC</t>
  </si>
  <si>
    <t>FUEL_EMI.ktCO2.HU.TEL.TEL.DRYING_MICROW.MICROW.ELEC</t>
  </si>
  <si>
    <t>FUEL_EMI.ktCO2.HU.TEL.TEL.FINISHING.THERM.ELEC</t>
  </si>
  <si>
    <t>VA.Meuro2015.HU.WWP.WWP</t>
  </si>
  <si>
    <t>OUTPUT.index.HU.WWP.WWP</t>
  </si>
  <si>
    <t>CAP.index.HU.WWP.WWP</t>
  </si>
  <si>
    <t>NEWCAP.index.HU.WWP.WWP</t>
  </si>
  <si>
    <t>FEC.ktoe.HU.WWP.WWP.TOTAL.TOTAL.TOTAL</t>
  </si>
  <si>
    <t>FEC.ktoe.HU.WWP.WWP.TOTAL.TOTAL.SOLIDS</t>
  </si>
  <si>
    <t>FEC.ktoe.HU.WWP.WWP.TOTAL.TOTAL.RFG</t>
  </si>
  <si>
    <t>FEC.ktoe.HU.WWP.WWP.TOTAL.TOTAL.LPG</t>
  </si>
  <si>
    <t>FEC.ktoe.HU.WWP.WWP.TOTAL.TOTAL.DIESEL</t>
  </si>
  <si>
    <t>FEC.ktoe.HU.WWP.WWP.TOTAL.TOTAL.RFO</t>
  </si>
  <si>
    <t>FEC.ktoe.HU.WWP.WWP.TOTAL.TOTAL.OTHER</t>
  </si>
  <si>
    <t>FEC.ktoe.HU.WWP.WWP.TOTAL.TOTAL.NG</t>
  </si>
  <si>
    <t>FEC.ktoe.HU.WWP.WWP.TOTAL.TOTAL.DERIVED</t>
  </si>
  <si>
    <t>FEC.ktoe.HU.WWP.WWP.TOTAL.TOTAL.BIOMASS_WASTE</t>
  </si>
  <si>
    <t>FEC.ktoe.HU.WWP.WWP.TOTAL.TOTAL.BIOGAS</t>
  </si>
  <si>
    <t>FEC.ktoe.HU.WWP.WWP.TOTAL.TOTAL.LIQBIO</t>
  </si>
  <si>
    <t>FEC.ktoe.HU.WWP.WWP.TOTAL.TOTAL.SOLAR</t>
  </si>
  <si>
    <t>FEC.ktoe.HU.WWP.WWP.TOTAL.TOTAL.GEO</t>
  </si>
  <si>
    <t>FEC.ktoe.HU.WWP.WWP.TOTAL.TOTAL.AMBIENT</t>
  </si>
  <si>
    <t>FEC.ktoe.HU.WWP.WWP.TOTAL.TOTAL.STEAM_DISTR</t>
  </si>
  <si>
    <t>FEC.ktoe.HU.WWP.WWP.TOTAL.TOTAL.ELEC</t>
  </si>
  <si>
    <t>FEC.ktoe.HU.WWP.WWP.LIGHT.GENERIC.ELEC</t>
  </si>
  <si>
    <t>FEC.ktoe.HU.WWP.WWP.AIRCOMP.GENERIC.ELEC</t>
  </si>
  <si>
    <t>FEC.ktoe.HU.WWP.WWP.MOTOR.GENERIC.ELEC</t>
  </si>
  <si>
    <t>FEC.ktoe.HU.WWP.WWP.FANS.GENERIC.ELEC</t>
  </si>
  <si>
    <t>FEC.ktoe.HU.WWP.WWP.LOW_ENTH.TOTAL.TOTAL</t>
  </si>
  <si>
    <t>FEC.ktoe.HU.WWP.WWP.LOW_ENTH.THERM.DIESEL_LIQBIO</t>
  </si>
  <si>
    <t>FEC.ktoe.HU.WWP.WWP.LOW_ENTH.THERM.NG_BIOGAS</t>
  </si>
  <si>
    <t>FEC.ktoe.HU.WWP.WWP.LOW_ENTH.THERM.SOLAR_GEO</t>
  </si>
  <si>
    <t>FEC.ktoe.HU.WWP.WWP.LOW_ENTH.HP.AMBIENT</t>
  </si>
  <si>
    <t>FEC.ktoe.HU.WWP.WWP.LOW_ENTH.THERM.ELEC</t>
  </si>
  <si>
    <t>Wood: Specific processes with steam</t>
  </si>
  <si>
    <t>FEC.ktoe.HU.WWP.WWP.PROCESSING.TOTAL.TOTAL</t>
  </si>
  <si>
    <t>FEC.ktoe.HU.WWP.WWP.PROCESSING.STEAM.SOLIDS</t>
  </si>
  <si>
    <t>FEC.ktoe.HU.WWP.WWP.PROCESSING.STEAM.RFG</t>
  </si>
  <si>
    <t>FEC.ktoe.HU.WWP.WWP.PROCESSING.STEAM.LPG</t>
  </si>
  <si>
    <t>FEC.ktoe.HU.WWP.WWP.PROCESSING.STEAM.DIESEL_LIQBIO</t>
  </si>
  <si>
    <t>FEC.ktoe.HU.WWP.WWP.PROCESSING.STEAM.RFO</t>
  </si>
  <si>
    <t>FEC.ktoe.HU.WWP.WWP.PROCESSING.STEAM.OTHER</t>
  </si>
  <si>
    <t>FEC.ktoe.HU.WWP.WWP.PROCESSING.STEAM.NG_BIOGAS</t>
  </si>
  <si>
    <t>FEC.ktoe.HU.WWP.WWP.PROCESSING.STEAM.DERIVED</t>
  </si>
  <si>
    <t>FEC.ktoe.HU.WWP.WWP.PROCESSING.STEAM.BIOMASS_WASTE</t>
  </si>
  <si>
    <t>FEC.ktoe.HU.WWP.WWP.PROCESSING.STEAM.STEAM_DISTR</t>
  </si>
  <si>
    <t>Wood: Electric mechanical processes</t>
  </si>
  <si>
    <t>FEC.ktoe.HU.WWP.WWP.GENERIC.MECH.ELEC</t>
  </si>
  <si>
    <t>Wood: Drying</t>
  </si>
  <si>
    <t>Wood: Thermal drying</t>
  </si>
  <si>
    <t>FEC.ktoe.HU.WWP.WWP.DRYING.TOTAL.TOTAL</t>
  </si>
  <si>
    <t>FEC.ktoe.HU.WWP.WWP.DRYING.THERM.SOLIDS</t>
  </si>
  <si>
    <t>FEC.ktoe.HU.WWP.WWP.DRYING.THERM.LPG</t>
  </si>
  <si>
    <t>FEC.ktoe.HU.WWP.WWP.DRYING.THERM.DIESEL_LIQBIO</t>
  </si>
  <si>
    <t>FEC.ktoe.HU.WWP.WWP.DRYING.THERM.RFO</t>
  </si>
  <si>
    <t>FEC.ktoe.HU.WWP.WWP.DRYING.THERM.NG_BIOGAS</t>
  </si>
  <si>
    <t>Wood: Steam drying</t>
  </si>
  <si>
    <t>FEC.ktoe.HU.WWP.WWP.DRYING_STEAM.TOTAL.TOTAL</t>
  </si>
  <si>
    <t>FEC.ktoe.HU.WWP.WWP.DRYING_STEAM.STEAM.SOLIDS</t>
  </si>
  <si>
    <t>FEC.ktoe.HU.WWP.WWP.DRYING_STEAM.STEAM.RFG</t>
  </si>
  <si>
    <t>FEC.ktoe.HU.WWP.WWP.DRYING_STEAM.STEAM.LPG</t>
  </si>
  <si>
    <t>FEC.ktoe.HU.WWP.WWP.DRYING_STEAM.STEAM.DIESEL_LIQBIO</t>
  </si>
  <si>
    <t>FEC.ktoe.HU.WWP.WWP.DRYING_STEAM.STEAM.RFO</t>
  </si>
  <si>
    <t>FEC.ktoe.HU.WWP.WWP.DRYING_STEAM.STEAM.OTHER</t>
  </si>
  <si>
    <t>FEC.ktoe.HU.WWP.WWP.DRYING_STEAM.STEAM.NG_BIOGAS</t>
  </si>
  <si>
    <t>FEC.ktoe.HU.WWP.WWP.DRYING_STEAM.STEAM.DERIVED</t>
  </si>
  <si>
    <t>FEC.ktoe.HU.WWP.WWP.DRYING_STEAM.STEAM.BIOMASS_WASTE</t>
  </si>
  <si>
    <t>FEC.ktoe.HU.WWP.WWP.DRYING_STEAM.STEAM.STEAM_DISTR</t>
  </si>
  <si>
    <t>Wood: Electric drying</t>
  </si>
  <si>
    <t>FEC.ktoe.HU.WWP.WWP.DRYING_ELEC.ELEC.ELEC</t>
  </si>
  <si>
    <t>Wood: Microwave drying</t>
  </si>
  <si>
    <t>FEC.ktoe.HU.WWP.WWP.DRYING_MICROW.MICROW.ELEC</t>
  </si>
  <si>
    <t>Wood: Finishing Electric</t>
  </si>
  <si>
    <t>FEC.ktoe.HU.WWP.WWP.FINISHING.ELEC.ELEC</t>
  </si>
  <si>
    <t>UED.ktoe.HU.WWP.WWP.TOTAL.TOTAL.TOTAL</t>
  </si>
  <si>
    <t>UED.ktoe.HU.WWP.WWP.LIGHT.GENERIC.ELEC</t>
  </si>
  <si>
    <t>UED.ktoe.HU.WWP.WWP.AIRCOMP.GENERIC.ELEC</t>
  </si>
  <si>
    <t>UED.ktoe.HU.WWP.WWP.MOTOR.GENERIC.ELEC</t>
  </si>
  <si>
    <t>UED.ktoe.HU.WWP.WWP.FANS.GENERIC.ELEC</t>
  </si>
  <si>
    <t>UED.ktoe.HU.WWP.WWP.LOW_ENTH.TOTAL.TOTAL</t>
  </si>
  <si>
    <t>UED.ktoe.HU.WWP.WWP.LOW_ENTH.THERM.DIESEL_LIQBIO</t>
  </si>
  <si>
    <t>UED.ktoe.HU.WWP.WWP.LOW_ENTH.THERM.NG_BIOGAS</t>
  </si>
  <si>
    <t>UED.ktoe.HU.WWP.WWP.LOW_ENTH.THERM.SOLAR_GEO</t>
  </si>
  <si>
    <t>UED.ktoe.HU.WWP.WWP.LOW_ENTH.HP.AMBIENT</t>
  </si>
  <si>
    <t>UED.ktoe.HU.WWP.WWP.LOW_ENTH.THERM.ELEC</t>
  </si>
  <si>
    <t>UED.ktoe.HU.WWP.WWP.PROCESSING.TOTAL.TOTAL</t>
  </si>
  <si>
    <t>UED.ktoe.HU.WWP.WWP.PROCESSING.STEAM.SOLIDS</t>
  </si>
  <si>
    <t>UED.ktoe.HU.WWP.WWP.PROCESSING.STEAM.RFG</t>
  </si>
  <si>
    <t>UED.ktoe.HU.WWP.WWP.PROCESSING.STEAM.LPG</t>
  </si>
  <si>
    <t>UED.ktoe.HU.WWP.WWP.PROCESSING.STEAM.DIESEL_LIQBIO</t>
  </si>
  <si>
    <t>UED.ktoe.HU.WWP.WWP.PROCESSING.STEAM.RFO</t>
  </si>
  <si>
    <t>UED.ktoe.HU.WWP.WWP.PROCESSING.STEAM.OTHER</t>
  </si>
  <si>
    <t>UED.ktoe.HU.WWP.WWP.PROCESSING.STEAM.NG_BIOGAS</t>
  </si>
  <si>
    <t>UED.ktoe.HU.WWP.WWP.PROCESSING.STEAM.DERIVED</t>
  </si>
  <si>
    <t>UED.ktoe.HU.WWP.WWP.PROCESSING.STEAM.BIOMASS_WASTE</t>
  </si>
  <si>
    <t>UED.ktoe.HU.WWP.WWP.PROCESSING.STEAM.STEAM_DISTR</t>
  </si>
  <si>
    <t>UED.ktoe.HU.WWP.WWP.GENERIC.MECH.ELEC</t>
  </si>
  <si>
    <t>UED.ktoe.HU.WWP.WWP.DRYING.TOTAL.TOTAL</t>
  </si>
  <si>
    <t>UED.ktoe.HU.WWP.WWP.DRYING.THERM.SOLIDS</t>
  </si>
  <si>
    <t>UED.ktoe.HU.WWP.WWP.DRYING.THERM.LPG</t>
  </si>
  <si>
    <t>UED.ktoe.HU.WWP.WWP.DRYING.THERM.DIESEL_LIQBIO</t>
  </si>
  <si>
    <t>UED.ktoe.HU.WWP.WWP.DRYING.THERM.RFO</t>
  </si>
  <si>
    <t>UED.ktoe.HU.WWP.WWP.DRYING.THERM.NG_BIOGAS</t>
  </si>
  <si>
    <t>UED.ktoe.HU.WWP.WWP.DRYING_STEAM.TOTAL.TOTAL</t>
  </si>
  <si>
    <t>UED.ktoe.HU.WWP.WWP.DRYING_STEAM.STEAM.SOLIDS</t>
  </si>
  <si>
    <t>UED.ktoe.HU.WWP.WWP.DRYING_STEAM.STEAM.RFG</t>
  </si>
  <si>
    <t>UED.ktoe.HU.WWP.WWP.DRYING_STEAM.STEAM.LPG</t>
  </si>
  <si>
    <t>UED.ktoe.HU.WWP.WWP.DRYING_STEAM.STEAM.DIESEL_LIQBIO</t>
  </si>
  <si>
    <t>UED.ktoe.HU.WWP.WWP.DRYING_STEAM.STEAM.RFO</t>
  </si>
  <si>
    <t>UED.ktoe.HU.WWP.WWP.DRYING_STEAM.STEAM.OTHER</t>
  </si>
  <si>
    <t>UED.ktoe.HU.WWP.WWP.DRYING_STEAM.STEAM.NG_BIOGAS</t>
  </si>
  <si>
    <t>UED.ktoe.HU.WWP.WWP.DRYING_STEAM.STEAM.DERIVED</t>
  </si>
  <si>
    <t>UED.ktoe.HU.WWP.WWP.DRYING_STEAM.STEAM.BIOMASS_WASTE</t>
  </si>
  <si>
    <t>UED.ktoe.HU.WWP.WWP.DRYING_STEAM.STEAM.STEAM_DISTR</t>
  </si>
  <si>
    <t>UED.ktoe.HU.WWP.WWP.DRYING_ELEC.ELEC.ELEC</t>
  </si>
  <si>
    <t>UED.ktoe.HU.WWP.WWP.DRYING_MICROW.MICROW.ELEC</t>
  </si>
  <si>
    <t>UED.ktoe.HU.WWP.WWP.FINISHING.ELEC.ELEC</t>
  </si>
  <si>
    <t>FUEL_EMI.ktCO2.HU.WWP.WWP.TOTAL.TOTAL.TOTAL</t>
  </si>
  <si>
    <t>FUEL_EMI.ktCO2.HU.WWP.WWP.LIGHT.GENERIC.ELEC</t>
  </si>
  <si>
    <t>FUEL_EMI.ktCO2.HU.WWP.WWP.AIRCOMP.GENERIC.ELEC</t>
  </si>
  <si>
    <t>FUEL_EMI.ktCO2.HU.WWP.WWP.MOTOR.GENERIC.ELEC</t>
  </si>
  <si>
    <t>FUEL_EMI.ktCO2.HU.WWP.WWP.FANS.GENERIC.ELEC</t>
  </si>
  <si>
    <t>FUEL_EMI.ktCO2.HU.WWP.WWP.LOW_ENTH.TOTAL.TOTAL</t>
  </si>
  <si>
    <t>FUEL_EMI.ktCO2.HU.WWP.WWP.LOW_ENTH.THERM.DIESEL_LIQBIO</t>
  </si>
  <si>
    <t>FUEL_EMI.ktCO2.HU.WWP.WWP.LOW_ENTH.THERM.NG_BIOGAS</t>
  </si>
  <si>
    <t>FUEL_EMI.ktCO2.HU.WWP.WWP.LOW_ENTH.THERM.SOLAR_GEO</t>
  </si>
  <si>
    <t>FUEL_EMI.ktCO2.HU.WWP.WWP.LOW_ENTH.HP.AMBIENT</t>
  </si>
  <si>
    <t>FUEL_EMI.ktCO2.HU.WWP.WWP.LOW_ENTH.THERM.ELEC</t>
  </si>
  <si>
    <t>FUEL_EMI.ktCO2.HU.WWP.WWP.PROCESSING.TOTAL.TOTAL</t>
  </si>
  <si>
    <t>FUEL_EMI.ktCO2.HU.WWP.WWP.PROCESSING.STEAM.SOLIDS</t>
  </si>
  <si>
    <t>FUEL_EMI.ktCO2.HU.WWP.WWP.PROCESSING.STEAM.RFG</t>
  </si>
  <si>
    <t>FUEL_EMI.ktCO2.HU.WWP.WWP.PROCESSING.STEAM.LPG</t>
  </si>
  <si>
    <t>FUEL_EMI.ktCO2.HU.WWP.WWP.PROCESSING.STEAM.DIESEL_LIQBIO</t>
  </si>
  <si>
    <t>FUEL_EMI.ktCO2.HU.WWP.WWP.PROCESSING.STEAM.RFO</t>
  </si>
  <si>
    <t>FUEL_EMI.ktCO2.HU.WWP.WWP.PROCESSING.STEAM.OTHER</t>
  </si>
  <si>
    <t>FUEL_EMI.ktCO2.HU.WWP.WWP.PROCESSING.STEAM.NG_BIOGAS</t>
  </si>
  <si>
    <t>FUEL_EMI.ktCO2.HU.WWP.WWP.PROCESSING.STEAM.DERIVED</t>
  </si>
  <si>
    <t>FUEL_EMI.ktCO2.HU.WWP.WWP.PROCESSING.STEAM.BIOMASS_WASTE</t>
  </si>
  <si>
    <t>FUEL_EMI.ktCO2.HU.WWP.WWP.PROCESSING.STEAM.STEAM_DISTR</t>
  </si>
  <si>
    <t>FUEL_EMI.ktCO2.HU.WWP.WWP.GENERIC.MECH.ELEC</t>
  </si>
  <si>
    <t>FUEL_EMI.ktCO2.HU.WWP.WWP.DRYING.TOTAL.TOTAL</t>
  </si>
  <si>
    <t>FUEL_EMI.ktCO2.HU.WWP.WWP.DRYING.THERM.SOLIDS</t>
  </si>
  <si>
    <t>FUEL_EMI.ktCO2.HU.WWP.WWP.DRYING.THERM.LPG</t>
  </si>
  <si>
    <t>FUEL_EMI.ktCO2.HU.WWP.WWP.DRYING.THERM.DIESEL_LIQBIO</t>
  </si>
  <si>
    <t>FUEL_EMI.ktCO2.HU.WWP.WWP.DRYING.THERM.RFO</t>
  </si>
  <si>
    <t>FUEL_EMI.ktCO2.HU.WWP.WWP.DRYING.THERM.NG_BIOGAS</t>
  </si>
  <si>
    <t>FUEL_EMI.ktCO2.HU.WWP.WWP.DRYING_STEAM.TOTAL.TOTAL</t>
  </si>
  <si>
    <t>FUEL_EMI.ktCO2.HU.WWP.WWP.DRYING_STEAM.STEAM.SOLIDS</t>
  </si>
  <si>
    <t>FUEL_EMI.ktCO2.HU.WWP.WWP.DRYING_STEAM.STEAM.RFG</t>
  </si>
  <si>
    <t>FUEL_EMI.ktCO2.HU.WWP.WWP.DRYING_STEAM.STEAM.LPG</t>
  </si>
  <si>
    <t>FUEL_EMI.ktCO2.HU.WWP.WWP.DRYING_STEAM.STEAM.DIESEL_LIQBIO</t>
  </si>
  <si>
    <t>FUEL_EMI.ktCO2.HU.WWP.WWP.DRYING_STEAM.STEAM.RFO</t>
  </si>
  <si>
    <t>FUEL_EMI.ktCO2.HU.WWP.WWP.DRYING_STEAM.STEAM.OTHER</t>
  </si>
  <si>
    <t>FUEL_EMI.ktCO2.HU.WWP.WWP.DRYING_STEAM.STEAM.NG_BIOGAS</t>
  </si>
  <si>
    <t>FUEL_EMI.ktCO2.HU.WWP.WWP.DRYING_STEAM.STEAM.DERIVED</t>
  </si>
  <si>
    <t>FUEL_EMI.ktCO2.HU.WWP.WWP.DRYING_STEAM.STEAM.BIOMASS_WASTE</t>
  </si>
  <si>
    <t>FUEL_EMI.ktCO2.HU.WWP.WWP.DRYING_STEAM.STEAM.STEAM_DISTR</t>
  </si>
  <si>
    <t>FUEL_EMI.ktCO2.HU.WWP.WWP.DRYING_ELEC.ELEC.ELEC</t>
  </si>
  <si>
    <t>FUEL_EMI.ktCO2.HU.WWP.WWP.DRYING_MICROW.MICROW.ELEC</t>
  </si>
  <si>
    <t>FUEL_EMI.ktCO2.HU.WWP.WWP.FINISHING.ELEC.ELEC</t>
  </si>
  <si>
    <t>VA.Meuro2015.HU.OIS.OIS</t>
  </si>
  <si>
    <t>OUTPUT.index.HU.OIS.OIS</t>
  </si>
  <si>
    <t>CAP.index.HU.OIS.OIS</t>
  </si>
  <si>
    <t>NEWCAP.index.HU.OIS.OIS</t>
  </si>
  <si>
    <t>Energy consumption (ktoe)*</t>
  </si>
  <si>
    <t>FEC.ktoe.HU.OIS.OIS.TOTAL.TOTAL.TOTAL</t>
  </si>
  <si>
    <t>FEC.ktoe.HU.OIS.OIS.TOTAL.TOTAL.SOLIDS</t>
  </si>
  <si>
    <t>FEC.ktoe.HU.OIS.OIS.TOTAL.TOTAL.RFG</t>
  </si>
  <si>
    <t>FEC.ktoe.HU.OIS.OIS.TOTAL.TOTAL.LPG</t>
  </si>
  <si>
    <t>FEC.ktoe.HU.OIS.OIS.TOTAL.TOTAL.DIESEL</t>
  </si>
  <si>
    <t>FEC.ktoe.HU.OIS.OIS.TOTAL.TOTAL.RFO</t>
  </si>
  <si>
    <t>FEC.ktoe.HU.OIS.OIS.TOTAL.TOTAL.OTHER</t>
  </si>
  <si>
    <t>FEC.ktoe.HU.OIS.OIS.TOTAL.TOTAL.NG</t>
  </si>
  <si>
    <t>FEC.ktoe.HU.OIS.OIS.TOTAL.TOTAL.DERIVED</t>
  </si>
  <si>
    <t>FEC.ktoe.HU.OIS.OIS.TOTAL.TOTAL.BIOMASS_WASTE</t>
  </si>
  <si>
    <t>FEC.ktoe.HU.OIS.OIS.TOTAL.TOTAL.BIOGAS</t>
  </si>
  <si>
    <t>FEC.ktoe.HU.OIS.OIS.TOTAL.TOTAL.LIQBIO</t>
  </si>
  <si>
    <t>FEC.ktoe.HU.OIS.OIS.TOTAL.TOTAL.SOLAR</t>
  </si>
  <si>
    <t>FEC.ktoe.HU.OIS.OIS.TOTAL.TOTAL.GEO</t>
  </si>
  <si>
    <t>FEC.ktoe.HU.OIS.OIS.TOTAL.TOTAL.AMBIENT</t>
  </si>
  <si>
    <t>FEC.ktoe.HU.OIS.OIS.TOTAL.TOTAL.STEAM_DISTR</t>
  </si>
  <si>
    <t>FEC.ktoe.HU.OIS.OIS.TOTAL.TOTAL.ELEC</t>
  </si>
  <si>
    <t>*Energy consumption includes consumption in Mining and Quarrying and Construction sectors</t>
  </si>
  <si>
    <t>FEC.ktoe.HU.OIS.OIS.LIGHT.GENERIC.ELEC</t>
  </si>
  <si>
    <t>FEC.ktoe.HU.OIS.OIS.AIRCOMP.GENERIC.ELEC</t>
  </si>
  <si>
    <t>FEC.ktoe.HU.OIS.OIS.MOTOR.GENERIC.ELEC</t>
  </si>
  <si>
    <t>FEC.ktoe.HU.OIS.OIS.FANS.GENERIC.ELEC</t>
  </si>
  <si>
    <t>FEC.ktoe.HU.OIS.OIS.LOW_ENTH.TOTAL.TOTAL</t>
  </si>
  <si>
    <t>FEC.ktoe.HU.OIS.OIS.LOW_ENTH.THERM.DIESEL_LIQBIO</t>
  </si>
  <si>
    <t>FEC.ktoe.HU.OIS.OIS.LOW_ENTH.THERM.NG_BIOGAS</t>
  </si>
  <si>
    <t>FEC.ktoe.HU.OIS.OIS.LOW_ENTH.THERM.SOLAR_GEO</t>
  </si>
  <si>
    <t>FEC.ktoe.HU.OIS.OIS.LOW_ENTH.HP.AMBIENT</t>
  </si>
  <si>
    <t>FEC.ktoe.HU.OIS.OIS.LOW_ENTH.THERM.ELEC</t>
  </si>
  <si>
    <t>Other Industrial sectors: Steam processing</t>
  </si>
  <si>
    <t>FEC.ktoe.HU.OIS.OIS.PROCESSING.TOTAL.TOTAL</t>
  </si>
  <si>
    <t>FEC.ktoe.HU.OIS.OIS.PROCESSING.STEAM.SOLIDS</t>
  </si>
  <si>
    <t>FEC.ktoe.HU.OIS.OIS.PROCESSING.STEAM.RFG</t>
  </si>
  <si>
    <t>FEC.ktoe.HU.OIS.OIS.PROCESSING.STEAM.LPG</t>
  </si>
  <si>
    <t>FEC.ktoe.HU.OIS.OIS.PROCESSING.STEAM.DIESEL_LIQBIO</t>
  </si>
  <si>
    <t>FEC.ktoe.HU.OIS.OIS.PROCESSING.STEAM.RFO</t>
  </si>
  <si>
    <t>FEC.ktoe.HU.OIS.OIS.PROCESSING.STEAM.OTHER</t>
  </si>
  <si>
    <t>FEC.ktoe.HU.OIS.OIS.PROCESSING.STEAM.NG_BIOGAS</t>
  </si>
  <si>
    <t>FEC.ktoe.HU.OIS.OIS.PROCESSING.STEAM.DERIVED</t>
  </si>
  <si>
    <t>FEC.ktoe.HU.OIS.OIS.PROCESSING.STEAM.BIOMASS_WASTE</t>
  </si>
  <si>
    <t>FEC.ktoe.HU.OIS.OIS.PROCESSING.STEAM.STEAM_DISTR</t>
  </si>
  <si>
    <t>Other Industrial sectors: Process heating</t>
  </si>
  <si>
    <t>Other Industrial sectors: Thermal processing</t>
  </si>
  <si>
    <t>FEC.ktoe.HU.OIS.OIS.PROC_HEAT.TOTAL.TOTAL</t>
  </si>
  <si>
    <t>FEC.ktoe.HU.OIS.OIS.PROC_HEAT.THERM.SOLIDS</t>
  </si>
  <si>
    <t>FEC.ktoe.HU.OIS.OIS.PROC_HEAT.THERM.LPG</t>
  </si>
  <si>
    <t>FEC.ktoe.HU.OIS.OIS.PROC_HEAT.THERM.DIESEL_LIQBIO</t>
  </si>
  <si>
    <t>FEC.ktoe.HU.OIS.OIS.PROC_HEAT.THERM.RFO</t>
  </si>
  <si>
    <t>FEC.ktoe.HU.OIS.OIS.PROC_HEAT.THERM.NG_BIOGAS</t>
  </si>
  <si>
    <t>Other Industrial sectors: Electric processing</t>
  </si>
  <si>
    <t>FEC.ktoe.HU.OIS.OIS.PROC_HEAT_ELEC.ELEC.ELEC</t>
  </si>
  <si>
    <t>Other Industrial sectors: Drying</t>
  </si>
  <si>
    <t>Other Industries: Thermal drying</t>
  </si>
  <si>
    <t>FEC.ktoe.HU.OIS.OIS.DRYING.TOTAL.TOTAL</t>
  </si>
  <si>
    <t>FEC.ktoe.HU.OIS.OIS.DRYING.THERM.SOLIDS</t>
  </si>
  <si>
    <t>FEC.ktoe.HU.OIS.OIS.DRYING.THERM.LPG</t>
  </si>
  <si>
    <t>FEC.ktoe.HU.OIS.OIS.DRYING.THERM.DIESEL_LIQBIO</t>
  </si>
  <si>
    <t>FEC.ktoe.HU.OIS.OIS.DRYING.THERM.RFO</t>
  </si>
  <si>
    <t>FEC.ktoe.HU.OIS.OIS.DRYING.THERM.NG_BIOGAS</t>
  </si>
  <si>
    <t>Other Industries: Steam drying</t>
  </si>
  <si>
    <t>FEC.ktoe.HU.OIS.OIS.DRYING_STEAM.TOTAL.TOTAL</t>
  </si>
  <si>
    <t>FEC.ktoe.HU.OIS.OIS.DRYING_STEAM.STEAM.SOLIDS</t>
  </si>
  <si>
    <t>FEC.ktoe.HU.OIS.OIS.DRYING_STEAM.STEAM.RFG</t>
  </si>
  <si>
    <t>FEC.ktoe.HU.OIS.OIS.DRYING_STEAM.STEAM.LPG</t>
  </si>
  <si>
    <t>FEC.ktoe.HU.OIS.OIS.DRYING_STEAM.STEAM.DIESEL_LIQBIO</t>
  </si>
  <si>
    <t>FEC.ktoe.HU.OIS.OIS.DRYING_STEAM.STEAM.RFO</t>
  </si>
  <si>
    <t>FEC.ktoe.HU.OIS.OIS.DRYING_STEAM.STEAM.OTHER</t>
  </si>
  <si>
    <t>FEC.ktoe.HU.OIS.OIS.DRYING_STEAM.STEAM.NG_BIOGAS</t>
  </si>
  <si>
    <t>FEC.ktoe.HU.OIS.OIS.DRYING_STEAM.STEAM.DERIVED</t>
  </si>
  <si>
    <t>FEC.ktoe.HU.OIS.OIS.DRYING_STEAM.STEAM.BIOMASS_WASTE</t>
  </si>
  <si>
    <t>FEC.ktoe.HU.OIS.OIS.DRYING_STEAM.STEAM.STEAM_DISTR</t>
  </si>
  <si>
    <t>Other Industries: Electric drying</t>
  </si>
  <si>
    <t>FEC.ktoe.HU.OIS.OIS.DRYING_ELEC.ELEC.ELEC</t>
  </si>
  <si>
    <t>Other Industrial sectors: Process Cooling</t>
  </si>
  <si>
    <t>Other Industries: Thermal cooling</t>
  </si>
  <si>
    <t>FEC.ktoe.HU.OIS.OIS.PROC_COOL_THERM.THERM.NG_BIOGAS</t>
  </si>
  <si>
    <t>Other Industries: Steam cooling</t>
  </si>
  <si>
    <t>FEC.ktoe.HU.OIS.OIS.PROC_COOL_STEAM.TOTAL.TOTAL</t>
  </si>
  <si>
    <t>FEC.ktoe.HU.OIS.OIS.PROC_COOL_STEAM.STEAM.SOLIDS</t>
  </si>
  <si>
    <t>FEC.ktoe.HU.OIS.OIS.PROC_COOL_STEAM.STEAM.RFG</t>
  </si>
  <si>
    <t>FEC.ktoe.HU.OIS.OIS.PROC_COOL_STEAM.STEAM.LPG</t>
  </si>
  <si>
    <t>FEC.ktoe.HU.OIS.OIS.PROC_COOL_STEAM.STEAM.DIESEL_LIQBIO</t>
  </si>
  <si>
    <t>FEC.ktoe.HU.OIS.OIS.PROC_COOL_STEAM.STEAM.RFO</t>
  </si>
  <si>
    <t>FEC.ktoe.HU.OIS.OIS.PROC_COOL_STEAM.STEAM.OTHER</t>
  </si>
  <si>
    <t>FEC.ktoe.HU.OIS.OIS.PROC_COOL_STEAM.STEAM.NG_BIOGAS</t>
  </si>
  <si>
    <t>FEC.ktoe.HU.OIS.OIS.PROC_COOL_STEAM.STEAM.DERIVED</t>
  </si>
  <si>
    <t>FEC.ktoe.HU.OIS.OIS.PROC_COOL_STEAM.STEAM.BIOMASS_WASTE</t>
  </si>
  <si>
    <t>FEC.ktoe.HU.OIS.OIS.PROC_COOL_STEAM.STEAM.STEAM_DISTR</t>
  </si>
  <si>
    <t>Other Industries: Electric cooling</t>
  </si>
  <si>
    <t>FEC.ktoe.HU.OIS.OIS.PROC_COOL_ELEC.ELEC.ELEC</t>
  </si>
  <si>
    <t>Other Industrial sectors: Diesel motors (incl. biofuels)</t>
  </si>
  <si>
    <t>FEC.ktoe.HU.OIS.OIS.MOTOR.MECH.DIESEL_LIQBIO</t>
  </si>
  <si>
    <t>Other Industrial sectors: Electric machinery</t>
  </si>
  <si>
    <t>FEC.ktoe.HU.OIS.OIS.GENERIC.MECH.ELEC</t>
  </si>
  <si>
    <t>Other Industrial sectors: Diesel motors</t>
  </si>
  <si>
    <t>UED.ktoe.HU.OIS.OIS.TOTAL.TOTAL.TOTAL</t>
  </si>
  <si>
    <t>UED.ktoe.HU.OIS.OIS.LIGHT.GENERIC.ELEC</t>
  </si>
  <si>
    <t>UED.ktoe.HU.OIS.OIS.AIRCOMP.GENERIC.ELEC</t>
  </si>
  <si>
    <t>UED.ktoe.HU.OIS.OIS.MOTOR.GENERIC.ELEC</t>
  </si>
  <si>
    <t>UED.ktoe.HU.OIS.OIS.FANS.GENERIC.ELEC</t>
  </si>
  <si>
    <t>UED.ktoe.HU.OIS.OIS.LOW_ENTH.TOTAL.TOTAL</t>
  </si>
  <si>
    <t>UED.ktoe.HU.OIS.OIS.LOW_ENTH.THERM.DIESEL_LIQBIO</t>
  </si>
  <si>
    <t>UED.ktoe.HU.OIS.OIS.LOW_ENTH.THERM.NG_BIOGAS</t>
  </si>
  <si>
    <t>UED.ktoe.HU.OIS.OIS.LOW_ENTH.THERM.SOLAR_GEO</t>
  </si>
  <si>
    <t>UED.ktoe.HU.OIS.OIS.LOW_ENTH.HP.AMBIENT</t>
  </si>
  <si>
    <t>UED.ktoe.HU.OIS.OIS.LOW_ENTH.THERM.ELEC</t>
  </si>
  <si>
    <t>UED.ktoe.HU.OIS.OIS.PROCESSING.TOTAL.TOTAL</t>
  </si>
  <si>
    <t>UED.ktoe.HU.OIS.OIS.PROCESSING.STEAM.SOLIDS</t>
  </si>
  <si>
    <t>UED.ktoe.HU.OIS.OIS.PROCESSING.STEAM.RFG</t>
  </si>
  <si>
    <t>UED.ktoe.HU.OIS.OIS.PROCESSING.STEAM.LPG</t>
  </si>
  <si>
    <t>UED.ktoe.HU.OIS.OIS.PROCESSING.STEAM.DIESEL_LIQBIO</t>
  </si>
  <si>
    <t>UED.ktoe.HU.OIS.OIS.PROCESSING.STEAM.RFO</t>
  </si>
  <si>
    <t>UED.ktoe.HU.OIS.OIS.PROCESSING.STEAM.OTHER</t>
  </si>
  <si>
    <t>UED.ktoe.HU.OIS.OIS.PROCESSING.STEAM.NG_BIOGAS</t>
  </si>
  <si>
    <t>UED.ktoe.HU.OIS.OIS.PROCESSING.STEAM.DERIVED</t>
  </si>
  <si>
    <t>UED.ktoe.HU.OIS.OIS.PROCESSING.STEAM.BIOMASS_WASTE</t>
  </si>
  <si>
    <t>UED.ktoe.HU.OIS.OIS.PROCESSING.STEAM.STEAM_DISTR</t>
  </si>
  <si>
    <t>UED.ktoe.HU.OIS.OIS.PROC_HEAT.TOTAL.TOTAL</t>
  </si>
  <si>
    <t>UED.ktoe.HU.OIS.OIS.PROC_HEAT.THERM.SOLIDS</t>
  </si>
  <si>
    <t>UED.ktoe.HU.OIS.OIS.PROC_HEAT.THERM.LPG</t>
  </si>
  <si>
    <t>UED.ktoe.HU.OIS.OIS.PROC_HEAT.THERM.DIESEL_LIQBIO</t>
  </si>
  <si>
    <t>UED.ktoe.HU.OIS.OIS.PROC_HEAT.THERM.RFO</t>
  </si>
  <si>
    <t>UED.ktoe.HU.OIS.OIS.PROC_HEAT.THERM.NG_BIOGAS</t>
  </si>
  <si>
    <t>UED.ktoe.HU.OIS.OIS.PROC_HEAT_ELEC.ELEC.ELEC</t>
  </si>
  <si>
    <t>UED.ktoe.HU.OIS.OIS.DRYING.TOTAL.TOTAL</t>
  </si>
  <si>
    <t>UED.ktoe.HU.OIS.OIS.DRYING.THERM.SOLIDS</t>
  </si>
  <si>
    <t>UED.ktoe.HU.OIS.OIS.DRYING.THERM.LPG</t>
  </si>
  <si>
    <t>UED.ktoe.HU.OIS.OIS.DRYING.THERM.DIESEL_LIQBIO</t>
  </si>
  <si>
    <t>UED.ktoe.HU.OIS.OIS.DRYING.THERM.RFO</t>
  </si>
  <si>
    <t>UED.ktoe.HU.OIS.OIS.DRYING.THERM.NG_BIOGAS</t>
  </si>
  <si>
    <t>UED.ktoe.HU.OIS.OIS.DRYING_STEAM.TOTAL.TOTAL</t>
  </si>
  <si>
    <t>UED.ktoe.HU.OIS.OIS.DRYING_STEAM.STEAM.SOLIDS</t>
  </si>
  <si>
    <t>UED.ktoe.HU.OIS.OIS.DRYING_STEAM.STEAM.RFG</t>
  </si>
  <si>
    <t>UED.ktoe.HU.OIS.OIS.DRYING_STEAM.STEAM.LPG</t>
  </si>
  <si>
    <t>UED.ktoe.HU.OIS.OIS.DRYING_STEAM.STEAM.DIESEL_LIQBIO</t>
  </si>
  <si>
    <t>UED.ktoe.HU.OIS.OIS.DRYING_STEAM.STEAM.RFO</t>
  </si>
  <si>
    <t>UED.ktoe.HU.OIS.OIS.DRYING_STEAM.STEAM.OTHER</t>
  </si>
  <si>
    <t>UED.ktoe.HU.OIS.OIS.DRYING_STEAM.STEAM.NG_BIOGAS</t>
  </si>
  <si>
    <t>UED.ktoe.HU.OIS.OIS.DRYING_STEAM.STEAM.DERIVED</t>
  </si>
  <si>
    <t>UED.ktoe.HU.OIS.OIS.DRYING_STEAM.STEAM.BIOMASS_WASTE</t>
  </si>
  <si>
    <t>UED.ktoe.HU.OIS.OIS.DRYING_STEAM.STEAM.STEAM_DISTR</t>
  </si>
  <si>
    <t>UED.ktoe.HU.OIS.OIS.DRYING_ELEC.ELEC.ELEC</t>
  </si>
  <si>
    <t>UED.ktoe.HU.OIS.OIS.PROC_COOL_THERM.THERM.NG_BIOGAS</t>
  </si>
  <si>
    <t>UED.ktoe.HU.OIS.OIS.PROC_COOL_STEAM.TOTAL.TOTAL</t>
  </si>
  <si>
    <t>UED.ktoe.HU.OIS.OIS.PROC_COOL_STEAM.STEAM.SOLIDS</t>
  </si>
  <si>
    <t>UED.ktoe.HU.OIS.OIS.PROC_COOL_STEAM.STEAM.RFG</t>
  </si>
  <si>
    <t>UED.ktoe.HU.OIS.OIS.PROC_COOL_STEAM.STEAM.LPG</t>
  </si>
  <si>
    <t>UED.ktoe.HU.OIS.OIS.PROC_COOL_STEAM.STEAM.DIESEL_LIQBIO</t>
  </si>
  <si>
    <t>UED.ktoe.HU.OIS.OIS.PROC_COOL_STEAM.STEAM.RFO</t>
  </si>
  <si>
    <t>UED.ktoe.HU.OIS.OIS.PROC_COOL_STEAM.STEAM.OTHER</t>
  </si>
  <si>
    <t>UED.ktoe.HU.OIS.OIS.PROC_COOL_STEAM.STEAM.NG_BIOGAS</t>
  </si>
  <si>
    <t>UED.ktoe.HU.OIS.OIS.PROC_COOL_STEAM.STEAM.DERIVED</t>
  </si>
  <si>
    <t>UED.ktoe.HU.OIS.OIS.PROC_COOL_STEAM.STEAM.BIOMASS_WASTE</t>
  </si>
  <si>
    <t>UED.ktoe.HU.OIS.OIS.PROC_COOL_STEAM.STEAM.STEAM_DISTR</t>
  </si>
  <si>
    <t>UED.ktoe.HU.OIS.OIS.PROC_COOL_ELEC.ELEC.ELEC</t>
  </si>
  <si>
    <t>UED.ktoe.HU.OIS.OIS.MOTOR.MECH.DIESEL_LIQBIO</t>
  </si>
  <si>
    <t>UED.ktoe.HU.OIS.OIS.GENERIC.MECH.ELEC</t>
  </si>
  <si>
    <t>FUEL_EMI.ktCO2.HU.OIS.OIS.TOTAL.TOTAL.TOTAL</t>
  </si>
  <si>
    <t>FUEL_EMI.ktCO2.HU.OIS.OIS.LIGHT.GENERIC.ELEC</t>
  </si>
  <si>
    <t>FUEL_EMI.ktCO2.HU.OIS.OIS.AIRCOMP.GENERIC.ELEC</t>
  </si>
  <si>
    <t>FUEL_EMI.ktCO2.HU.OIS.OIS.MOTOR.GENERIC.ELEC</t>
  </si>
  <si>
    <t>FUEL_EMI.ktCO2.HU.OIS.OIS.FANS.GENERIC.ELEC</t>
  </si>
  <si>
    <t>FUEL_EMI.ktCO2.HU.OIS.OIS.LOW_ENTH.TOTAL.TOTAL</t>
  </si>
  <si>
    <t>FUEL_EMI.ktCO2.HU.OIS.OIS.LOW_ENTH.THERM.DIESEL_LIQBIO</t>
  </si>
  <si>
    <t>FUEL_EMI.ktCO2.HU.OIS.OIS.LOW_ENTH.THERM.NG_BIOGAS</t>
  </si>
  <si>
    <t>FUEL_EMI.ktCO2.HU.OIS.OIS.LOW_ENTH.THERM.SOLAR_GEO</t>
  </si>
  <si>
    <t>FUEL_EMI.ktCO2.HU.OIS.OIS.LOW_ENTH.HP.AMBIENT</t>
  </si>
  <si>
    <t>FUEL_EMI.ktCO2.HU.OIS.OIS.LOW_ENTH.THERM.ELEC</t>
  </si>
  <si>
    <t>FUEL_EMI.ktCO2.HU.OIS.OIS.PROCESSING.TOTAL.TOTAL</t>
  </si>
  <si>
    <t>FUEL_EMI.ktCO2.HU.OIS.OIS.PROCESSING.STEAM.SOLIDS</t>
  </si>
  <si>
    <t>FUEL_EMI.ktCO2.HU.OIS.OIS.PROCESSING.STEAM.RFG</t>
  </si>
  <si>
    <t>FUEL_EMI.ktCO2.HU.OIS.OIS.PROCESSING.STEAM.LPG</t>
  </si>
  <si>
    <t>FUEL_EMI.ktCO2.HU.OIS.OIS.PROCESSING.STEAM.DIESEL_LIQBIO</t>
  </si>
  <si>
    <t>FUEL_EMI.ktCO2.HU.OIS.OIS.PROCESSING.STEAM.RFO</t>
  </si>
  <si>
    <t>FUEL_EMI.ktCO2.HU.OIS.OIS.PROCESSING.STEAM.OTHER</t>
  </si>
  <si>
    <t>FUEL_EMI.ktCO2.HU.OIS.OIS.PROCESSING.STEAM.NG_BIOGAS</t>
  </si>
  <si>
    <t>FUEL_EMI.ktCO2.HU.OIS.OIS.PROCESSING.STEAM.DERIVED</t>
  </si>
  <si>
    <t>FUEL_EMI.ktCO2.HU.OIS.OIS.PROCESSING.STEAM.BIOMASS_WASTE</t>
  </si>
  <si>
    <t>FUEL_EMI.ktCO2.HU.OIS.OIS.PROCESSING.STEAM.STEAM_DISTR</t>
  </si>
  <si>
    <t>FUEL_EMI.ktCO2.HU.OIS.OIS.PROC_HEAT.TOTAL.TOTAL</t>
  </si>
  <si>
    <t>FUEL_EMI.ktCO2.HU.OIS.OIS.PROC_HEAT.THERM.SOLIDS</t>
  </si>
  <si>
    <t>FUEL_EMI.ktCO2.HU.OIS.OIS.PROC_HEAT.THERM.LPG</t>
  </si>
  <si>
    <t>FUEL_EMI.ktCO2.HU.OIS.OIS.PROC_HEAT.THERM.DIESEL_LIQBIO</t>
  </si>
  <si>
    <t>FUEL_EMI.ktCO2.HU.OIS.OIS.PROC_HEAT.THERM.RFO</t>
  </si>
  <si>
    <t>FUEL_EMI.ktCO2.HU.OIS.OIS.PROC_HEAT.THERM.NG_BIOGAS</t>
  </si>
  <si>
    <t>FUEL_EMI.ktCO2.HU.OIS.OIS.PROC_HEAT_ELEC.ELEC.ELEC</t>
  </si>
  <si>
    <t>FUEL_EMI.ktCO2.HU.OIS.OIS.DRYING.TOTAL.TOTAL</t>
  </si>
  <si>
    <t>FUEL_EMI.ktCO2.HU.OIS.OIS.DRYING.THERM.SOLIDS</t>
  </si>
  <si>
    <t>FUEL_EMI.ktCO2.HU.OIS.OIS.DRYING.THERM.LPG</t>
  </si>
  <si>
    <t>FUEL_EMI.ktCO2.HU.OIS.OIS.DRYING.THERM.DIESEL_LIQBIO</t>
  </si>
  <si>
    <t>FUEL_EMI.ktCO2.HU.OIS.OIS.DRYING.THERM.RFO</t>
  </si>
  <si>
    <t>FUEL_EMI.ktCO2.HU.OIS.OIS.DRYING.THERM.NG_BIOGAS</t>
  </si>
  <si>
    <t>FUEL_EMI.ktCO2.HU.OIS.OIS.DRYING_STEAM.TOTAL.TOTAL</t>
  </si>
  <si>
    <t>FUEL_EMI.ktCO2.HU.OIS.OIS.DRYING_STEAM.STEAM.SOLIDS</t>
  </si>
  <si>
    <t>FUEL_EMI.ktCO2.HU.OIS.OIS.DRYING_STEAM.STEAM.RFG</t>
  </si>
  <si>
    <t>FUEL_EMI.ktCO2.HU.OIS.OIS.DRYING_STEAM.STEAM.LPG</t>
  </si>
  <si>
    <t>FUEL_EMI.ktCO2.HU.OIS.OIS.DRYING_STEAM.STEAM.DIESEL_LIQBIO</t>
  </si>
  <si>
    <t>FUEL_EMI.ktCO2.HU.OIS.OIS.DRYING_STEAM.STEAM.RFO</t>
  </si>
  <si>
    <t>FUEL_EMI.ktCO2.HU.OIS.OIS.DRYING_STEAM.STEAM.OTHER</t>
  </si>
  <si>
    <t>FUEL_EMI.ktCO2.HU.OIS.OIS.DRYING_STEAM.STEAM.NG_BIOGAS</t>
  </si>
  <si>
    <t>FUEL_EMI.ktCO2.HU.OIS.OIS.DRYING_STEAM.STEAM.DERIVED</t>
  </si>
  <si>
    <t>FUEL_EMI.ktCO2.HU.OIS.OIS.DRYING_STEAM.STEAM.BIOMASS_WASTE</t>
  </si>
  <si>
    <t>FUEL_EMI.ktCO2.HU.OIS.OIS.DRYING_STEAM.STEAM.STEAM_DISTR</t>
  </si>
  <si>
    <t>FUEL_EMI.ktCO2.HU.OIS.OIS.DRYING_ELEC.ELEC.ELEC</t>
  </si>
  <si>
    <t>FUEL_EMI.ktCO2.HU.OIS.OIS.PROC_COOL_THERM.THERM.NG_BIOGAS</t>
  </si>
  <si>
    <t>FUEL_EMI.ktCO2.HU.OIS.OIS.PROC_COOL_STEAM.TOTAL.TOTAL</t>
  </si>
  <si>
    <t>FUEL_EMI.ktCO2.HU.OIS.OIS.PROC_COOL_STEAM.STEAM.SOLIDS</t>
  </si>
  <si>
    <t>FUEL_EMI.ktCO2.HU.OIS.OIS.PROC_COOL_STEAM.STEAM.RFG</t>
  </si>
  <si>
    <t>FUEL_EMI.ktCO2.HU.OIS.OIS.PROC_COOL_STEAM.STEAM.LPG</t>
  </si>
  <si>
    <t>FUEL_EMI.ktCO2.HU.OIS.OIS.PROC_COOL_STEAM.STEAM.DIESEL_LIQBIO</t>
  </si>
  <si>
    <t>FUEL_EMI.ktCO2.HU.OIS.OIS.PROC_COOL_STEAM.STEAM.RFO</t>
  </si>
  <si>
    <t>FUEL_EMI.ktCO2.HU.OIS.OIS.PROC_COOL_STEAM.STEAM.OTHER</t>
  </si>
  <si>
    <t>FUEL_EMI.ktCO2.HU.OIS.OIS.PROC_COOL_STEAM.STEAM.NG_BIOGAS</t>
  </si>
  <si>
    <t>FUEL_EMI.ktCO2.HU.OIS.OIS.PROC_COOL_STEAM.STEAM.DERIVED</t>
  </si>
  <si>
    <t>FUEL_EMI.ktCO2.HU.OIS.OIS.PROC_COOL_STEAM.STEAM.BIOMASS_WASTE</t>
  </si>
  <si>
    <t>FUEL_EMI.ktCO2.HU.OIS.OIS.PROC_COOL_STEAM.STEAM.STEAM_DISTR</t>
  </si>
  <si>
    <t>FUEL_EMI.ktCO2.HU.OIS.OIS.PROC_COOL_ELEC.ELEC.ELEC</t>
  </si>
  <si>
    <t>FUEL_EMI.ktCO2.HU.OIS.OIS.MOTOR.MECH.DIESEL_LIQBIO</t>
  </si>
  <si>
    <t>FUEL_EMI.ktCO2.HU.OIS.OIS.GENERIC.MECH.ELEC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</si>
</sst>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45432.785671296297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HU: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18055.660436725193</v>
      </c>
      <c r="C3" s="205">
        <f>ISI!C$3+NFM!C$3+CHI!C$3+NMM!C$3+PPA!C$3+FBT!C$3+TRE!C$3+MAE!C$3+TEL!C$3+WWP!C$3+OIS!C$3</f>
        <v>18897.084213870359</v>
      </c>
      <c r="D3" s="205">
        <f>ISI!D$3+NFM!D$3+CHI!D$3+NMM!D$3+PPA!D$3+FBT!D$3+TRE!D$3+MAE!D$3+TEL!D$3+WWP!D$3+OIS!D$3</f>
        <v>19335.519731844655</v>
      </c>
      <c r="E3" s="205">
        <f>ISI!E$3+NFM!E$3+CHI!E$3+NMM!E$3+PPA!E$3+FBT!E$3+TRE!E$3+MAE!E$3+TEL!E$3+WWP!E$3+OIS!E$3</f>
        <v>20144.451422774047</v>
      </c>
      <c r="F3" s="205">
        <f>ISI!F$3+NFM!F$3+CHI!F$3+NMM!F$3+PPA!F$3+FBT!F$3+TRE!F$3+MAE!F$3+TEL!F$3+WWP!F$3+OIS!F$3</f>
        <v>21086.344278060176</v>
      </c>
      <c r="G3" s="205">
        <f>ISI!G$3+NFM!G$3+CHI!G$3+NMM!G$3+PPA!G$3+FBT!G$3+TRE!G$3+MAE!G$3+TEL!G$3+WWP!G$3+OIS!G$3</f>
        <v>22200.57625564796</v>
      </c>
      <c r="H3" s="205">
        <f>ISI!H$3+NFM!H$3+CHI!H$3+NMM!H$3+PPA!H$3+FBT!H$3+TRE!H$3+MAE!H$3+TEL!H$3+WWP!H$3+OIS!H$3</f>
        <v>23125.319920770926</v>
      </c>
      <c r="I3" s="205">
        <f>ISI!I$3+NFM!I$3+CHI!I$3+NMM!I$3+PPA!I$3+FBT!I$3+TRE!I$3+MAE!I$3+TEL!I$3+WWP!I$3+OIS!I$3</f>
        <v>22639.115332813497</v>
      </c>
      <c r="J3" s="205">
        <f>ISI!J$3+NFM!J$3+CHI!J$3+NMM!J$3+PPA!J$3+FBT!J$3+TRE!J$3+MAE!J$3+TEL!J$3+WWP!J$3+OIS!J$3</f>
        <v>21979.261556352358</v>
      </c>
      <c r="K3" s="205">
        <f>ISI!K$3+NFM!K$3+CHI!K$3+NMM!K$3+PPA!K$3+FBT!K$3+TRE!K$3+MAE!K$3+TEL!K$3+WWP!K$3+OIS!K$3</f>
        <v>19678.763076023635</v>
      </c>
      <c r="L3" s="205">
        <f>ISI!L$3+NFM!L$3+CHI!L$3+NMM!L$3+PPA!L$3+FBT!L$3+TRE!L$3+MAE!L$3+TEL!L$3+WWP!L$3+OIS!L$3</f>
        <v>20217.926186291741</v>
      </c>
      <c r="M3" s="205">
        <f>ISI!M$3+NFM!M$3+CHI!M$3+NMM!M$3+PPA!M$3+FBT!M$3+TRE!M$3+MAE!M$3+TEL!M$3+WWP!M$3+OIS!M$3</f>
        <v>21013.677311226165</v>
      </c>
      <c r="N3" s="205">
        <f>ISI!N$3+NFM!N$3+CHI!N$3+NMM!N$3+PPA!N$3+FBT!N$3+TRE!N$3+MAE!N$3+TEL!N$3+WWP!N$3+OIS!N$3</f>
        <v>20733.200036538208</v>
      </c>
      <c r="O3" s="205">
        <f>ISI!O$3+NFM!O$3+CHI!O$3+NMM!O$3+PPA!O$3+FBT!O$3+TRE!O$3+MAE!O$3+TEL!O$3+WWP!O$3+OIS!O$3</f>
        <v>21889.10452462481</v>
      </c>
      <c r="P3" s="205">
        <f>ISI!P$3+NFM!P$3+CHI!P$3+NMM!P$3+PPA!P$3+FBT!P$3+TRE!P$3+MAE!P$3+TEL!P$3+WWP!P$3+OIS!P$3</f>
        <v>23707.128858402742</v>
      </c>
      <c r="Q3" s="205">
        <f>ISI!Q$3+NFM!Q$3+CHI!Q$3+NMM!Q$3+PPA!Q$3+FBT!Q$3+TRE!Q$3+MAE!Q$3+TEL!Q$3+WWP!Q$3+OIS!Q$3</f>
        <v>25701.8</v>
      </c>
      <c r="R3" s="205">
        <f>ISI!R$3+NFM!R$3+CHI!R$3+NMM!R$3+PPA!R$3+FBT!R$3+TRE!R$3+MAE!R$3+TEL!R$3+WWP!R$3+OIS!R$3</f>
        <v>24854.011000926603</v>
      </c>
      <c r="S3" s="205">
        <f>ISI!S$3+NFM!S$3+CHI!S$3+NMM!S$3+PPA!S$3+FBT!S$3+TRE!S$3+MAE!S$3+TEL!S$3+WWP!S$3+OIS!S$3</f>
        <v>25989.074018354142</v>
      </c>
      <c r="T3" s="205">
        <f>ISI!T$3+NFM!T$3+CHI!T$3+NMM!T$3+PPA!T$3+FBT!T$3+TRE!T$3+MAE!T$3+TEL!T$3+WWP!T$3+OIS!T$3</f>
        <v>27637.380533608793</v>
      </c>
      <c r="U3" s="205">
        <f>ISI!U$3+NFM!U$3+CHI!U$3+NMM!U$3+PPA!U$3+FBT!U$3+TRE!U$3+MAE!U$3+TEL!U$3+WWP!U$3+OIS!U$3</f>
        <v>28394.524857832548</v>
      </c>
      <c r="V3" s="205">
        <f>ISI!V$3+NFM!V$3+CHI!V$3+NMM!V$3+PPA!V$3+FBT!V$3+TRE!V$3+MAE!V$3+TEL!V$3+WWP!V$3+OIS!V$3</f>
        <v>26985.703302335798</v>
      </c>
      <c r="W3" s="205">
        <f>ISI!W$3+NFM!W$3+CHI!W$3+NMM!W$3+PPA!W$3+FBT!W$3+TRE!W$3+MAE!W$3+TEL!W$3+WWP!W$3+OIS!W$3</f>
        <v>28571.917988720816</v>
      </c>
    </row>
    <row r="4" spans="1:23" ht="12" customHeight="1" x14ac:dyDescent="0.25">
      <c r="A4" s="12" t="s">
        <v>16</v>
      </c>
      <c r="B4" s="206">
        <f>ISI!B$3</f>
        <v>235.85327843953337</v>
      </c>
      <c r="C4" s="206">
        <f>ISI!C$3</f>
        <v>215.44378180760617</v>
      </c>
      <c r="D4" s="206">
        <f>ISI!D$3</f>
        <v>174.54889503630326</v>
      </c>
      <c r="E4" s="206">
        <f>ISI!E$3</f>
        <v>244.33315581623268</v>
      </c>
      <c r="F4" s="206">
        <f>ISI!F$3</f>
        <v>299.66338641918014</v>
      </c>
      <c r="G4" s="206">
        <f>ISI!G$3</f>
        <v>287.10548388834513</v>
      </c>
      <c r="H4" s="206">
        <f>ISI!H$3</f>
        <v>353.26377904624604</v>
      </c>
      <c r="I4" s="206">
        <f>ISI!I$3</f>
        <v>378.98828719562408</v>
      </c>
      <c r="J4" s="206">
        <f>ISI!J$3</f>
        <v>395.7888981744037</v>
      </c>
      <c r="K4" s="206">
        <f>ISI!K$3</f>
        <v>158.86881923972223</v>
      </c>
      <c r="L4" s="206">
        <f>ISI!L$3</f>
        <v>185.94718197150183</v>
      </c>
      <c r="M4" s="206">
        <f>ISI!M$3</f>
        <v>205.08140278384832</v>
      </c>
      <c r="N4" s="206">
        <f>ISI!N$3</f>
        <v>150.63916042280283</v>
      </c>
      <c r="O4" s="206">
        <f>ISI!O$3</f>
        <v>174.3755888664983</v>
      </c>
      <c r="P4" s="206">
        <f>ISI!P$3</f>
        <v>376.89667385557846</v>
      </c>
      <c r="Q4" s="206">
        <f>ISI!Q$3</f>
        <v>411.33233139376529</v>
      </c>
      <c r="R4" s="206">
        <f>ISI!R$3</f>
        <v>428.97440679784802</v>
      </c>
      <c r="S4" s="206">
        <f>ISI!S$3</f>
        <v>405.54366124956306</v>
      </c>
      <c r="T4" s="206">
        <f>ISI!T$3</f>
        <v>442.65536273191708</v>
      </c>
      <c r="U4" s="206">
        <f>ISI!U$3</f>
        <v>313.89287621399632</v>
      </c>
      <c r="V4" s="206">
        <f>ISI!V$3</f>
        <v>257.34323536337263</v>
      </c>
      <c r="W4" s="206">
        <f>ISI!W$3</f>
        <v>181.66869102771656</v>
      </c>
    </row>
    <row r="5" spans="1:23" ht="12" customHeight="1" x14ac:dyDescent="0.25">
      <c r="A5" s="13" t="s">
        <v>20</v>
      </c>
      <c r="B5" s="207">
        <f>NFM!B$3</f>
        <v>231.07768877461299</v>
      </c>
      <c r="C5" s="207">
        <f>NFM!C$3</f>
        <v>211.08144644140282</v>
      </c>
      <c r="D5" s="207">
        <f>NFM!D$3</f>
        <v>171.01460496972547</v>
      </c>
      <c r="E5" s="207">
        <f>NFM!E$3</f>
        <v>239.38586442629105</v>
      </c>
      <c r="F5" s="207">
        <f>NFM!F$3</f>
        <v>293.59576089959086</v>
      </c>
      <c r="G5" s="207">
        <f>NFM!G$3</f>
        <v>281.29213250874722</v>
      </c>
      <c r="H5" s="207">
        <f>NFM!H$3</f>
        <v>346.11084539458813</v>
      </c>
      <c r="I5" s="207">
        <f>NFM!I$3</f>
        <v>286.53743964717944</v>
      </c>
      <c r="J5" s="207">
        <f>NFM!J$3</f>
        <v>299.23968986707331</v>
      </c>
      <c r="K5" s="207">
        <f>NFM!K$3</f>
        <v>131.67468398621895</v>
      </c>
      <c r="L5" s="207">
        <f>NFM!L$3</f>
        <v>233.13391268077032</v>
      </c>
      <c r="M5" s="207">
        <f>NFM!M$3</f>
        <v>249.63183258362335</v>
      </c>
      <c r="N5" s="207">
        <f>NFM!N$3</f>
        <v>249.04823491045602</v>
      </c>
      <c r="O5" s="207">
        <f>NFM!O$3</f>
        <v>256.24107288909266</v>
      </c>
      <c r="P5" s="207">
        <f>NFM!P$3</f>
        <v>109.99700571326031</v>
      </c>
      <c r="Q5" s="207">
        <f>NFM!Q$3</f>
        <v>161.26766860623468</v>
      </c>
      <c r="R5" s="207">
        <f>NFM!R$3</f>
        <v>178.738070776428</v>
      </c>
      <c r="S5" s="207">
        <f>NFM!S$3</f>
        <v>272.67583626811404</v>
      </c>
      <c r="T5" s="207">
        <f>NFM!T$3</f>
        <v>292.89467123515817</v>
      </c>
      <c r="U5" s="207">
        <f>NFM!U$3</f>
        <v>303.14552029984992</v>
      </c>
      <c r="V5" s="207">
        <f>NFM!V$3</f>
        <v>270.95726987203784</v>
      </c>
      <c r="W5" s="207">
        <f>NFM!W$3</f>
        <v>412.15762355967968</v>
      </c>
    </row>
    <row r="6" spans="1:23" ht="12" customHeight="1" x14ac:dyDescent="0.25">
      <c r="A6" s="14" t="s">
        <v>43</v>
      </c>
      <c r="B6" s="206">
        <f>NFM!B$4</f>
        <v>93.637297254501007</v>
      </c>
      <c r="C6" s="206">
        <f>NFM!C$4</f>
        <v>85.534420264268846</v>
      </c>
      <c r="D6" s="206">
        <f>NFM!D$4</f>
        <v>77.400365678473378</v>
      </c>
      <c r="E6" s="206">
        <f>NFM!E$4</f>
        <v>80.348904462043379</v>
      </c>
      <c r="F6" s="206">
        <f>NFM!F$4</f>
        <v>80.147427983977209</v>
      </c>
      <c r="G6" s="206">
        <f>NFM!G$4</f>
        <v>76.788714059173628</v>
      </c>
      <c r="H6" s="206">
        <f>NFM!H$4</f>
        <v>82.178972016286878</v>
      </c>
      <c r="I6" s="206">
        <f>NFM!I$4</f>
        <v>76.312912416089333</v>
      </c>
      <c r="J6" s="206">
        <f>NFM!J$4</f>
        <v>79.695875946829304</v>
      </c>
      <c r="K6" s="206">
        <f>NFM!K$4</f>
        <v>47.669873594487584</v>
      </c>
      <c r="L6" s="206">
        <f>NFM!L$4</f>
        <v>53.253565072308149</v>
      </c>
      <c r="M6" s="206">
        <f>NFM!M$4</f>
        <v>59.85273303344934</v>
      </c>
      <c r="N6" s="206">
        <f>NFM!N$4</f>
        <v>39.619293964182418</v>
      </c>
      <c r="O6" s="206">
        <f>NFM!O$4</f>
        <v>52.496429155637081</v>
      </c>
      <c r="P6" s="206">
        <f>NFM!P$4</f>
        <v>33.998802285304123</v>
      </c>
      <c r="Q6" s="206">
        <f>NFM!Q$4</f>
        <v>19.507067442493891</v>
      </c>
      <c r="R6" s="206">
        <f>NFM!R$4</f>
        <v>11.495228310571211</v>
      </c>
      <c r="S6" s="206">
        <f>NFM!S$4</f>
        <v>109.0703345072456</v>
      </c>
      <c r="T6" s="206">
        <f>NFM!T$4</f>
        <v>117.15786849406329</v>
      </c>
      <c r="U6" s="206">
        <f>NFM!U$4</f>
        <v>121.25820811993999</v>
      </c>
      <c r="V6" s="206">
        <f>NFM!V$4</f>
        <v>108.3829079488151</v>
      </c>
      <c r="W6" s="206">
        <f>NFM!W$4</f>
        <v>214.8630494238719</v>
      </c>
    </row>
    <row r="7" spans="1:23" ht="12" customHeight="1" x14ac:dyDescent="0.25">
      <c r="A7" s="14" t="s">
        <v>56</v>
      </c>
      <c r="B7" s="206">
        <f>NFM!B$5</f>
        <v>113.08385983336555</v>
      </c>
      <c r="C7" s="206">
        <f>NFM!C$5</f>
        <v>103.29818005963233</v>
      </c>
      <c r="D7" s="206">
        <f>NFM!D$5</f>
        <v>83.690432081123816</v>
      </c>
      <c r="E7" s="206">
        <f>NFM!E$5</f>
        <v>117.14968105499692</v>
      </c>
      <c r="F7" s="206">
        <f>NFM!F$5</f>
        <v>143.67869978837706</v>
      </c>
      <c r="G7" s="206">
        <f>NFM!G$5</f>
        <v>137.6576001496791</v>
      </c>
      <c r="H7" s="206">
        <f>NFM!H$5</f>
        <v>169.37831832646091</v>
      </c>
      <c r="I7" s="206">
        <f>NFM!I$5</f>
        <v>140.22452723109009</v>
      </c>
      <c r="J7" s="206">
        <f>NFM!J$5</f>
        <v>219.54381392024399</v>
      </c>
      <c r="K7" s="206">
        <f>NFM!K$5</f>
        <v>84.004810391731368</v>
      </c>
      <c r="L7" s="206">
        <f>NFM!L$5</f>
        <v>179.88034760846219</v>
      </c>
      <c r="M7" s="206">
        <f>NFM!M$5</f>
        <v>189.77909955017401</v>
      </c>
      <c r="N7" s="206">
        <f>NFM!N$5</f>
        <v>209.4289409462736</v>
      </c>
      <c r="O7" s="206">
        <f>NFM!O$5</f>
        <v>203.7446437334556</v>
      </c>
      <c r="P7" s="206">
        <f>NFM!P$5</f>
        <v>75.998203427956184</v>
      </c>
      <c r="Q7" s="206">
        <f>NFM!Q$5</f>
        <v>141.7606011637408</v>
      </c>
      <c r="R7" s="206">
        <f>NFM!R$5</f>
        <v>167.2428424658568</v>
      </c>
      <c r="S7" s="206">
        <f>NFM!S$5</f>
        <v>163.60550176086841</v>
      </c>
      <c r="T7" s="206">
        <f>NFM!T$5</f>
        <v>175.73680274109489</v>
      </c>
      <c r="U7" s="206">
        <f>NFM!U$5</f>
        <v>181.88731217990991</v>
      </c>
      <c r="V7" s="206">
        <f>NFM!V$5</f>
        <v>162.57436192322271</v>
      </c>
      <c r="W7" s="206">
        <f>NFM!W$5</f>
        <v>197.29457413580781</v>
      </c>
    </row>
    <row r="8" spans="1:23" ht="12" customHeight="1" x14ac:dyDescent="0.25">
      <c r="A8" s="14" t="s">
        <v>45</v>
      </c>
      <c r="B8" s="206">
        <f>NFM!B$8</f>
        <v>24.356531686746411</v>
      </c>
      <c r="C8" s="206">
        <f>NFM!C$8</f>
        <v>22.248846117501628</v>
      </c>
      <c r="D8" s="206">
        <f>NFM!D$8</f>
        <v>9.9238072101282739</v>
      </c>
      <c r="E8" s="206">
        <f>NFM!E$8</f>
        <v>41.887278909250782</v>
      </c>
      <c r="F8" s="206">
        <f>NFM!F$8</f>
        <v>69.769633127236602</v>
      </c>
      <c r="G8" s="206">
        <f>NFM!G$8</f>
        <v>66.845818299894489</v>
      </c>
      <c r="H8" s="206">
        <f>NFM!H$8</f>
        <v>94.553555051840348</v>
      </c>
      <c r="I8" s="206">
        <f>NFM!I$8</f>
        <v>70</v>
      </c>
      <c r="J8" s="206">
        <f>NFM!J$8</f>
        <v>0</v>
      </c>
      <c r="K8" s="206">
        <f>NFM!K$8</f>
        <v>0</v>
      </c>
      <c r="L8" s="206">
        <f>NFM!L$8</f>
        <v>0</v>
      </c>
      <c r="M8" s="206">
        <f>NFM!M$8</f>
        <v>0</v>
      </c>
      <c r="N8" s="206">
        <f>NFM!N$8</f>
        <v>0</v>
      </c>
      <c r="O8" s="206">
        <f>NFM!O$8</f>
        <v>0</v>
      </c>
      <c r="P8" s="206">
        <f>NFM!P$8</f>
        <v>0</v>
      </c>
      <c r="Q8" s="206">
        <f>NFM!Q$8</f>
        <v>0</v>
      </c>
      <c r="R8" s="206">
        <f>NFM!R$8</f>
        <v>0</v>
      </c>
      <c r="S8" s="206">
        <f>NFM!S$8</f>
        <v>0</v>
      </c>
      <c r="T8" s="206">
        <f>NFM!T$8</f>
        <v>0</v>
      </c>
      <c r="U8" s="206">
        <f>NFM!U$8</f>
        <v>0</v>
      </c>
      <c r="V8" s="206">
        <f>NFM!V$8</f>
        <v>0</v>
      </c>
      <c r="W8" s="206">
        <f>NFM!W$8</f>
        <v>0</v>
      </c>
    </row>
    <row r="9" spans="1:23" ht="12" customHeight="1" x14ac:dyDescent="0.25">
      <c r="A9" s="13" t="s">
        <v>21</v>
      </c>
      <c r="B9" s="207">
        <f>CHI!B$3</f>
        <v>1522.5599395884465</v>
      </c>
      <c r="C9" s="207">
        <f>CHI!C$3</f>
        <v>1722.5376041105542</v>
      </c>
      <c r="D9" s="207">
        <f>CHI!D$3</f>
        <v>1636.5434004123613</v>
      </c>
      <c r="E9" s="207">
        <f>CHI!E$3</f>
        <v>1740.3014638388324</v>
      </c>
      <c r="F9" s="207">
        <f>CHI!F$3</f>
        <v>1770.1607363648855</v>
      </c>
      <c r="G9" s="207">
        <f>CHI!G$3</f>
        <v>1802.5451291118234</v>
      </c>
      <c r="H9" s="207">
        <f>CHI!H$3</f>
        <v>2033.9171655576074</v>
      </c>
      <c r="I9" s="207">
        <f>CHI!I$3</f>
        <v>2006.1975311142394</v>
      </c>
      <c r="J9" s="207">
        <f>CHI!J$3</f>
        <v>1848.2411086345576</v>
      </c>
      <c r="K9" s="207">
        <f>CHI!K$3</f>
        <v>1633.0152631908632</v>
      </c>
      <c r="L9" s="207">
        <f>CHI!L$3</f>
        <v>1892.8445895053981</v>
      </c>
      <c r="M9" s="207">
        <f>CHI!M$3</f>
        <v>1978.9702610760282</v>
      </c>
      <c r="N9" s="207">
        <f>CHI!N$3</f>
        <v>2130.5834948795759</v>
      </c>
      <c r="O9" s="207">
        <f>CHI!O$3</f>
        <v>2014.6925835983623</v>
      </c>
      <c r="P9" s="207">
        <f>CHI!P$3</f>
        <v>2360.0563449289562</v>
      </c>
      <c r="Q9" s="207">
        <f>CHI!Q$3</f>
        <v>2720</v>
      </c>
      <c r="R9" s="207">
        <f>CHI!R$3</f>
        <v>2641.2081304339254</v>
      </c>
      <c r="S9" s="207">
        <f>CHI!S$3</f>
        <v>3039.1530013539941</v>
      </c>
      <c r="T9" s="207">
        <f>CHI!T$3</f>
        <v>2817.2199112203029</v>
      </c>
      <c r="U9" s="207">
        <f>CHI!U$3</f>
        <v>2621.396088925856</v>
      </c>
      <c r="V9" s="207">
        <f>CHI!V$3</f>
        <v>2741.268214102658</v>
      </c>
      <c r="W9" s="207">
        <f>CHI!W$3</f>
        <v>3071.9092043078767</v>
      </c>
    </row>
    <row r="10" spans="1:23" ht="12" customHeight="1" x14ac:dyDescent="0.25">
      <c r="A10" s="14" t="s">
        <v>57</v>
      </c>
      <c r="B10" s="206">
        <f>CHI!B$5</f>
        <v>535.37440628591185</v>
      </c>
      <c r="C10" s="206">
        <f>CHI!C$5</f>
        <v>515.37111451554028</v>
      </c>
      <c r="D10" s="206">
        <f>CHI!D$5</f>
        <v>543.48593061506745</v>
      </c>
      <c r="E10" s="206">
        <f>CHI!E$5</f>
        <v>527.11742822944041</v>
      </c>
      <c r="F10" s="206">
        <f>CHI!F$5</f>
        <v>384.67974242567902</v>
      </c>
      <c r="G10" s="206">
        <f>CHI!G$5</f>
        <v>341.15051969750789</v>
      </c>
      <c r="H10" s="206">
        <f>CHI!H$5</f>
        <v>368.60769785193622</v>
      </c>
      <c r="I10" s="206">
        <f>CHI!I$5</f>
        <v>393.20893964750371</v>
      </c>
      <c r="J10" s="206">
        <f>CHI!J$5</f>
        <v>404.45782798051511</v>
      </c>
      <c r="K10" s="206">
        <f>CHI!K$5</f>
        <v>197.4429343282215</v>
      </c>
      <c r="L10" s="206">
        <f>CHI!L$5</f>
        <v>261.00326742969639</v>
      </c>
      <c r="M10" s="206">
        <f>CHI!M$5</f>
        <v>388.57233148870921</v>
      </c>
      <c r="N10" s="206">
        <f>CHI!N$5</f>
        <v>347.78379769274812</v>
      </c>
      <c r="O10" s="206">
        <f>CHI!O$5</f>
        <v>434.29682689006898</v>
      </c>
      <c r="P10" s="206">
        <f>CHI!P$5</f>
        <v>586.9495062358211</v>
      </c>
      <c r="Q10" s="206">
        <f>CHI!Q$5</f>
        <v>937.93521890373313</v>
      </c>
      <c r="R10" s="206">
        <f>CHI!R$5</f>
        <v>1045.064482128947</v>
      </c>
      <c r="S10" s="206">
        <f>CHI!S$5</f>
        <v>1178.403846057761</v>
      </c>
      <c r="T10" s="206">
        <f>CHI!T$5</f>
        <v>1108.630879083815</v>
      </c>
      <c r="U10" s="206">
        <f>CHI!U$5</f>
        <v>836.14256037603468</v>
      </c>
      <c r="V10" s="206">
        <f>CHI!V$5</f>
        <v>894.27490555326744</v>
      </c>
      <c r="W10" s="206">
        <f>CHI!W$5</f>
        <v>1102.737432024127</v>
      </c>
    </row>
    <row r="11" spans="1:23" ht="12" customHeight="1" x14ac:dyDescent="0.25">
      <c r="A11" s="14" t="s">
        <v>47</v>
      </c>
      <c r="B11" s="206">
        <f>CHI!B$6</f>
        <v>128.83804101130039</v>
      </c>
      <c r="C11" s="206">
        <f>CHI!C$6</f>
        <v>229.39055346329931</v>
      </c>
      <c r="D11" s="206">
        <f>CHI!D$6</f>
        <v>127.3847302479973</v>
      </c>
      <c r="E11" s="206">
        <f>CHI!E$6</f>
        <v>103.951705545138</v>
      </c>
      <c r="F11" s="206">
        <f>CHI!F$6</f>
        <v>274.06459058709748</v>
      </c>
      <c r="G11" s="206">
        <f>CHI!G$6</f>
        <v>285.74577611372467</v>
      </c>
      <c r="H11" s="206">
        <f>CHI!H$6</f>
        <v>363.25974923595021</v>
      </c>
      <c r="I11" s="206">
        <f>CHI!I$6</f>
        <v>439.60962054044768</v>
      </c>
      <c r="J11" s="206">
        <f>CHI!J$6</f>
        <v>309.2741227899084</v>
      </c>
      <c r="K11" s="206">
        <f>CHI!K$6</f>
        <v>254.39762692290071</v>
      </c>
      <c r="L11" s="206">
        <f>CHI!L$6</f>
        <v>240.02610741338671</v>
      </c>
      <c r="M11" s="206">
        <f>CHI!M$6</f>
        <v>166.301520006218</v>
      </c>
      <c r="N11" s="206">
        <f>CHI!N$6</f>
        <v>297.01407497159772</v>
      </c>
      <c r="O11" s="206">
        <f>CHI!O$6</f>
        <v>296.16640608797331</v>
      </c>
      <c r="P11" s="206">
        <f>CHI!P$6</f>
        <v>369.17902552965319</v>
      </c>
      <c r="Q11" s="206">
        <f>CHI!Q$6</f>
        <v>327.26478109626692</v>
      </c>
      <c r="R11" s="206">
        <f>CHI!R$6</f>
        <v>212.55040658031729</v>
      </c>
      <c r="S11" s="206">
        <f>CHI!S$6</f>
        <v>308.92126301400032</v>
      </c>
      <c r="T11" s="206">
        <f>CHI!T$6</f>
        <v>288.57916772560702</v>
      </c>
      <c r="U11" s="206">
        <f>CHI!U$6</f>
        <v>305.2654624792483</v>
      </c>
      <c r="V11" s="206">
        <f>CHI!V$6</f>
        <v>365.88471954741362</v>
      </c>
      <c r="W11" s="206">
        <f>CHI!W$6</f>
        <v>576.57878927280376</v>
      </c>
    </row>
    <row r="12" spans="1:23" ht="12" customHeight="1" x14ac:dyDescent="0.25">
      <c r="A12" s="14" t="s">
        <v>48</v>
      </c>
      <c r="B12" s="206">
        <f>CHI!B$7</f>
        <v>858.34749229123406</v>
      </c>
      <c r="C12" s="206">
        <f>CHI!C$7</f>
        <v>977.7759361317145</v>
      </c>
      <c r="D12" s="206">
        <f>CHI!D$7</f>
        <v>965.67273954929647</v>
      </c>
      <c r="E12" s="206">
        <f>CHI!E$7</f>
        <v>1109.232330064254</v>
      </c>
      <c r="F12" s="206">
        <f>CHI!F$7</f>
        <v>1111.416403352109</v>
      </c>
      <c r="G12" s="206">
        <f>CHI!G$7</f>
        <v>1175.6488333005909</v>
      </c>
      <c r="H12" s="206">
        <f>CHI!H$7</f>
        <v>1302.049718469721</v>
      </c>
      <c r="I12" s="206">
        <f>CHI!I$7</f>
        <v>1173.378970926288</v>
      </c>
      <c r="J12" s="206">
        <f>CHI!J$7</f>
        <v>1134.5091578641341</v>
      </c>
      <c r="K12" s="206">
        <f>CHI!K$7</f>
        <v>1181.174701939741</v>
      </c>
      <c r="L12" s="206">
        <f>CHI!L$7</f>
        <v>1391.8152146623149</v>
      </c>
      <c r="M12" s="206">
        <f>CHI!M$7</f>
        <v>1424.0964095811009</v>
      </c>
      <c r="N12" s="206">
        <f>CHI!N$7</f>
        <v>1485.78562221523</v>
      </c>
      <c r="O12" s="206">
        <f>CHI!O$7</f>
        <v>1284.22935062032</v>
      </c>
      <c r="P12" s="206">
        <f>CHI!P$7</f>
        <v>1403.9278131634819</v>
      </c>
      <c r="Q12" s="206">
        <f>CHI!Q$7</f>
        <v>1454.8</v>
      </c>
      <c r="R12" s="206">
        <f>CHI!R$7</f>
        <v>1383.5932417246611</v>
      </c>
      <c r="S12" s="206">
        <f>CHI!S$7</f>
        <v>1551.8278922822331</v>
      </c>
      <c r="T12" s="206">
        <f>CHI!T$7</f>
        <v>1420.0098644108809</v>
      </c>
      <c r="U12" s="206">
        <f>CHI!U$7</f>
        <v>1479.988066070573</v>
      </c>
      <c r="V12" s="206">
        <f>CHI!V$7</f>
        <v>1481.108589001977</v>
      </c>
      <c r="W12" s="206">
        <f>CHI!W$7</f>
        <v>1392.592983010946</v>
      </c>
    </row>
    <row r="13" spans="1:23" ht="12" customHeight="1" x14ac:dyDescent="0.25">
      <c r="A13" s="13" t="s">
        <v>22</v>
      </c>
      <c r="B13" s="207">
        <f>NMM!B$3</f>
        <v>747.59297715688149</v>
      </c>
      <c r="C13" s="207">
        <f>NMM!C$3</f>
        <v>768.24265528529406</v>
      </c>
      <c r="D13" s="207">
        <f>NMM!D$3</f>
        <v>756.71895535165254</v>
      </c>
      <c r="E13" s="207">
        <f>NMM!E$3</f>
        <v>770.81018406686326</v>
      </c>
      <c r="F13" s="207">
        <f>NMM!F$3</f>
        <v>727.66405641800611</v>
      </c>
      <c r="G13" s="207">
        <f>NMM!G$3</f>
        <v>770.30537183768786</v>
      </c>
      <c r="H13" s="207">
        <f>NMM!H$3</f>
        <v>861.05980014688521</v>
      </c>
      <c r="I13" s="207">
        <f>NMM!I$3</f>
        <v>984.51629889922924</v>
      </c>
      <c r="J13" s="207">
        <f>NMM!J$3</f>
        <v>924.79891462350997</v>
      </c>
      <c r="K13" s="207">
        <f>NMM!K$3</f>
        <v>642.26504917211275</v>
      </c>
      <c r="L13" s="207">
        <f>NMM!L$3</f>
        <v>616.21893045443153</v>
      </c>
      <c r="M13" s="207">
        <f>NMM!M$3</f>
        <v>582.60756791268864</v>
      </c>
      <c r="N13" s="207">
        <f>NMM!N$3</f>
        <v>554.67029342210753</v>
      </c>
      <c r="O13" s="207">
        <f>NMM!O$3</f>
        <v>603.96069784691667</v>
      </c>
      <c r="P13" s="207">
        <f>NMM!P$3</f>
        <v>647.35423811856947</v>
      </c>
      <c r="Q13" s="207">
        <f>NMM!Q$3</f>
        <v>716.00000000000023</v>
      </c>
      <c r="R13" s="207">
        <f>NMM!R$3</f>
        <v>736.05662125662877</v>
      </c>
      <c r="S13" s="207">
        <f>NMM!S$3</f>
        <v>764.72468782909527</v>
      </c>
      <c r="T13" s="207">
        <f>NMM!T$3</f>
        <v>815.67510725220336</v>
      </c>
      <c r="U13" s="207">
        <f>NMM!U$3</f>
        <v>886.45589418582608</v>
      </c>
      <c r="V13" s="207">
        <f>NMM!V$3</f>
        <v>798.85772863732882</v>
      </c>
      <c r="W13" s="207">
        <f>NMM!W$3</f>
        <v>887.48923909415134</v>
      </c>
    </row>
    <row r="14" spans="1:23" ht="12" customHeight="1" x14ac:dyDescent="0.25">
      <c r="A14" s="14" t="s">
        <v>49</v>
      </c>
      <c r="B14" s="206">
        <f>NMM!B$4</f>
        <v>335.06778408809981</v>
      </c>
      <c r="C14" s="206">
        <f>NMM!C$4</f>
        <v>324.70955047139518</v>
      </c>
      <c r="D14" s="206">
        <f>NMM!D$4</f>
        <v>317.73275511970019</v>
      </c>
      <c r="E14" s="206">
        <f>NMM!E$4</f>
        <v>289.8016313781107</v>
      </c>
      <c r="F14" s="206">
        <f>NMM!F$4</f>
        <v>292.1821053439279</v>
      </c>
      <c r="G14" s="206">
        <f>NMM!G$4</f>
        <v>296.87966610813532</v>
      </c>
      <c r="H14" s="206">
        <f>NMM!H$4</f>
        <v>363.30871703613519</v>
      </c>
      <c r="I14" s="206">
        <f>NMM!I$4</f>
        <v>394.21040784651012</v>
      </c>
      <c r="J14" s="206">
        <f>NMM!J$4</f>
        <v>380.36816797288952</v>
      </c>
      <c r="K14" s="206">
        <f>NMM!K$4</f>
        <v>309.63661252981649</v>
      </c>
      <c r="L14" s="206">
        <f>NMM!L$4</f>
        <v>247.73598726291871</v>
      </c>
      <c r="M14" s="206">
        <f>NMM!M$4</f>
        <v>186.78202098800901</v>
      </c>
      <c r="N14" s="206">
        <f>NMM!N$4</f>
        <v>176.36087461287659</v>
      </c>
      <c r="O14" s="206">
        <f>NMM!O$4</f>
        <v>184.3701483610011</v>
      </c>
      <c r="P14" s="206">
        <f>NMM!P$4</f>
        <v>204.60579963773051</v>
      </c>
      <c r="Q14" s="206">
        <f>NMM!Q$4</f>
        <v>228.01883025710401</v>
      </c>
      <c r="R14" s="206">
        <f>NMM!R$4</f>
        <v>246.01113770998279</v>
      </c>
      <c r="S14" s="206">
        <f>NMM!S$4</f>
        <v>301.96189462523421</v>
      </c>
      <c r="T14" s="206">
        <f>NMM!T$4</f>
        <v>177.06435454490199</v>
      </c>
      <c r="U14" s="206">
        <f>NMM!U$4</f>
        <v>306.04682186686517</v>
      </c>
      <c r="V14" s="206">
        <f>NMM!V$4</f>
        <v>256.59086971833858</v>
      </c>
      <c r="W14" s="206">
        <f>NMM!W$4</f>
        <v>275.70410065380997</v>
      </c>
    </row>
    <row r="15" spans="1:23" ht="12" customHeight="1" x14ac:dyDescent="0.25">
      <c r="A15" s="14" t="s">
        <v>50</v>
      </c>
      <c r="B15" s="206">
        <f>NMM!B$5</f>
        <v>299.97186532501769</v>
      </c>
      <c r="C15" s="206">
        <f>NMM!C$5</f>
        <v>337.15997622871362</v>
      </c>
      <c r="D15" s="206">
        <f>NMM!D$5</f>
        <v>334.37212304617759</v>
      </c>
      <c r="E15" s="206">
        <f>NMM!E$5</f>
        <v>393.13404055651438</v>
      </c>
      <c r="F15" s="206">
        <f>NMM!F$5</f>
        <v>351.38819084903201</v>
      </c>
      <c r="G15" s="206">
        <f>NMM!G$5</f>
        <v>367.72289361437959</v>
      </c>
      <c r="H15" s="206">
        <f>NMM!H$5</f>
        <v>389.04682942282932</v>
      </c>
      <c r="I15" s="206">
        <f>NMM!I$5</f>
        <v>463.87365823368111</v>
      </c>
      <c r="J15" s="206">
        <f>NMM!J$5</f>
        <v>415.09560360472631</v>
      </c>
      <c r="K15" s="206">
        <f>NMM!K$5</f>
        <v>240.3177002980452</v>
      </c>
      <c r="L15" s="206">
        <f>NMM!L$5</f>
        <v>262.7565844742885</v>
      </c>
      <c r="M15" s="206">
        <f>NMM!M$5</f>
        <v>283.1824828389523</v>
      </c>
      <c r="N15" s="206">
        <f>NMM!N$5</f>
        <v>278.70933165718452</v>
      </c>
      <c r="O15" s="206">
        <f>NMM!O$5</f>
        <v>297.02625581585232</v>
      </c>
      <c r="P15" s="206">
        <f>NMM!P$5</f>
        <v>318.34014698990461</v>
      </c>
      <c r="Q15" s="206">
        <f>NMM!Q$5</f>
        <v>361.4899437401067</v>
      </c>
      <c r="R15" s="206">
        <f>NMM!R$5</f>
        <v>347.61311223774419</v>
      </c>
      <c r="S15" s="206">
        <f>NMM!S$5</f>
        <v>320.90327961797158</v>
      </c>
      <c r="T15" s="206">
        <f>NMM!T$5</f>
        <v>500.44084679908713</v>
      </c>
      <c r="U15" s="206">
        <f>NMM!U$5</f>
        <v>447.81438981717679</v>
      </c>
      <c r="V15" s="206">
        <f>NMM!V$5</f>
        <v>439.53564825190108</v>
      </c>
      <c r="W15" s="206">
        <f>NMM!W$5</f>
        <v>500.97776627659789</v>
      </c>
    </row>
    <row r="16" spans="1:23" ht="12" customHeight="1" x14ac:dyDescent="0.25">
      <c r="A16" s="14" t="s">
        <v>58</v>
      </c>
      <c r="B16" s="206">
        <f>NMM!B$6</f>
        <v>112.5533277437639</v>
      </c>
      <c r="C16" s="206">
        <f>NMM!C$6</f>
        <v>106.3731285851853</v>
      </c>
      <c r="D16" s="206">
        <f>NMM!D$6</f>
        <v>104.6140771857747</v>
      </c>
      <c r="E16" s="206">
        <f>NMM!E$6</f>
        <v>87.87451213223811</v>
      </c>
      <c r="F16" s="206">
        <f>NMM!F$6</f>
        <v>84.093760225046239</v>
      </c>
      <c r="G16" s="206">
        <f>NMM!G$6</f>
        <v>105.7028121151729</v>
      </c>
      <c r="H16" s="206">
        <f>NMM!H$6</f>
        <v>108.7042536879208</v>
      </c>
      <c r="I16" s="206">
        <f>NMM!I$6</f>
        <v>126.43223281903811</v>
      </c>
      <c r="J16" s="206">
        <f>NMM!J$6</f>
        <v>129.33514304589411</v>
      </c>
      <c r="K16" s="206">
        <f>NMM!K$6</f>
        <v>92.31073634425104</v>
      </c>
      <c r="L16" s="206">
        <f>NMM!L$6</f>
        <v>105.7263587172243</v>
      </c>
      <c r="M16" s="206">
        <f>NMM!M$6</f>
        <v>112.6430640857274</v>
      </c>
      <c r="N16" s="206">
        <f>NMM!N$6</f>
        <v>99.600087152046413</v>
      </c>
      <c r="O16" s="206">
        <f>NMM!O$6</f>
        <v>122.56429367006319</v>
      </c>
      <c r="P16" s="206">
        <f>NMM!P$6</f>
        <v>124.4082914909344</v>
      </c>
      <c r="Q16" s="206">
        <f>NMM!Q$6</f>
        <v>126.4912260027895</v>
      </c>
      <c r="R16" s="206">
        <f>NMM!R$6</f>
        <v>142.43237130890179</v>
      </c>
      <c r="S16" s="206">
        <f>NMM!S$6</f>
        <v>141.8595135858896</v>
      </c>
      <c r="T16" s="206">
        <f>NMM!T$6</f>
        <v>138.16990590821419</v>
      </c>
      <c r="U16" s="206">
        <f>NMM!U$6</f>
        <v>132.59468250178409</v>
      </c>
      <c r="V16" s="206">
        <f>NMM!V$6</f>
        <v>102.7312106670891</v>
      </c>
      <c r="W16" s="206">
        <f>NMM!W$6</f>
        <v>110.80737216374349</v>
      </c>
    </row>
    <row r="17" spans="1:23" ht="12" customHeight="1" x14ac:dyDescent="0.25">
      <c r="A17" s="13" t="s">
        <v>23</v>
      </c>
      <c r="B17" s="207">
        <f>PPA!B$3</f>
        <v>562.26795041218293</v>
      </c>
      <c r="C17" s="207">
        <f>PPA!C$3</f>
        <v>656.91515076175097</v>
      </c>
      <c r="D17" s="207">
        <f>PPA!D$3</f>
        <v>676.65818633420531</v>
      </c>
      <c r="E17" s="207">
        <f>PPA!E$3</f>
        <v>654.37943862022325</v>
      </c>
      <c r="F17" s="207">
        <f>PPA!F$3</f>
        <v>634.35911526308553</v>
      </c>
      <c r="G17" s="207">
        <f>PPA!G$3</f>
        <v>624.05867330233764</v>
      </c>
      <c r="H17" s="207">
        <f>PPA!H$3</f>
        <v>601.89615649967732</v>
      </c>
      <c r="I17" s="207">
        <f>PPA!I$3</f>
        <v>630.79119788554817</v>
      </c>
      <c r="J17" s="207">
        <f>PPA!J$3</f>
        <v>580.38569628840014</v>
      </c>
      <c r="K17" s="207">
        <f>PPA!K$3</f>
        <v>531.60169544609846</v>
      </c>
      <c r="L17" s="207">
        <f>PPA!L$3</f>
        <v>551.4436354506654</v>
      </c>
      <c r="M17" s="207">
        <f>PPA!M$3</f>
        <v>562.45573080337999</v>
      </c>
      <c r="N17" s="207">
        <f>PPA!N$3</f>
        <v>562.38391506896596</v>
      </c>
      <c r="O17" s="207">
        <f>PPA!O$3</f>
        <v>592.58055010821295</v>
      </c>
      <c r="P17" s="207">
        <f>PPA!P$3</f>
        <v>618.16103217377099</v>
      </c>
      <c r="Q17" s="207">
        <f>PPA!Q$3</f>
        <v>630.5</v>
      </c>
      <c r="R17" s="207">
        <f>PPA!R$3</f>
        <v>661.23849141415144</v>
      </c>
      <c r="S17" s="207">
        <f>PPA!S$3</f>
        <v>672.10771776741399</v>
      </c>
      <c r="T17" s="207">
        <f>PPA!T$3</f>
        <v>697.39523716463327</v>
      </c>
      <c r="U17" s="207">
        <f>PPA!U$3</f>
        <v>732.30930575269667</v>
      </c>
      <c r="V17" s="207">
        <f>PPA!V$3</f>
        <v>698.26828732518129</v>
      </c>
      <c r="W17" s="207">
        <f>PPA!W$3</f>
        <v>720.93676979567476</v>
      </c>
    </row>
    <row r="18" spans="1:23" ht="12" customHeight="1" x14ac:dyDescent="0.25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0</v>
      </c>
      <c r="K18" s="206">
        <f>PPA!K$5</f>
        <v>0</v>
      </c>
      <c r="L18" s="206">
        <f>PPA!L$5</f>
        <v>0</v>
      </c>
      <c r="M18" s="206">
        <f>PPA!M$5</f>
        <v>0</v>
      </c>
      <c r="N18" s="206">
        <f>PPA!N$5</f>
        <v>0</v>
      </c>
      <c r="O18" s="206">
        <f>PPA!O$5</f>
        <v>0</v>
      </c>
      <c r="P18" s="206">
        <f>PPA!P$5</f>
        <v>0</v>
      </c>
      <c r="Q18" s="206">
        <f>PPA!Q$5</f>
        <v>0</v>
      </c>
      <c r="R18" s="206">
        <f>PPA!R$5</f>
        <v>0</v>
      </c>
      <c r="S18" s="206">
        <f>PPA!S$5</f>
        <v>0</v>
      </c>
      <c r="T18" s="206">
        <f>PPA!T$5</f>
        <v>0</v>
      </c>
      <c r="U18" s="206">
        <f>PPA!U$5</f>
        <v>0</v>
      </c>
      <c r="V18" s="206">
        <f>PPA!V$5</f>
        <v>7.0882247817220216</v>
      </c>
      <c r="W18" s="206">
        <f>PPA!W$5</f>
        <v>6.5412642297548151</v>
      </c>
    </row>
    <row r="19" spans="1:23" ht="12" customHeight="1" x14ac:dyDescent="0.25">
      <c r="A19" s="14" t="s">
        <v>59</v>
      </c>
      <c r="B19" s="206">
        <f>PPA!B$6</f>
        <v>243.2194323831099</v>
      </c>
      <c r="C19" s="206">
        <f>PPA!C$6</f>
        <v>301.52350170582469</v>
      </c>
      <c r="D19" s="206">
        <f>PPA!D$6</f>
        <v>300.58960415737249</v>
      </c>
      <c r="E19" s="206">
        <f>PPA!E$6</f>
        <v>298.80670563795348</v>
      </c>
      <c r="F19" s="206">
        <f>PPA!F$6</f>
        <v>271.21399459632732</v>
      </c>
      <c r="G19" s="206">
        <f>PPA!G$6</f>
        <v>258.11450898216663</v>
      </c>
      <c r="H19" s="206">
        <f>PPA!H$6</f>
        <v>251.81937551465509</v>
      </c>
      <c r="I19" s="206">
        <f>PPA!I$6</f>
        <v>276.05342838914828</v>
      </c>
      <c r="J19" s="206">
        <f>PPA!J$6</f>
        <v>265.91724004263978</v>
      </c>
      <c r="K19" s="206">
        <f>PPA!K$6</f>
        <v>266.53164345520219</v>
      </c>
      <c r="L19" s="206">
        <f>PPA!L$6</f>
        <v>293.7484308310319</v>
      </c>
      <c r="M19" s="206">
        <f>PPA!M$6</f>
        <v>293.49853849300172</v>
      </c>
      <c r="N19" s="206">
        <f>PPA!N$6</f>
        <v>303.06413470419278</v>
      </c>
      <c r="O19" s="206">
        <f>PPA!O$6</f>
        <v>321.99721592814251</v>
      </c>
      <c r="P19" s="206">
        <f>PPA!P$6</f>
        <v>356.23877184386743</v>
      </c>
      <c r="Q19" s="206">
        <f>PPA!Q$6</f>
        <v>365.7</v>
      </c>
      <c r="R19" s="206">
        <f>PPA!R$6</f>
        <v>411.35185221694297</v>
      </c>
      <c r="S19" s="206">
        <f>PPA!S$6</f>
        <v>405.54009327516172</v>
      </c>
      <c r="T19" s="206">
        <f>PPA!T$6</f>
        <v>433.84795778776629</v>
      </c>
      <c r="U19" s="206">
        <f>PPA!U$6</f>
        <v>472.74634071368519</v>
      </c>
      <c r="V19" s="206">
        <f>PPA!V$6</f>
        <v>455.58659399253293</v>
      </c>
      <c r="W19" s="206">
        <f>PPA!W$6</f>
        <v>435.22686240634209</v>
      </c>
    </row>
    <row r="20" spans="1:23" ht="12" customHeight="1" x14ac:dyDescent="0.25">
      <c r="A20" s="14" t="s">
        <v>60</v>
      </c>
      <c r="B20" s="206">
        <f>PPA!B$7</f>
        <v>319.04851802907302</v>
      </c>
      <c r="C20" s="206">
        <f>PPA!C$7</f>
        <v>355.39164905592622</v>
      </c>
      <c r="D20" s="206">
        <f>PPA!D$7</f>
        <v>376.06858217683288</v>
      </c>
      <c r="E20" s="206">
        <f>PPA!E$7</f>
        <v>355.57273298226983</v>
      </c>
      <c r="F20" s="206">
        <f>PPA!F$7</f>
        <v>363.1451206667582</v>
      </c>
      <c r="G20" s="206">
        <f>PPA!G$7</f>
        <v>365.94416432017101</v>
      </c>
      <c r="H20" s="206">
        <f>PPA!H$7</f>
        <v>350.0767809850222</v>
      </c>
      <c r="I20" s="206">
        <f>PPA!I$7</f>
        <v>354.73776949639989</v>
      </c>
      <c r="J20" s="206">
        <f>PPA!J$7</f>
        <v>314.46845624576042</v>
      </c>
      <c r="K20" s="206">
        <f>PPA!K$7</f>
        <v>265.07005199089627</v>
      </c>
      <c r="L20" s="206">
        <f>PPA!L$7</f>
        <v>257.6952046196335</v>
      </c>
      <c r="M20" s="206">
        <f>PPA!M$7</f>
        <v>268.95719231037828</v>
      </c>
      <c r="N20" s="206">
        <f>PPA!N$7</f>
        <v>259.31978036477312</v>
      </c>
      <c r="O20" s="206">
        <f>PPA!O$7</f>
        <v>270.58333418007049</v>
      </c>
      <c r="P20" s="206">
        <f>PPA!P$7</f>
        <v>261.92226032990362</v>
      </c>
      <c r="Q20" s="206">
        <f>PPA!Q$7</f>
        <v>264.8</v>
      </c>
      <c r="R20" s="206">
        <f>PPA!R$7</f>
        <v>249.88663919720841</v>
      </c>
      <c r="S20" s="206">
        <f>PPA!S$7</f>
        <v>266.56762449225221</v>
      </c>
      <c r="T20" s="206">
        <f>PPA!T$7</f>
        <v>263.54727937686692</v>
      </c>
      <c r="U20" s="206">
        <f>PPA!U$7</f>
        <v>259.56296503901149</v>
      </c>
      <c r="V20" s="206">
        <f>PPA!V$7</f>
        <v>235.5934685509263</v>
      </c>
      <c r="W20" s="206">
        <f>PPA!W$7</f>
        <v>279.16864315957781</v>
      </c>
    </row>
    <row r="21" spans="1:23" ht="12" customHeight="1" x14ac:dyDescent="0.25">
      <c r="A21" s="15" t="s">
        <v>61</v>
      </c>
      <c r="B21" s="208">
        <f>FBT!B$3</f>
        <v>2241.9923226983828</v>
      </c>
      <c r="C21" s="208">
        <f>FBT!C$3</f>
        <v>2487.4652964819961</v>
      </c>
      <c r="D21" s="208">
        <f>FBT!D$3</f>
        <v>2656.8359115955491</v>
      </c>
      <c r="E21" s="208">
        <f>FBT!E$3</f>
        <v>2443.3547514372672</v>
      </c>
      <c r="F21" s="208">
        <f>FBT!F$3</f>
        <v>2452.1454412236112</v>
      </c>
      <c r="G21" s="208">
        <f>FBT!G$3</f>
        <v>2245.6507978084819</v>
      </c>
      <c r="H21" s="208">
        <f>FBT!H$3</f>
        <v>2279.95014799813</v>
      </c>
      <c r="I21" s="208">
        <f>FBT!I$3</f>
        <v>2059.8689606983362</v>
      </c>
      <c r="J21" s="208">
        <f>FBT!J$3</f>
        <v>1888.0705494718479</v>
      </c>
      <c r="K21" s="208">
        <f>FBT!K$3</f>
        <v>2179.441672060635</v>
      </c>
      <c r="L21" s="208">
        <f>FBT!L$3</f>
        <v>1968.767260858649</v>
      </c>
      <c r="M21" s="208">
        <f>FBT!M$3</f>
        <v>1871.7265734893599</v>
      </c>
      <c r="N21" s="208">
        <f>FBT!N$3</f>
        <v>1835.029991778903</v>
      </c>
      <c r="O21" s="208">
        <f>FBT!O$3</f>
        <v>2003.6172612455171</v>
      </c>
      <c r="P21" s="208">
        <f>FBT!P$3</f>
        <v>2073.1259186673201</v>
      </c>
      <c r="Q21" s="208">
        <f>FBT!Q$3</f>
        <v>2102.9</v>
      </c>
      <c r="R21" s="208">
        <f>FBT!R$3</f>
        <v>2147.1521794846522</v>
      </c>
      <c r="S21" s="208">
        <f>FBT!S$3</f>
        <v>2145.0466375808642</v>
      </c>
      <c r="T21" s="208">
        <f>FBT!T$3</f>
        <v>2297.5701908670439</v>
      </c>
      <c r="U21" s="208">
        <f>FBT!U$3</f>
        <v>2244.8444520789449</v>
      </c>
      <c r="V21" s="208">
        <f>FBT!V$3</f>
        <v>2230.907227063045</v>
      </c>
      <c r="W21" s="208">
        <f>FBT!W$3</f>
        <v>2243.6269084137111</v>
      </c>
    </row>
    <row r="22" spans="1:23" ht="12" customHeight="1" x14ac:dyDescent="0.25">
      <c r="A22" s="12" t="s">
        <v>62</v>
      </c>
      <c r="B22" s="206">
        <f>TRE!B$3</f>
        <v>2079.6362721037071</v>
      </c>
      <c r="C22" s="206">
        <f>TRE!C$3</f>
        <v>1904.99868782718</v>
      </c>
      <c r="D22" s="206">
        <f>TRE!D$3</f>
        <v>1926.1608208640289</v>
      </c>
      <c r="E22" s="206">
        <f>TRE!E$3</f>
        <v>2263.032030532876</v>
      </c>
      <c r="F22" s="206">
        <f>TRE!F$3</f>
        <v>2296.5608829051612</v>
      </c>
      <c r="G22" s="206">
        <f>TRE!G$3</f>
        <v>2574.7058695130199</v>
      </c>
      <c r="H22" s="206">
        <f>TRE!H$3</f>
        <v>3270.4248547837892</v>
      </c>
      <c r="I22" s="206">
        <f>TRE!I$3</f>
        <v>3611.4796099201012</v>
      </c>
      <c r="J22" s="206">
        <f>TRE!J$3</f>
        <v>3444.0352747359238</v>
      </c>
      <c r="K22" s="206">
        <f>TRE!K$3</f>
        <v>2595.055644875034</v>
      </c>
      <c r="L22" s="206">
        <f>TRE!L$3</f>
        <v>3203.1132312327391</v>
      </c>
      <c r="M22" s="206">
        <f>TRE!M$3</f>
        <v>3053.9011761889078</v>
      </c>
      <c r="N22" s="206">
        <f>TRE!N$3</f>
        <v>2760.3601043368822</v>
      </c>
      <c r="O22" s="206">
        <f>TRE!O$3</f>
        <v>3509.4546673846999</v>
      </c>
      <c r="P22" s="206">
        <f>TRE!P$3</f>
        <v>4042.9528009145838</v>
      </c>
      <c r="Q22" s="206">
        <f>TRE!Q$3</f>
        <v>4676.1000000000004</v>
      </c>
      <c r="R22" s="206">
        <f>TRE!R$3</f>
        <v>4998.2256569997826</v>
      </c>
      <c r="S22" s="206">
        <f>TRE!S$3</f>
        <v>4737.6636076425457</v>
      </c>
      <c r="T22" s="206">
        <f>TRE!T$3</f>
        <v>4853.383213750617</v>
      </c>
      <c r="U22" s="206">
        <f>TRE!U$3</f>
        <v>4637.2356679836184</v>
      </c>
      <c r="V22" s="206">
        <f>TRE!V$3</f>
        <v>4108.3327231456406</v>
      </c>
      <c r="W22" s="206">
        <f>TRE!W$3</f>
        <v>3700.5217941284991</v>
      </c>
    </row>
    <row r="23" spans="1:23" ht="12" customHeight="1" x14ac:dyDescent="0.25">
      <c r="A23" s="12" t="s">
        <v>63</v>
      </c>
      <c r="B23" s="206">
        <f>MAE!B$3</f>
        <v>4303.5365930400858</v>
      </c>
      <c r="C23" s="206">
        <f>MAE!C$3</f>
        <v>4261.2467023025183</v>
      </c>
      <c r="D23" s="206">
        <f>MAE!D$3</f>
        <v>4345.5876146954924</v>
      </c>
      <c r="E23" s="206">
        <f>MAE!E$3</f>
        <v>5030.5570317406637</v>
      </c>
      <c r="F23" s="206">
        <f>MAE!F$3</f>
        <v>5746.5540138297383</v>
      </c>
      <c r="G23" s="206">
        <f>MAE!G$3</f>
        <v>6334.0099971623767</v>
      </c>
      <c r="H23" s="206">
        <f>MAE!H$3</f>
        <v>6218.369572474573</v>
      </c>
      <c r="I23" s="206">
        <f>MAE!I$3</f>
        <v>5914.8953407123108</v>
      </c>
      <c r="J23" s="206">
        <f>MAE!J$3</f>
        <v>5832.251187130536</v>
      </c>
      <c r="K23" s="206">
        <f>MAE!K$3</f>
        <v>5488.9023448103053</v>
      </c>
      <c r="L23" s="206">
        <f>MAE!L$3</f>
        <v>5706.653276424805</v>
      </c>
      <c r="M23" s="206">
        <f>MAE!M$3</f>
        <v>6503.4567383952353</v>
      </c>
      <c r="N23" s="206">
        <f>MAE!N$3</f>
        <v>6534.7569701706134</v>
      </c>
      <c r="O23" s="206">
        <f>MAE!O$3</f>
        <v>6477.2346240994948</v>
      </c>
      <c r="P23" s="206">
        <f>MAE!P$3</f>
        <v>6800.7920953780822</v>
      </c>
      <c r="Q23" s="206">
        <f>MAE!Q$3</f>
        <v>7284.7999999999993</v>
      </c>
      <c r="R23" s="206">
        <f>MAE!R$3</f>
        <v>6412.9684758393632</v>
      </c>
      <c r="S23" s="206">
        <f>MAE!S$3</f>
        <v>6486.5728900255754</v>
      </c>
      <c r="T23" s="206">
        <f>MAE!T$3</f>
        <v>6570.4421303405088</v>
      </c>
      <c r="U23" s="206">
        <f>MAE!U$3</f>
        <v>6600.5478758509707</v>
      </c>
      <c r="V23" s="206">
        <f>MAE!V$3</f>
        <v>6395.6212931097598</v>
      </c>
      <c r="W23" s="206">
        <f>MAE!W$3</f>
        <v>6596.1278307770699</v>
      </c>
    </row>
    <row r="24" spans="1:23" ht="12" customHeight="1" x14ac:dyDescent="0.25">
      <c r="A24" s="12" t="s">
        <v>64</v>
      </c>
      <c r="B24" s="206">
        <f>TEL!B$3</f>
        <v>1107.3878295890761</v>
      </c>
      <c r="C24" s="206">
        <f>TEL!C$3</f>
        <v>1131.921711625851</v>
      </c>
      <c r="D24" s="206">
        <f>TEL!D$3</f>
        <v>981.82958148956436</v>
      </c>
      <c r="E24" s="206">
        <f>TEL!E$3</f>
        <v>819.72559060824187</v>
      </c>
      <c r="F24" s="206">
        <f>TEL!F$3</f>
        <v>752.9651508906901</v>
      </c>
      <c r="G24" s="206">
        <f>TEL!G$3</f>
        <v>630.71617226551416</v>
      </c>
      <c r="H24" s="206">
        <f>TEL!H$3</f>
        <v>638.39494358266757</v>
      </c>
      <c r="I24" s="206">
        <f>TEL!I$3</f>
        <v>557.17019919189067</v>
      </c>
      <c r="J24" s="206">
        <f>TEL!J$3</f>
        <v>493.74939432115508</v>
      </c>
      <c r="K24" s="206">
        <f>TEL!K$3</f>
        <v>438.16424112083178</v>
      </c>
      <c r="L24" s="206">
        <f>TEL!L$3</f>
        <v>422.19432588501132</v>
      </c>
      <c r="M24" s="206">
        <f>TEL!M$3</f>
        <v>461.39726054729198</v>
      </c>
      <c r="N24" s="206">
        <f>TEL!N$3</f>
        <v>450.84088625452921</v>
      </c>
      <c r="O24" s="206">
        <f>TEL!O$3</f>
        <v>457.74612109696488</v>
      </c>
      <c r="P24" s="206">
        <f>TEL!P$3</f>
        <v>464.94773803690998</v>
      </c>
      <c r="Q24" s="206">
        <f>TEL!Q$3</f>
        <v>454.3</v>
      </c>
      <c r="R24" s="206">
        <f>TEL!R$3</f>
        <v>467.83510439051321</v>
      </c>
      <c r="S24" s="206">
        <f>TEL!S$3</f>
        <v>472.29953362419133</v>
      </c>
      <c r="T24" s="206">
        <f>TEL!T$3</f>
        <v>483.82143555096462</v>
      </c>
      <c r="U24" s="206">
        <f>TEL!U$3</f>
        <v>472.47511504488779</v>
      </c>
      <c r="V24" s="206">
        <f>TEL!V$3</f>
        <v>400.80178662956718</v>
      </c>
      <c r="W24" s="206">
        <f>TEL!W$3</f>
        <v>406.10341010910241</v>
      </c>
    </row>
    <row r="25" spans="1:23" ht="12" customHeight="1" x14ac:dyDescent="0.25">
      <c r="A25" s="12" t="s">
        <v>65</v>
      </c>
      <c r="B25" s="206">
        <f>WWP!B$3</f>
        <v>343.74803347806937</v>
      </c>
      <c r="C25" s="206">
        <f>WWP!C$3</f>
        <v>365.88903161645868</v>
      </c>
      <c r="D25" s="206">
        <f>WWP!D$3</f>
        <v>320.84594330636509</v>
      </c>
      <c r="E25" s="206">
        <f>WWP!E$3</f>
        <v>313.6624957727426</v>
      </c>
      <c r="F25" s="206">
        <f>WWP!F$3</f>
        <v>325.47969043366771</v>
      </c>
      <c r="G25" s="206">
        <f>WWP!G$3</f>
        <v>294.89446227053458</v>
      </c>
      <c r="H25" s="206">
        <f>WWP!H$3</f>
        <v>291.54518950437318</v>
      </c>
      <c r="I25" s="206">
        <f>WWP!I$3</f>
        <v>297.92706761587459</v>
      </c>
      <c r="J25" s="206">
        <f>WWP!J$3</f>
        <v>291.59802306425041</v>
      </c>
      <c r="K25" s="206">
        <f>WWP!K$3</f>
        <v>225.50268306433091</v>
      </c>
      <c r="L25" s="206">
        <f>WWP!L$3</f>
        <v>224.6547828270148</v>
      </c>
      <c r="M25" s="206">
        <f>WWP!M$3</f>
        <v>220.1737846546753</v>
      </c>
      <c r="N25" s="206">
        <f>WWP!N$3</f>
        <v>215.4739310036843</v>
      </c>
      <c r="O25" s="206">
        <f>WWP!O$3</f>
        <v>220.69357936128921</v>
      </c>
      <c r="P25" s="206">
        <f>WWP!P$3</f>
        <v>235.9954270782296</v>
      </c>
      <c r="Q25" s="206">
        <f>WWP!Q$3</f>
        <v>249.3</v>
      </c>
      <c r="R25" s="206">
        <f>WWP!R$3</f>
        <v>254.51964591999689</v>
      </c>
      <c r="S25" s="206">
        <f>WWP!S$3</f>
        <v>265.34526854219951</v>
      </c>
      <c r="T25" s="206">
        <f>WWP!T$3</f>
        <v>278.43695617781998</v>
      </c>
      <c r="U25" s="206">
        <f>WWP!U$3</f>
        <v>291.0251426194975</v>
      </c>
      <c r="V25" s="206">
        <f>WWP!V$3</f>
        <v>297.2834443874936</v>
      </c>
      <c r="W25" s="206">
        <f>WWP!W$3</f>
        <v>373.33754985154337</v>
      </c>
    </row>
    <row r="26" spans="1:23" ht="12" customHeight="1" x14ac:dyDescent="0.25">
      <c r="A26" s="16" t="s">
        <v>66</v>
      </c>
      <c r="B26" s="209">
        <f>OIS!B$3</f>
        <v>4680.0075514442142</v>
      </c>
      <c r="C26" s="209">
        <f>OIS!C$3</f>
        <v>5171.3421456097458</v>
      </c>
      <c r="D26" s="209">
        <f>OIS!D$3</f>
        <v>5688.7758177894066</v>
      </c>
      <c r="E26" s="209">
        <f>OIS!E$3</f>
        <v>5624.9094159138122</v>
      </c>
      <c r="F26" s="209">
        <f>OIS!F$3</f>
        <v>5787.1960434125576</v>
      </c>
      <c r="G26" s="209">
        <f>OIS!G$3</f>
        <v>6355.2921659790882</v>
      </c>
      <c r="H26" s="209">
        <f>OIS!H$3</f>
        <v>6230.3874657823881</v>
      </c>
      <c r="I26" s="209">
        <f>OIS!I$3</f>
        <v>5910.7433999331643</v>
      </c>
      <c r="J26" s="209">
        <f>OIS!J$3</f>
        <v>5981.1028200407018</v>
      </c>
      <c r="K26" s="209">
        <f>OIS!K$3</f>
        <v>5654.2709790574827</v>
      </c>
      <c r="L26" s="209">
        <f>OIS!L$3</f>
        <v>5212.955059000753</v>
      </c>
      <c r="M26" s="209">
        <f>OIS!M$3</f>
        <v>5324.2749827911284</v>
      </c>
      <c r="N26" s="209">
        <f>OIS!N$3</f>
        <v>5289.4130542896874</v>
      </c>
      <c r="O26" s="209">
        <f>OIS!O$3</f>
        <v>5578.5077781277623</v>
      </c>
      <c r="P26" s="209">
        <f>OIS!P$3</f>
        <v>5976.8495835374824</v>
      </c>
      <c r="Q26" s="209">
        <f>OIS!Q$3</f>
        <v>6295.3</v>
      </c>
      <c r="R26" s="209">
        <f>OIS!R$3</f>
        <v>5927.0942176133112</v>
      </c>
      <c r="S26" s="209">
        <f>OIS!S$3</f>
        <v>6727.9411764705883</v>
      </c>
      <c r="T26" s="209">
        <f>OIS!T$3</f>
        <v>8087.8863173176251</v>
      </c>
      <c r="U26" s="209">
        <f>OIS!U$3</f>
        <v>9291.1969188764033</v>
      </c>
      <c r="V26" s="209">
        <f>OIS!V$3</f>
        <v>8786.0620926997144</v>
      </c>
      <c r="W26" s="209">
        <f>OIS!W$3</f>
        <v>9978.0389676557897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3266.1760103181423</v>
      </c>
      <c r="C29" s="210">
        <f>ISI!C25+NFM!C43+CHI!C32+NMM!C31+PPA!C32+FBT!C12+TRE!C12+MAE!C12+TEL!C12+WWP!C12+OIS!C12</f>
        <v>3400.8000000000006</v>
      </c>
      <c r="D29" s="210">
        <f>ISI!D25+NFM!D43+CHI!D32+NMM!D31+PPA!D32+FBT!D12+TRE!D12+MAE!D12+TEL!D12+WWP!D12+OIS!D12</f>
        <v>3466.5760963026651</v>
      </c>
      <c r="E29" s="210">
        <f>ISI!E25+NFM!E43+CHI!E32+NMM!E31+PPA!E32+FBT!E12+TRE!E12+MAE!E12+TEL!E12+WWP!E12+OIS!E12</f>
        <v>3380.4859845227857</v>
      </c>
      <c r="F29" s="210">
        <f>ISI!F25+NFM!F43+CHI!F32+NMM!F31+PPA!F32+FBT!F12+TRE!F12+MAE!F12+TEL!F12+WWP!F12+OIS!F12</f>
        <v>3081.6947549441097</v>
      </c>
      <c r="G29" s="210">
        <f>ISI!G25+NFM!G43+CHI!G32+NMM!G31+PPA!G32+FBT!G12+TRE!G12+MAE!G12+TEL!G12+WWP!G12+OIS!G12</f>
        <v>3097.952364574377</v>
      </c>
      <c r="H29" s="210">
        <f>ISI!H25+NFM!H43+CHI!H32+NMM!H31+PPA!H32+FBT!H12+TRE!H12+MAE!H12+TEL!H12+WWP!H12+OIS!H12</f>
        <v>3117.7234737747212</v>
      </c>
      <c r="I29" s="210">
        <f>ISI!I25+NFM!I43+CHI!I32+NMM!I31+PPA!I32+FBT!I12+TRE!I12+MAE!I12+TEL!I12+WWP!I12+OIS!I12</f>
        <v>3073.7249355116078</v>
      </c>
      <c r="J29" s="210">
        <f>ISI!J25+NFM!J43+CHI!J32+NMM!J31+PPA!J32+FBT!J12+TRE!J12+MAE!J12+TEL!J12+WWP!J12+OIS!J12</f>
        <v>3081.3799656061906</v>
      </c>
      <c r="K29" s="210">
        <f>ISI!K25+NFM!K43+CHI!K32+NMM!K31+PPA!K32+FBT!K12+TRE!K12+MAE!K12+TEL!K12+WWP!K12+OIS!K12</f>
        <v>2424.5698194325028</v>
      </c>
      <c r="L29" s="210">
        <f>ISI!L25+NFM!L43+CHI!L32+NMM!L31+PPA!L32+FBT!L12+TRE!L12+MAE!L12+TEL!L12+WWP!L12+OIS!L12</f>
        <v>2604.7911435941528</v>
      </c>
      <c r="M29" s="210">
        <f>ISI!M25+NFM!M43+CHI!M32+NMM!M31+PPA!M32+FBT!M12+TRE!M12+MAE!M12+TEL!M12+WWP!M12+OIS!M12</f>
        <v>2998.1496990541705</v>
      </c>
      <c r="N29" s="210">
        <f>ISI!N25+NFM!N43+CHI!N32+NMM!N31+PPA!N32+FBT!N12+TRE!N12+MAE!N12+TEL!N12+WWP!N12+OIS!N12</f>
        <v>3182.3923473774712</v>
      </c>
      <c r="O29" s="210">
        <f>ISI!O25+NFM!O43+CHI!O32+NMM!O31+PPA!O32+FBT!O12+TRE!O12+MAE!O12+TEL!O12+WWP!O12+OIS!O12</f>
        <v>3725.7009458297503</v>
      </c>
      <c r="P29" s="210">
        <f>ISI!P25+NFM!P43+CHI!P32+NMM!P31+PPA!P32+FBT!P12+TRE!P12+MAE!P12+TEL!P12+WWP!P12+OIS!P12</f>
        <v>3705.0251074806533</v>
      </c>
      <c r="Q29" s="210">
        <f>ISI!Q25+NFM!Q43+CHI!Q32+NMM!Q31+PPA!Q32+FBT!Q12+TRE!Q12+MAE!Q12+TEL!Q12+WWP!Q12+OIS!Q12</f>
        <v>3867.2212381771287</v>
      </c>
      <c r="R29" s="210">
        <f>ISI!R25+NFM!R43+CHI!R32+NMM!R31+PPA!R32+FBT!R12+TRE!R12+MAE!R12+TEL!R12+WWP!R12+OIS!R12</f>
        <v>3988.2987102321576</v>
      </c>
      <c r="S29" s="210">
        <f>ISI!S25+NFM!S43+CHI!S32+NMM!S31+PPA!S32+FBT!S12+TRE!S12+MAE!S12+TEL!S12+WWP!S12+OIS!S12</f>
        <v>4282.7743766122094</v>
      </c>
      <c r="T29" s="210">
        <f>ISI!T25+NFM!T43+CHI!T32+NMM!T31+PPA!T32+FBT!T12+TRE!T12+MAE!T12+TEL!T12+WWP!T12+OIS!T12</f>
        <v>4453.8780739466893</v>
      </c>
      <c r="U29" s="210">
        <f>ISI!U25+NFM!U43+CHI!U32+NMM!U31+PPA!U32+FBT!U12+TRE!U12+MAE!U12+TEL!U12+WWP!U12+OIS!U12</f>
        <v>4459.6171109200341</v>
      </c>
      <c r="V29" s="210">
        <f>ISI!V25+NFM!V43+CHI!V32+NMM!V31+PPA!V32+FBT!V12+TRE!V12+MAE!V12+TEL!V12+WWP!V12+OIS!V12</f>
        <v>4421.598280309544</v>
      </c>
      <c r="W29" s="210">
        <f>ISI!W25+NFM!W43+CHI!W32+NMM!W31+PPA!W32+FBT!W12+TRE!W12+MAE!W12+TEL!W12+WWP!W12+OIS!W12</f>
        <v>4729.2868443680127</v>
      </c>
    </row>
    <row r="30" spans="1:23" ht="12" customHeight="1" x14ac:dyDescent="0.25">
      <c r="A30" s="17" t="s">
        <v>30</v>
      </c>
      <c r="B30" s="211">
        <f t="shared" ref="B30:W30" si="0">B31+B32</f>
        <v>154.51822871883058</v>
      </c>
      <c r="C30" s="211">
        <f t="shared" si="0"/>
        <v>190.04273430782459</v>
      </c>
      <c r="D30" s="211">
        <f t="shared" si="0"/>
        <v>176.09888220120376</v>
      </c>
      <c r="E30" s="211">
        <f t="shared" si="0"/>
        <v>181.72072226999143</v>
      </c>
      <c r="F30" s="211">
        <f t="shared" si="0"/>
        <v>221.91160791057607</v>
      </c>
      <c r="G30" s="211">
        <f t="shared" si="0"/>
        <v>213.62527944969901</v>
      </c>
      <c r="H30" s="211">
        <f t="shared" si="0"/>
        <v>210.34290627687017</v>
      </c>
      <c r="I30" s="211">
        <f t="shared" si="0"/>
        <v>216.69535683576953</v>
      </c>
      <c r="J30" s="211">
        <f t="shared" si="0"/>
        <v>207.58099742046431</v>
      </c>
      <c r="K30" s="211">
        <f t="shared" si="0"/>
        <v>86.679019776440242</v>
      </c>
      <c r="L30" s="211">
        <f t="shared" si="0"/>
        <v>85.482803095442804</v>
      </c>
      <c r="M30" s="211">
        <f t="shared" si="0"/>
        <v>86.054342218400677</v>
      </c>
      <c r="N30" s="211">
        <f t="shared" si="0"/>
        <v>75.580481513327598</v>
      </c>
      <c r="O30" s="211">
        <f t="shared" si="0"/>
        <v>47.724935511607903</v>
      </c>
      <c r="P30" s="211">
        <f t="shared" si="0"/>
        <v>56.940240756663798</v>
      </c>
      <c r="Q30" s="211">
        <f t="shared" si="0"/>
        <v>77.252622527944965</v>
      </c>
      <c r="R30" s="211">
        <f t="shared" si="0"/>
        <v>76.027257093723122</v>
      </c>
      <c r="S30" s="211">
        <f t="shared" si="0"/>
        <v>146.54668959587275</v>
      </c>
      <c r="T30" s="211">
        <f t="shared" si="0"/>
        <v>128.83301805674978</v>
      </c>
      <c r="U30" s="211">
        <f t="shared" si="0"/>
        <v>110.97901977644023</v>
      </c>
      <c r="V30" s="211">
        <f t="shared" si="0"/>
        <v>97.297162510748052</v>
      </c>
      <c r="W30" s="211">
        <f t="shared" si="0"/>
        <v>74.146947549441094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77.725451418744612</v>
      </c>
      <c r="C31" s="206">
        <f>ISI!C27+NFM!C44+CHI!C33+NMM!C32+PPA!C33+FBT!C13+TRE!C13+MAE!C13+TEL!C13+WWP!C13+OIS!C13</f>
        <v>100.4511607910576</v>
      </c>
      <c r="D31" s="206">
        <f>ISI!D27+NFM!D44+CHI!D33+NMM!D32+PPA!D33+FBT!D13+TRE!D13+MAE!D13+TEL!D13+WWP!D13+OIS!D13</f>
        <v>96.341530524505586</v>
      </c>
      <c r="E31" s="206">
        <f>ISI!E27+NFM!E44+CHI!E33+NMM!E32+PPA!E33+FBT!E13+TRE!E13+MAE!E13+TEL!E13+WWP!E13+OIS!E13</f>
        <v>68.169303525365422</v>
      </c>
      <c r="F31" s="206">
        <f>ISI!F27+NFM!F44+CHI!F33+NMM!F32+PPA!F33+FBT!F13+TRE!F13+MAE!F13+TEL!F13+WWP!F13+OIS!F13</f>
        <v>102.98306104901117</v>
      </c>
      <c r="G31" s="206">
        <f>ISI!G27+NFM!G44+CHI!G33+NMM!G32+PPA!G33+FBT!G13+TRE!G13+MAE!G13+TEL!G13+WWP!G13+OIS!G13</f>
        <v>127.89131556319859</v>
      </c>
      <c r="H31" s="206">
        <f>ISI!H27+NFM!H44+CHI!H33+NMM!H32+PPA!H33+FBT!H13+TRE!H13+MAE!H13+TEL!H13+WWP!H13+OIS!H13</f>
        <v>132.21238177128117</v>
      </c>
      <c r="I31" s="206">
        <f>ISI!I27+NFM!I44+CHI!I33+NMM!I32+PPA!I33+FBT!I13+TRE!I13+MAE!I13+TEL!I13+WWP!I13+OIS!I13</f>
        <v>121.57497850386929</v>
      </c>
      <c r="J31" s="206">
        <f>ISI!J27+NFM!J44+CHI!J33+NMM!J32+PPA!J33+FBT!J13+TRE!J13+MAE!J13+TEL!J13+WWP!J13+OIS!J13</f>
        <v>120.97454858125538</v>
      </c>
      <c r="K31" s="206">
        <f>ISI!K27+NFM!K44+CHI!K33+NMM!K32+PPA!K33+FBT!K13+TRE!K13+MAE!K13+TEL!K13+WWP!K13+OIS!K13</f>
        <v>59.84995700773861</v>
      </c>
      <c r="L31" s="206">
        <f>ISI!L27+NFM!L44+CHI!L33+NMM!L32+PPA!L33+FBT!L13+TRE!L13+MAE!L13+TEL!L13+WWP!L13+OIS!L13</f>
        <v>48.309802235597587</v>
      </c>
      <c r="M31" s="206">
        <f>ISI!M27+NFM!M44+CHI!M33+NMM!M32+PPA!M33+FBT!M13+TRE!M13+MAE!M13+TEL!M13+WWP!M13+OIS!M13</f>
        <v>48.28039552880481</v>
      </c>
      <c r="N31" s="206">
        <f>ISI!N27+NFM!N44+CHI!N33+NMM!N32+PPA!N33+FBT!N13+TRE!N13+MAE!N13+TEL!N13+WWP!N13+OIS!N13</f>
        <v>41.066981943250205</v>
      </c>
      <c r="O31" s="206">
        <f>ISI!O27+NFM!O44+CHI!O33+NMM!O32+PPA!O33+FBT!O13+TRE!O13+MAE!O13+TEL!O13+WWP!O13+OIS!O13</f>
        <v>28.907222699914012</v>
      </c>
      <c r="P31" s="206">
        <f>ISI!P27+NFM!P44+CHI!P33+NMM!P32+PPA!P33+FBT!P13+TRE!P13+MAE!P13+TEL!P13+WWP!P13+OIS!P13</f>
        <v>35.802407566638003</v>
      </c>
      <c r="Q31" s="206">
        <f>ISI!Q27+NFM!Q44+CHI!Q33+NMM!Q32+PPA!Q33+FBT!Q13+TRE!Q13+MAE!Q13+TEL!Q13+WWP!Q13+OIS!Q13</f>
        <v>41.985812553740317</v>
      </c>
      <c r="R31" s="206">
        <f>ISI!R27+NFM!R44+CHI!R33+NMM!R32+PPA!R33+FBT!R13+TRE!R13+MAE!R13+TEL!R13+WWP!R13+OIS!R13</f>
        <v>50.223301805674971</v>
      </c>
      <c r="S31" s="206">
        <f>ISI!S27+NFM!S44+CHI!S33+NMM!S32+PPA!S33+FBT!S13+TRE!S13+MAE!S13+TEL!S13+WWP!S13+OIS!S13</f>
        <v>110.46732588134135</v>
      </c>
      <c r="T31" s="206">
        <f>ISI!T27+NFM!T44+CHI!T33+NMM!T32+PPA!T33+FBT!T13+TRE!T13+MAE!T13+TEL!T13+WWP!T13+OIS!T13</f>
        <v>92.190369733447966</v>
      </c>
      <c r="U31" s="206">
        <f>ISI!U27+NFM!U44+CHI!U33+NMM!U32+PPA!U33+FBT!U13+TRE!U13+MAE!U13+TEL!U13+WWP!U13+OIS!U13</f>
        <v>78.817024935511597</v>
      </c>
      <c r="V31" s="206">
        <f>ISI!V27+NFM!V44+CHI!V33+NMM!V32+PPA!V33+FBT!V13+TRE!V13+MAE!V13+TEL!V13+WWP!V13+OIS!V13</f>
        <v>67.846603611349948</v>
      </c>
      <c r="W31" s="206">
        <f>ISI!W27+NFM!W44+CHI!W33+NMM!W32+PPA!W33+FBT!W13+TRE!W13+MAE!W13+TEL!W13+WWP!W13+OIS!W13</f>
        <v>53.087876182287182</v>
      </c>
    </row>
    <row r="32" spans="1:23" ht="12" customHeight="1" x14ac:dyDescent="0.25">
      <c r="A32" s="18" t="s">
        <v>40</v>
      </c>
      <c r="B32" s="206">
        <f>ISI!B28</f>
        <v>76.792777300085987</v>
      </c>
      <c r="C32" s="206">
        <f>ISI!C28</f>
        <v>89.591573516766985</v>
      </c>
      <c r="D32" s="206">
        <f>ISI!D28</f>
        <v>79.757351676698192</v>
      </c>
      <c r="E32" s="206">
        <f>ISI!E28</f>
        <v>113.55141874462601</v>
      </c>
      <c r="F32" s="206">
        <f>ISI!F28</f>
        <v>118.9285468615649</v>
      </c>
      <c r="G32" s="206">
        <f>ISI!G28</f>
        <v>85.733963886500419</v>
      </c>
      <c r="H32" s="206">
        <f>ISI!H28</f>
        <v>78.130524505588994</v>
      </c>
      <c r="I32" s="206">
        <f>ISI!I28</f>
        <v>95.120378331900255</v>
      </c>
      <c r="J32" s="206">
        <f>ISI!J28</f>
        <v>86.606448839208937</v>
      </c>
      <c r="K32" s="206">
        <f>ISI!K28</f>
        <v>26.829062768701629</v>
      </c>
      <c r="L32" s="206">
        <f>ISI!L28</f>
        <v>37.173000859845217</v>
      </c>
      <c r="M32" s="206">
        <f>ISI!M28</f>
        <v>37.773946689595867</v>
      </c>
      <c r="N32" s="206">
        <f>ISI!N28</f>
        <v>34.513499570077393</v>
      </c>
      <c r="O32" s="206">
        <f>ISI!O28</f>
        <v>18.817712811693891</v>
      </c>
      <c r="P32" s="206">
        <f>ISI!P28</f>
        <v>21.137833190025791</v>
      </c>
      <c r="Q32" s="206">
        <f>ISI!Q28</f>
        <v>35.266809974204641</v>
      </c>
      <c r="R32" s="206">
        <f>ISI!R28</f>
        <v>25.803955288048151</v>
      </c>
      <c r="S32" s="206">
        <f>ISI!S28</f>
        <v>36.079363714531382</v>
      </c>
      <c r="T32" s="206">
        <f>ISI!T28</f>
        <v>36.642648323301813</v>
      </c>
      <c r="U32" s="206">
        <f>ISI!U28</f>
        <v>32.161994840928628</v>
      </c>
      <c r="V32" s="206">
        <f>ISI!V28</f>
        <v>29.450558899398111</v>
      </c>
      <c r="W32" s="206">
        <f>ISI!W28</f>
        <v>21.059071367153908</v>
      </c>
    </row>
    <row r="33" spans="1:23" ht="12" customHeight="1" x14ac:dyDescent="0.25">
      <c r="A33" s="19" t="s">
        <v>31</v>
      </c>
      <c r="B33" s="207">
        <f t="shared" ref="B33:W33" si="1">SUM(B34:B38)</f>
        <v>269.97446259673256</v>
      </c>
      <c r="C33" s="207">
        <f t="shared" si="1"/>
        <v>212.85924333619948</v>
      </c>
      <c r="D33" s="207">
        <f t="shared" si="1"/>
        <v>215.66827171109199</v>
      </c>
      <c r="E33" s="207">
        <f t="shared" si="1"/>
        <v>264.35950128976782</v>
      </c>
      <c r="F33" s="207">
        <f t="shared" si="1"/>
        <v>265.40541702493545</v>
      </c>
      <c r="G33" s="207">
        <f t="shared" si="1"/>
        <v>241.80756663800514</v>
      </c>
      <c r="H33" s="207">
        <f t="shared" si="1"/>
        <v>201.10352536543422</v>
      </c>
      <c r="I33" s="207">
        <f t="shared" si="1"/>
        <v>203.80025795356835</v>
      </c>
      <c r="J33" s="207">
        <f t="shared" si="1"/>
        <v>193.04024075666376</v>
      </c>
      <c r="K33" s="207">
        <f t="shared" si="1"/>
        <v>153.99845227858984</v>
      </c>
      <c r="L33" s="207">
        <f t="shared" si="1"/>
        <v>140.80937231298364</v>
      </c>
      <c r="M33" s="207">
        <f t="shared" si="1"/>
        <v>539.46715391229577</v>
      </c>
      <c r="N33" s="207">
        <f t="shared" si="1"/>
        <v>480.62966466036107</v>
      </c>
      <c r="O33" s="207">
        <f t="shared" si="1"/>
        <v>535.66938950988822</v>
      </c>
      <c r="P33" s="207">
        <f t="shared" si="1"/>
        <v>568.67798796216675</v>
      </c>
      <c r="Q33" s="207">
        <f t="shared" si="1"/>
        <v>626.6506448839209</v>
      </c>
      <c r="R33" s="207">
        <f t="shared" si="1"/>
        <v>619.92914875322435</v>
      </c>
      <c r="S33" s="207">
        <f t="shared" si="1"/>
        <v>664.5715391229578</v>
      </c>
      <c r="T33" s="207">
        <f t="shared" si="1"/>
        <v>725.23619948409282</v>
      </c>
      <c r="U33" s="207">
        <f t="shared" si="1"/>
        <v>676.77867583834905</v>
      </c>
      <c r="V33" s="207">
        <f t="shared" si="1"/>
        <v>712.4184866723989</v>
      </c>
      <c r="W33" s="207">
        <f t="shared" si="1"/>
        <v>722.38202923473773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16.946173688736025</v>
      </c>
      <c r="C35" s="206">
        <f>ISI!C31+NFM!C47+CHI!C36+NMM!C35+PPA!C36+FBT!C16+TRE!C16+MAE!C16+TEL!C16+WWP!C16+OIS!C16</f>
        <v>13.556921754084263</v>
      </c>
      <c r="D35" s="206">
        <f>ISI!D31+NFM!D47+CHI!D36+NMM!D35+PPA!D36+FBT!D16+TRE!D16+MAE!D16+TEL!D16+WWP!D16+OIS!D16</f>
        <v>31.632760103181422</v>
      </c>
      <c r="E35" s="206">
        <f>ISI!E31+NFM!E47+CHI!E36+NMM!E35+PPA!E36+FBT!E16+TRE!E16+MAE!E16+TEL!E16+WWP!E16+OIS!E16</f>
        <v>21.465176268271708</v>
      </c>
      <c r="F35" s="206">
        <f>ISI!F31+NFM!F47+CHI!F36+NMM!F35+PPA!F36+FBT!F16+TRE!F16+MAE!F16+TEL!F16+WWP!F16+OIS!F16</f>
        <v>21.329062768701629</v>
      </c>
      <c r="G35" s="206">
        <f>ISI!G31+NFM!G47+CHI!G36+NMM!G35+PPA!G36+FBT!G16+TRE!G16+MAE!G16+TEL!G16+WWP!G16+OIS!G16</f>
        <v>22.451590713671536</v>
      </c>
      <c r="H35" s="206">
        <f>ISI!H31+NFM!H47+CHI!H36+NMM!H35+PPA!H36+FBT!H16+TRE!H16+MAE!H16+TEL!H16+WWP!H16+OIS!H16</f>
        <v>20.206534823731722</v>
      </c>
      <c r="I35" s="206">
        <f>ISI!I31+NFM!I47+CHI!I36+NMM!I35+PPA!I36+FBT!I16+TRE!I16+MAE!I16+TEL!I16+WWP!I16+OIS!I16</f>
        <v>15.716165090283745</v>
      </c>
      <c r="J35" s="206">
        <f>ISI!J31+NFM!J47+CHI!J36+NMM!J35+PPA!J36+FBT!J16+TRE!J16+MAE!J16+TEL!J16+WWP!J16+OIS!J16</f>
        <v>20.206448839208942</v>
      </c>
      <c r="K35" s="206">
        <f>ISI!K31+NFM!K47+CHI!K36+NMM!K35+PPA!K36+FBT!K16+TRE!K16+MAE!K16+TEL!K16+WWP!K16+OIS!K16</f>
        <v>16.838779019776439</v>
      </c>
      <c r="L35" s="206">
        <f>ISI!L31+NFM!L47+CHI!L36+NMM!L35+PPA!L36+FBT!L16+TRE!L16+MAE!L16+TEL!L16+WWP!L16+OIS!L16</f>
        <v>15.716165090283745</v>
      </c>
      <c r="M35" s="206">
        <f>ISI!M31+NFM!M47+CHI!M36+NMM!M35+PPA!M36+FBT!M16+TRE!M16+MAE!M16+TEL!M16+WWP!M16+OIS!M16</f>
        <v>67.354686156491823</v>
      </c>
      <c r="N35" s="206">
        <f>ISI!N31+NFM!N47+CHI!N36+NMM!N35+PPA!N36+FBT!N16+TRE!N16+MAE!N16+TEL!N16+WWP!N16+OIS!N16</f>
        <v>69.599742046431615</v>
      </c>
      <c r="O35" s="206">
        <f>ISI!O31+NFM!O47+CHI!O36+NMM!O35+PPA!O36+FBT!O16+TRE!O16+MAE!O16+TEL!O16+WWP!O16+OIS!O16</f>
        <v>99.909286328460837</v>
      </c>
      <c r="P35" s="206">
        <f>ISI!P31+NFM!P47+CHI!P36+NMM!P35+PPA!P36+FBT!P16+TRE!P16+MAE!P16+TEL!P16+WWP!P16+OIS!P16</f>
        <v>163.89613069647464</v>
      </c>
      <c r="Q35" s="206">
        <f>ISI!Q31+NFM!Q47+CHI!Q36+NMM!Q35+PPA!Q36+FBT!Q16+TRE!Q16+MAE!Q16+TEL!Q16+WWP!Q16+OIS!Q16</f>
        <v>150.42510748065345</v>
      </c>
      <c r="R35" s="206">
        <f>ISI!R31+NFM!R47+CHI!R36+NMM!R35+PPA!R36+FBT!R16+TRE!R16+MAE!R16+TEL!R16+WWP!R16+OIS!R16</f>
        <v>119.07136715391229</v>
      </c>
      <c r="S35" s="206">
        <f>ISI!S31+NFM!S47+CHI!S36+NMM!S35+PPA!S36+FBT!S16+TRE!S16+MAE!S16+TEL!S16+WWP!S16+OIS!S16</f>
        <v>131.14213241616508</v>
      </c>
      <c r="T35" s="206">
        <f>ISI!T31+NFM!T47+CHI!T36+NMM!T35+PPA!T36+FBT!T16+TRE!T16+MAE!T16+TEL!T16+WWP!T16+OIS!T16</f>
        <v>131.14213241616505</v>
      </c>
      <c r="U35" s="206">
        <f>ISI!U31+NFM!U47+CHI!U36+NMM!U35+PPA!U36+FBT!U16+TRE!U16+MAE!U16+TEL!U16+WWP!U16+OIS!U16</f>
        <v>126.73396388650042</v>
      </c>
      <c r="V35" s="206">
        <f>ISI!V31+NFM!V47+CHI!V36+NMM!V35+PPA!V36+FBT!V16+TRE!V16+MAE!V16+TEL!V16+WWP!V16+OIS!V16</f>
        <v>128.93800515907137</v>
      </c>
      <c r="W35" s="206">
        <f>ISI!W31+NFM!W47+CHI!W36+NMM!W35+PPA!W36+FBT!W16+TRE!W16+MAE!W16+TEL!W16+WWP!W16+OIS!W16</f>
        <v>143.26457437661219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19.513499570077379</v>
      </c>
      <c r="C36" s="206">
        <f>ISI!C32+NFM!C48+CHI!C37+NMM!C36+PPA!C37+FBT!C17+TRE!C17+MAE!C17+TEL!C17+WWP!C17+OIS!C17</f>
        <v>24.648753224419607</v>
      </c>
      <c r="D36" s="206">
        <f>ISI!D32+NFM!D48+CHI!D37+NMM!D36+PPA!D37+FBT!D17+TRE!D17+MAE!D17+TEL!D17+WWP!D17+OIS!D17</f>
        <v>24.648839208942388</v>
      </c>
      <c r="E36" s="206">
        <f>ISI!E32+NFM!E48+CHI!E37+NMM!E36+PPA!E37+FBT!E17+TRE!E17+MAE!E17+TEL!E17+WWP!E17+OIS!E17</f>
        <v>31.838177128116932</v>
      </c>
      <c r="F36" s="206">
        <f>ISI!F32+NFM!F48+CHI!F37+NMM!F36+PPA!F37+FBT!F17+TRE!F17+MAE!F17+TEL!F17+WWP!F17+OIS!F17</f>
        <v>26.702751504729139</v>
      </c>
      <c r="G36" s="206">
        <f>ISI!G32+NFM!G48+CHI!G37+NMM!G36+PPA!G37+FBT!G17+TRE!G17+MAE!G17+TEL!G17+WWP!G17+OIS!G17</f>
        <v>34.91908856405847</v>
      </c>
      <c r="H36" s="206">
        <f>ISI!H32+NFM!H48+CHI!H37+NMM!H36+PPA!H37+FBT!H17+TRE!H17+MAE!H17+TEL!H17+WWP!H17+OIS!H17</f>
        <v>34.919174548581253</v>
      </c>
      <c r="I36" s="206">
        <f>ISI!I32+NFM!I48+CHI!I37+NMM!I36+PPA!I37+FBT!I17+TRE!I17+MAE!I17+TEL!I17+WWP!I17+OIS!I17</f>
        <v>28.088392089423909</v>
      </c>
      <c r="J36" s="206">
        <f>ISI!J32+NFM!J48+CHI!J37+NMM!J36+PPA!J37+FBT!J17+TRE!J17+MAE!J17+TEL!J17+WWP!J17+OIS!J17</f>
        <v>33.104213241616506</v>
      </c>
      <c r="K36" s="206">
        <f>ISI!K32+NFM!K48+CHI!K37+NMM!K36+PPA!K37+FBT!K17+TRE!K17+MAE!K17+TEL!K17+WWP!K17+OIS!K17</f>
        <v>30.094582975064487</v>
      </c>
      <c r="L36" s="206">
        <f>ISI!L32+NFM!L48+CHI!L37+NMM!L36+PPA!L37+FBT!L17+TRE!L17+MAE!L17+TEL!L17+WWP!L17+OIS!L17</f>
        <v>30.094582975064476</v>
      </c>
      <c r="M36" s="206">
        <f>ISI!M32+NFM!M48+CHI!M37+NMM!M36+PPA!M37+FBT!M17+TRE!M17+MAE!M17+TEL!M17+WWP!M17+OIS!M17</f>
        <v>140.4414445399828</v>
      </c>
      <c r="N36" s="206">
        <f>ISI!N32+NFM!N48+CHI!N37+NMM!N36+PPA!N37+FBT!N17+TRE!N17+MAE!N17+TEL!N17+WWP!N17+OIS!N17</f>
        <v>108.34049871023214</v>
      </c>
      <c r="O36" s="206">
        <f>ISI!O32+NFM!O48+CHI!O37+NMM!O36+PPA!O37+FBT!O17+TRE!O17+MAE!O17+TEL!O17+WWP!O17+OIS!O17</f>
        <v>113.35631986242477</v>
      </c>
      <c r="P36" s="206">
        <f>ISI!P32+NFM!P48+CHI!P37+NMM!P36+PPA!P37+FBT!P17+TRE!P17+MAE!P17+TEL!P17+WWP!P17+OIS!P17</f>
        <v>143.45107480653485</v>
      </c>
      <c r="Q36" s="206">
        <f>ISI!Q32+NFM!Q48+CHI!Q37+NMM!Q36+PPA!Q37+FBT!Q17+TRE!Q17+MAE!Q17+TEL!Q17+WWP!Q17+OIS!Q17</f>
        <v>157.49518486672406</v>
      </c>
      <c r="R36" s="206">
        <f>ISI!R32+NFM!R48+CHI!R37+NMM!R36+PPA!R37+FBT!R17+TRE!R17+MAE!R17+TEL!R17+WWP!R17+OIS!R17</f>
        <v>181.36311263972476</v>
      </c>
      <c r="S36" s="206">
        <f>ISI!S32+NFM!S48+CHI!S37+NMM!S36+PPA!S37+FBT!S17+TRE!S17+MAE!S17+TEL!S17+WWP!S17+OIS!S17</f>
        <v>194.68349097162516</v>
      </c>
      <c r="T36" s="206">
        <f>ISI!T32+NFM!T48+CHI!T37+NMM!T36+PPA!T37+FBT!T17+TRE!T17+MAE!T17+TEL!T17+WWP!T17+OIS!T17</f>
        <v>240.79251934651759</v>
      </c>
      <c r="U36" s="206">
        <f>ISI!U32+NFM!U48+CHI!U37+NMM!U36+PPA!U37+FBT!U17+TRE!U17+MAE!U17+TEL!U17+WWP!U17+OIS!U17</f>
        <v>229.52141014617368</v>
      </c>
      <c r="V36" s="206">
        <f>ISI!V32+NFM!V48+CHI!V37+NMM!V36+PPA!V37+FBT!V17+TRE!V17+MAE!V17+TEL!V17+WWP!V17+OIS!V17</f>
        <v>245.91590713671536</v>
      </c>
      <c r="W36" s="206">
        <f>ISI!W32+NFM!W48+CHI!W37+NMM!W36+PPA!W37+FBT!W17+TRE!W17+MAE!W17+TEL!W17+WWP!W17+OIS!W17</f>
        <v>257.18693035253654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233.51478933791915</v>
      </c>
      <c r="C37" s="206">
        <f>ISI!C33+NFM!C49+CHI!C38+NMM!C37+PPA!C38+FBT!C18+TRE!C18+MAE!C18+TEL!C18+WWP!C18+OIS!C18</f>
        <v>174.6535683576956</v>
      </c>
      <c r="D37" s="206">
        <f>ISI!D33+NFM!D49+CHI!D38+NMM!D37+PPA!D38+FBT!D18+TRE!D18+MAE!D18+TEL!D18+WWP!D18+OIS!D18</f>
        <v>128.33671539122957</v>
      </c>
      <c r="E37" s="206">
        <f>ISI!E33+NFM!E49+CHI!E38+NMM!E37+PPA!E38+FBT!E18+TRE!E18+MAE!E18+TEL!E18+WWP!E18+OIS!E18</f>
        <v>154.38993981083402</v>
      </c>
      <c r="F37" s="206">
        <f>ISI!F33+NFM!F49+CHI!F38+NMM!F37+PPA!F38+FBT!F18+TRE!F18+MAE!F18+TEL!F18+WWP!F18+OIS!F18</f>
        <v>154.38993981083402</v>
      </c>
      <c r="G37" s="206">
        <f>ISI!G33+NFM!G49+CHI!G38+NMM!G37+PPA!G38+FBT!G18+TRE!G18+MAE!G18+TEL!G18+WWP!G18+OIS!G18</f>
        <v>75.265176268271702</v>
      </c>
      <c r="H37" s="206">
        <f>ISI!H33+NFM!H49+CHI!H38+NMM!H37+PPA!H38+FBT!H18+TRE!H18+MAE!H18+TEL!H18+WWP!H18+OIS!H18</f>
        <v>55.001375752364574</v>
      </c>
      <c r="I37" s="206">
        <f>ISI!I33+NFM!I49+CHI!I38+NMM!I37+PPA!I38+FBT!I18+TRE!I18+MAE!I18+TEL!I18+WWP!I18+OIS!I18</f>
        <v>40.32674118658641</v>
      </c>
      <c r="J37" s="206">
        <f>ISI!J33+NFM!J49+CHI!J38+NMM!J37+PPA!J38+FBT!J18+TRE!J18+MAE!J18+TEL!J18+WWP!J18+OIS!J18</f>
        <v>17.282803095442819</v>
      </c>
      <c r="K37" s="206">
        <f>ISI!K33+NFM!K49+CHI!K38+NMM!K37+PPA!K38+FBT!K18+TRE!K18+MAE!K18+TEL!K18+WWP!K18+OIS!K18</f>
        <v>12.482115219260532</v>
      </c>
      <c r="L37" s="206">
        <f>ISI!L33+NFM!L49+CHI!L38+NMM!L37+PPA!L38+FBT!L18+TRE!L18+MAE!L18+TEL!L18+WWP!L18+OIS!L18</f>
        <v>6.7211521926053308</v>
      </c>
      <c r="M37" s="206">
        <f>ISI!M33+NFM!M49+CHI!M38+NMM!M37+PPA!M38+FBT!M18+TRE!M18+MAE!M18+TEL!M18+WWP!M18+OIS!M18</f>
        <v>6.7211521926053308</v>
      </c>
      <c r="N37" s="206">
        <f>ISI!N33+NFM!N49+CHI!N38+NMM!N37+PPA!N38+FBT!N18+TRE!N18+MAE!N18+TEL!N18+WWP!N18+OIS!N18</f>
        <v>4.8007738607050729</v>
      </c>
      <c r="O37" s="206">
        <f>ISI!O33+NFM!O49+CHI!O38+NMM!O37+PPA!O38+FBT!O18+TRE!O18+MAE!O18+TEL!O18+WWP!O18+OIS!O18</f>
        <v>6.7210662080825454</v>
      </c>
      <c r="P37" s="206">
        <f>ISI!P33+NFM!P49+CHI!P38+NMM!P37+PPA!P38+FBT!P18+TRE!P18+MAE!P18+TEL!P18+WWP!P18+OIS!P18</f>
        <v>6.7210662080825454</v>
      </c>
      <c r="Q37" s="206">
        <f>ISI!Q33+NFM!Q49+CHI!Q38+NMM!Q37+PPA!Q38+FBT!Q18+TRE!Q18+MAE!Q18+TEL!Q18+WWP!Q18+OIS!Q18</f>
        <v>2.8804815133276009</v>
      </c>
      <c r="R37" s="206">
        <f>ISI!R33+NFM!R49+CHI!R38+NMM!R37+PPA!R38+FBT!R18+TRE!R18+MAE!R18+TEL!R18+WWP!R18+OIS!R18</f>
        <v>1.9203783319002579</v>
      </c>
      <c r="S37" s="206">
        <f>ISI!S33+NFM!S49+CHI!S38+NMM!S37+PPA!S38+FBT!S18+TRE!S18+MAE!S18+TEL!S18+WWP!S18+OIS!S18</f>
        <v>2.8805674978503868</v>
      </c>
      <c r="T37" s="206">
        <f>ISI!T33+NFM!T49+CHI!T38+NMM!T37+PPA!T38+FBT!T18+TRE!T18+MAE!T18+TEL!T18+WWP!T18+OIS!T18</f>
        <v>0.96018916595012893</v>
      </c>
      <c r="U37" s="206">
        <f>ISI!U33+NFM!U49+CHI!U38+NMM!U37+PPA!U38+FBT!U18+TRE!U18+MAE!U18+TEL!U18+WWP!U18+OIS!U18</f>
        <v>0.96018916595012893</v>
      </c>
      <c r="V37" s="206">
        <f>ISI!V33+NFM!V49+CHI!V38+NMM!V37+PPA!V38+FBT!V18+TRE!V18+MAE!V18+TEL!V18+WWP!V18+OIS!V18</f>
        <v>2.8804815133276009</v>
      </c>
      <c r="W37" s="206">
        <f>ISI!W33+NFM!W49+CHI!W38+NMM!W37+PPA!W38+FBT!W18+TRE!W18+MAE!W18+TEL!W18+WWP!W18+OIS!W18</f>
        <v>1.920292347377472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0</v>
      </c>
      <c r="C38" s="206">
        <f>ISI!C34+NFM!C50+CHI!C39+NMM!C38+PPA!C39+FBT!C19+TRE!C19+MAE!C19+TEL!C19+WWP!C19+OIS!C19</f>
        <v>0</v>
      </c>
      <c r="D38" s="206">
        <f>ISI!D34+NFM!D50+CHI!D39+NMM!D38+PPA!D39+FBT!D19+TRE!D19+MAE!D19+TEL!D19+WWP!D19+OIS!D19</f>
        <v>31.049957007738609</v>
      </c>
      <c r="E38" s="206">
        <f>ISI!E34+NFM!E50+CHI!E39+NMM!E38+PPA!E39+FBT!E19+TRE!E19+MAE!E19+TEL!E19+WWP!E19+OIS!E19</f>
        <v>56.66620808254514</v>
      </c>
      <c r="F38" s="206">
        <f>ISI!F34+NFM!F50+CHI!F39+NMM!F38+PPA!F39+FBT!F19+TRE!F19+MAE!F19+TEL!F19+WWP!F19+OIS!F19</f>
        <v>62.983662940670683</v>
      </c>
      <c r="G38" s="206">
        <f>ISI!G34+NFM!G50+CHI!G39+NMM!G38+PPA!G39+FBT!G19+TRE!G19+MAE!G19+TEL!G19+WWP!G19+OIS!G19</f>
        <v>109.17171109200341</v>
      </c>
      <c r="H38" s="206">
        <f>ISI!H34+NFM!H50+CHI!H39+NMM!H38+PPA!H39+FBT!H19+TRE!H19+MAE!H19+TEL!H19+WWP!H19+OIS!H19</f>
        <v>90.976440240756659</v>
      </c>
      <c r="I38" s="206">
        <f>ISI!I34+NFM!I50+CHI!I39+NMM!I38+PPA!I39+FBT!I19+TRE!I19+MAE!I19+TEL!I19+WWP!I19+OIS!I19</f>
        <v>119.6689595872743</v>
      </c>
      <c r="J38" s="206">
        <f>ISI!J34+NFM!J50+CHI!J39+NMM!J38+PPA!J39+FBT!J19+TRE!J19+MAE!J19+TEL!J19+WWP!J19+OIS!J19</f>
        <v>122.4467755803955</v>
      </c>
      <c r="K38" s="206">
        <f>ISI!K34+NFM!K50+CHI!K39+NMM!K38+PPA!K39+FBT!K19+TRE!K19+MAE!K19+TEL!K19+WWP!K19+OIS!K19</f>
        <v>94.58297506448838</v>
      </c>
      <c r="L38" s="206">
        <f>ISI!L34+NFM!L50+CHI!L39+NMM!L38+PPA!L39+FBT!L19+TRE!L19+MAE!L19+TEL!L19+WWP!L19+OIS!L19</f>
        <v>88.277472055030088</v>
      </c>
      <c r="M38" s="206">
        <f>ISI!M34+NFM!M50+CHI!M39+NMM!M38+PPA!M39+FBT!M19+TRE!M19+MAE!M19+TEL!M19+WWP!M19+OIS!M19</f>
        <v>324.94987102321585</v>
      </c>
      <c r="N38" s="206">
        <f>ISI!N34+NFM!N50+CHI!N39+NMM!N38+PPA!N39+FBT!N19+TRE!N19+MAE!N19+TEL!N19+WWP!N19+OIS!N19</f>
        <v>297.88865004299225</v>
      </c>
      <c r="O38" s="206">
        <f>ISI!O34+NFM!O50+CHI!O39+NMM!O38+PPA!O39+FBT!O19+TRE!O19+MAE!O19+TEL!O19+WWP!O19+OIS!O19</f>
        <v>315.68271711092007</v>
      </c>
      <c r="P38" s="206">
        <f>ISI!P34+NFM!P50+CHI!P39+NMM!P38+PPA!P39+FBT!P19+TRE!P19+MAE!P19+TEL!P19+WWP!P19+OIS!P19</f>
        <v>254.60971625107476</v>
      </c>
      <c r="Q38" s="206">
        <f>ISI!Q34+NFM!Q50+CHI!Q39+NMM!Q38+PPA!Q39+FBT!Q19+TRE!Q19+MAE!Q19+TEL!Q19+WWP!Q19+OIS!Q19</f>
        <v>315.84987102321583</v>
      </c>
      <c r="R38" s="206">
        <f>ISI!R34+NFM!R50+CHI!R39+NMM!R38+PPA!R39+FBT!R19+TRE!R19+MAE!R19+TEL!R19+WWP!R19+OIS!R19</f>
        <v>317.57429062768699</v>
      </c>
      <c r="S38" s="206">
        <f>ISI!S34+NFM!S50+CHI!S39+NMM!S38+PPA!S39+FBT!S19+TRE!S19+MAE!S19+TEL!S19+WWP!S19+OIS!S19</f>
        <v>335.86534823731722</v>
      </c>
      <c r="T38" s="206">
        <f>ISI!T34+NFM!T50+CHI!T39+NMM!T38+PPA!T39+FBT!T19+TRE!T19+MAE!T19+TEL!T19+WWP!T19+OIS!T19</f>
        <v>352.34135855546009</v>
      </c>
      <c r="U38" s="206">
        <f>ISI!U34+NFM!U50+CHI!U39+NMM!U38+PPA!U39+FBT!U19+TRE!U19+MAE!U19+TEL!U19+WWP!U19+OIS!U19</f>
        <v>319.56311263972475</v>
      </c>
      <c r="V38" s="206">
        <f>ISI!V34+NFM!V50+CHI!V39+NMM!V38+PPA!V39+FBT!V19+TRE!V19+MAE!V19+TEL!V19+WWP!V19+OIS!V19</f>
        <v>334.6840928632846</v>
      </c>
      <c r="W38" s="206">
        <f>ISI!W34+NFM!W50+CHI!W39+NMM!W38+PPA!W39+FBT!W19+TRE!W19+MAE!W19+TEL!W19+WWP!W19+OIS!W19</f>
        <v>320.01023215821152</v>
      </c>
    </row>
    <row r="39" spans="1:23" ht="12" customHeight="1" x14ac:dyDescent="0.25">
      <c r="A39" s="19" t="s">
        <v>71</v>
      </c>
      <c r="B39" s="207">
        <f t="shared" ref="B39:W39" si="2">B40+B41</f>
        <v>1507.9344797936367</v>
      </c>
      <c r="C39" s="207">
        <f t="shared" si="2"/>
        <v>1650.171969045572</v>
      </c>
      <c r="D39" s="207">
        <f t="shared" si="2"/>
        <v>1655.4289767841788</v>
      </c>
      <c r="E39" s="207">
        <f t="shared" si="2"/>
        <v>1555.1423903697332</v>
      </c>
      <c r="F39" s="207">
        <f t="shared" si="2"/>
        <v>1344.9460017196902</v>
      </c>
      <c r="G39" s="207">
        <f t="shared" si="2"/>
        <v>1364.2734307824594</v>
      </c>
      <c r="H39" s="207">
        <f t="shared" si="2"/>
        <v>1396.842476354256</v>
      </c>
      <c r="I39" s="207">
        <f t="shared" si="2"/>
        <v>1355.8039552880482</v>
      </c>
      <c r="J39" s="207">
        <f t="shared" si="2"/>
        <v>1345.2756663800515</v>
      </c>
      <c r="K39" s="207">
        <f t="shared" si="2"/>
        <v>1001.2802235597593</v>
      </c>
      <c r="L39" s="207">
        <f t="shared" si="2"/>
        <v>1118.2668959587272</v>
      </c>
      <c r="M39" s="207">
        <f t="shared" si="2"/>
        <v>1121.916509028375</v>
      </c>
      <c r="N39" s="207">
        <f t="shared" si="2"/>
        <v>949.52708512467746</v>
      </c>
      <c r="O39" s="207">
        <f t="shared" si="2"/>
        <v>1355.3095442820293</v>
      </c>
      <c r="P39" s="207">
        <f t="shared" si="2"/>
        <v>1298.1513327601031</v>
      </c>
      <c r="Q39" s="207">
        <f t="shared" si="2"/>
        <v>1300.6114359415301</v>
      </c>
      <c r="R39" s="207">
        <f t="shared" si="2"/>
        <v>1319.5184866723989</v>
      </c>
      <c r="S39" s="207">
        <f t="shared" si="2"/>
        <v>1403.6328460877039</v>
      </c>
      <c r="T39" s="207">
        <f t="shared" si="2"/>
        <v>1463.155631986242</v>
      </c>
      <c r="U39" s="207">
        <f t="shared" si="2"/>
        <v>1430.8254514187447</v>
      </c>
      <c r="V39" s="207">
        <f t="shared" si="2"/>
        <v>1395.6792777300084</v>
      </c>
      <c r="W39" s="207">
        <f t="shared" si="2"/>
        <v>1484.8022355975925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1370.1848667239892</v>
      </c>
      <c r="C40" s="206">
        <f>ISI!C36+NFM!C52+CHI!C41+NMM!C40+PPA!C41+FBT!C21+TRE!C21+MAE!C21+TEL!C21+WWP!C21+OIS!C21</f>
        <v>1560.0601891659503</v>
      </c>
      <c r="D40" s="206">
        <f>ISI!D36+NFM!D52+CHI!D41+NMM!D40+PPA!D41+FBT!D21+TRE!D21+MAE!D21+TEL!D21+WWP!D21+OIS!D21</f>
        <v>1571.7325881341358</v>
      </c>
      <c r="E40" s="206">
        <f>ISI!E36+NFM!E52+CHI!E41+NMM!E40+PPA!E41+FBT!E21+TRE!E21+MAE!E21+TEL!E21+WWP!E21+OIS!E21</f>
        <v>1467.9922613929491</v>
      </c>
      <c r="F40" s="206">
        <f>ISI!F36+NFM!F52+CHI!F41+NMM!F40+PPA!F41+FBT!F21+TRE!F21+MAE!F21+TEL!F21+WWP!F21+OIS!F21</f>
        <v>1241.6809974204641</v>
      </c>
      <c r="G40" s="206">
        <f>ISI!G36+NFM!G52+CHI!G41+NMM!G40+PPA!G41+FBT!G21+TRE!G21+MAE!G21+TEL!G21+WWP!G21+OIS!G21</f>
        <v>1256.1908856405848</v>
      </c>
      <c r="H40" s="206">
        <f>ISI!H36+NFM!H52+CHI!H41+NMM!H40+PPA!H41+FBT!H21+TRE!H21+MAE!H21+TEL!H21+WWP!H21+OIS!H21</f>
        <v>1260.2751504729147</v>
      </c>
      <c r="I40" s="206">
        <f>ISI!I36+NFM!I52+CHI!I41+NMM!I40+PPA!I41+FBT!I21+TRE!I21+MAE!I21+TEL!I21+WWP!I21+OIS!I21</f>
        <v>1219.8839208942391</v>
      </c>
      <c r="J40" s="206">
        <f>ISI!J36+NFM!J52+CHI!J41+NMM!J40+PPA!J41+FBT!J21+TRE!J21+MAE!J21+TEL!J21+WWP!J21+OIS!J21</f>
        <v>1211.8013757523645</v>
      </c>
      <c r="K40" s="206">
        <f>ISI!K36+NFM!K52+CHI!K41+NMM!K40+PPA!K41+FBT!K21+TRE!K21+MAE!K21+TEL!K21+WWP!K21+OIS!K21</f>
        <v>886.17798796216687</v>
      </c>
      <c r="L40" s="206">
        <f>ISI!L36+NFM!L52+CHI!L41+NMM!L40+PPA!L41+FBT!L21+TRE!L21+MAE!L21+TEL!L21+WWP!L21+OIS!L21</f>
        <v>968.98108340498686</v>
      </c>
      <c r="M40" s="206">
        <f>ISI!M36+NFM!M52+CHI!M41+NMM!M40+PPA!M41+FBT!M21+TRE!M21+MAE!M21+TEL!M21+WWP!M21+OIS!M21</f>
        <v>975.62338779019785</v>
      </c>
      <c r="N40" s="206">
        <f>ISI!N36+NFM!N52+CHI!N41+NMM!N40+PPA!N41+FBT!N21+TRE!N21+MAE!N21+TEL!N21+WWP!N21+OIS!N21</f>
        <v>816.65950128976772</v>
      </c>
      <c r="O40" s="206">
        <f>ISI!O36+NFM!O52+CHI!O41+NMM!O40+PPA!O41+FBT!O21+TRE!O21+MAE!O21+TEL!O21+WWP!O21+OIS!O21</f>
        <v>1273.5597592433362</v>
      </c>
      <c r="P40" s="206">
        <f>ISI!P36+NFM!P52+CHI!P41+NMM!P40+PPA!P41+FBT!P21+TRE!P21+MAE!P21+TEL!P21+WWP!P21+OIS!P21</f>
        <v>1252.1711092003438</v>
      </c>
      <c r="Q40" s="206">
        <f>ISI!Q36+NFM!Q52+CHI!Q41+NMM!Q40+PPA!Q41+FBT!Q21+TRE!Q21+MAE!Q21+TEL!Q21+WWP!Q21+OIS!Q21</f>
        <v>1244.7549441100598</v>
      </c>
      <c r="R40" s="206">
        <f>ISI!R36+NFM!R52+CHI!R41+NMM!R40+PPA!R41+FBT!R21+TRE!R21+MAE!R21+TEL!R21+WWP!R21+OIS!R21</f>
        <v>1287.3602751504729</v>
      </c>
      <c r="S40" s="206">
        <f>ISI!S36+NFM!S52+CHI!S41+NMM!S40+PPA!S41+FBT!S21+TRE!S21+MAE!S21+TEL!S21+WWP!S21+OIS!S21</f>
        <v>1361.9948409286326</v>
      </c>
      <c r="T40" s="206">
        <f>ISI!T36+NFM!T52+CHI!T41+NMM!T40+PPA!T41+FBT!T21+TRE!T21+MAE!T21+TEL!T21+WWP!T21+OIS!T21</f>
        <v>1431.2983662940667</v>
      </c>
      <c r="U40" s="206">
        <f>ISI!U36+NFM!U52+CHI!U41+NMM!U40+PPA!U41+FBT!U21+TRE!U21+MAE!U21+TEL!U21+WWP!U21+OIS!U21</f>
        <v>1399.3766122098023</v>
      </c>
      <c r="V40" s="206">
        <f>ISI!V36+NFM!V52+CHI!V41+NMM!V40+PPA!V41+FBT!V21+TRE!V21+MAE!V21+TEL!V21+WWP!V21+OIS!V21</f>
        <v>1373.9466895958726</v>
      </c>
      <c r="W40" s="206">
        <f>ISI!W36+NFM!W52+CHI!W41+NMM!W40+PPA!W41+FBT!W21+TRE!W21+MAE!W21+TEL!W21+WWP!W21+OIS!W21</f>
        <v>1449.3551160791058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137.74961306964749</v>
      </c>
      <c r="C41" s="206">
        <f>ISI!C37+NFM!C53+CHI!C42+NMM!C41+PPA!C42+FBT!C22+TRE!C22+MAE!C22+TEL!C22+WWP!C22+OIS!C22</f>
        <v>90.11177987962165</v>
      </c>
      <c r="D41" s="206">
        <f>ISI!D37+NFM!D53+CHI!D42+NMM!D41+PPA!D42+FBT!D22+TRE!D22+MAE!D22+TEL!D22+WWP!D22+OIS!D22</f>
        <v>83.696388650042977</v>
      </c>
      <c r="E41" s="206">
        <f>ISI!E37+NFM!E53+CHI!E42+NMM!E41+PPA!E42+FBT!E22+TRE!E22+MAE!E22+TEL!E22+WWP!E22+OIS!E22</f>
        <v>87.150128976784174</v>
      </c>
      <c r="F41" s="206">
        <f>ISI!F37+NFM!F53+CHI!F42+NMM!F41+PPA!F42+FBT!F22+TRE!F22+MAE!F22+TEL!F22+WWP!F22+OIS!F22</f>
        <v>103.26500429922611</v>
      </c>
      <c r="G41" s="206">
        <f>ISI!G37+NFM!G53+CHI!G42+NMM!G41+PPA!G42+FBT!G22+TRE!G22+MAE!G22+TEL!G22+WWP!G22+OIS!G22</f>
        <v>108.0825451418745</v>
      </c>
      <c r="H41" s="206">
        <f>ISI!H37+NFM!H53+CHI!H42+NMM!H41+PPA!H42+FBT!H22+TRE!H22+MAE!H22+TEL!H22+WWP!H22+OIS!H22</f>
        <v>136.5673258813413</v>
      </c>
      <c r="I41" s="206">
        <f>ISI!I37+NFM!I53+CHI!I42+NMM!I41+PPA!I42+FBT!I22+TRE!I22+MAE!I22+TEL!I22+WWP!I22+OIS!I22</f>
        <v>135.92003439380909</v>
      </c>
      <c r="J41" s="206">
        <f>ISI!J37+NFM!J53+CHI!J42+NMM!J41+PPA!J42+FBT!J22+TRE!J22+MAE!J22+TEL!J22+WWP!J22+OIS!J22</f>
        <v>133.474290627687</v>
      </c>
      <c r="K41" s="206">
        <f>ISI!K37+NFM!K53+CHI!K42+NMM!K41+PPA!K42+FBT!K22+TRE!K22+MAE!K22+TEL!K22+WWP!K22+OIS!K22</f>
        <v>115.1022355975924</v>
      </c>
      <c r="L41" s="206">
        <f>ISI!L37+NFM!L53+CHI!L42+NMM!L41+PPA!L42+FBT!L22+TRE!L22+MAE!L22+TEL!L22+WWP!L22+OIS!L22</f>
        <v>149.2858125537403</v>
      </c>
      <c r="M41" s="206">
        <f>ISI!M37+NFM!M53+CHI!M42+NMM!M41+PPA!M42+FBT!M22+TRE!M22+MAE!M22+TEL!M22+WWP!M22+OIS!M22</f>
        <v>146.29312123817709</v>
      </c>
      <c r="N41" s="206">
        <f>ISI!N37+NFM!N53+CHI!N42+NMM!N41+PPA!N42+FBT!N22+TRE!N22+MAE!N22+TEL!N22+WWP!N22+OIS!N22</f>
        <v>132.86758383490971</v>
      </c>
      <c r="O41" s="206">
        <f>ISI!O37+NFM!O53+CHI!O42+NMM!O41+PPA!O42+FBT!O22+TRE!O22+MAE!O22+TEL!O22+WWP!O22+OIS!O22</f>
        <v>81.749785038693034</v>
      </c>
      <c r="P41" s="206">
        <f>ISI!P37+NFM!P53+CHI!P42+NMM!P41+PPA!P42+FBT!P22+TRE!P22+MAE!P22+TEL!P22+WWP!P22+OIS!P22</f>
        <v>45.980223559759239</v>
      </c>
      <c r="Q41" s="206">
        <f>ISI!Q37+NFM!Q53+CHI!Q42+NMM!Q41+PPA!Q42+FBT!Q22+TRE!Q22+MAE!Q22+TEL!Q22+WWP!Q22+OIS!Q22</f>
        <v>55.856491831470343</v>
      </c>
      <c r="R41" s="206">
        <f>ISI!R37+NFM!R53+CHI!R42+NMM!R41+PPA!R42+FBT!R22+TRE!R22+MAE!R22+TEL!R22+WWP!R22+OIS!R22</f>
        <v>32.158211521926049</v>
      </c>
      <c r="S41" s="206">
        <f>ISI!S37+NFM!S53+CHI!S42+NMM!S41+PPA!S42+FBT!S22+TRE!S22+MAE!S22+TEL!S22+WWP!S22+OIS!S22</f>
        <v>41.638005159071362</v>
      </c>
      <c r="T41" s="206">
        <f>ISI!T37+NFM!T53+CHI!T42+NMM!T41+PPA!T42+FBT!T22+TRE!T22+MAE!T22+TEL!T22+WWP!T22+OIS!T22</f>
        <v>31.85726569217541</v>
      </c>
      <c r="U41" s="206">
        <f>ISI!U37+NFM!U53+CHI!U42+NMM!U41+PPA!U42+FBT!U22+TRE!U22+MAE!U22+TEL!U22+WWP!U22+OIS!U22</f>
        <v>31.448839208942388</v>
      </c>
      <c r="V41" s="206">
        <f>ISI!V37+NFM!V53+CHI!V42+NMM!V41+PPA!V42+FBT!V22+TRE!V22+MAE!V22+TEL!V22+WWP!V22+OIS!V22</f>
        <v>21.732588134135849</v>
      </c>
      <c r="W41" s="206">
        <f>ISI!W37+NFM!W53+CHI!W42+NMM!W41+PPA!W42+FBT!W22+TRE!W22+MAE!W22+TEL!W22+WWP!W22+OIS!W22</f>
        <v>35.447119518486673</v>
      </c>
    </row>
    <row r="42" spans="1:23" ht="12" customHeight="1" x14ac:dyDescent="0.25">
      <c r="A42" s="19" t="s">
        <v>37</v>
      </c>
      <c r="B42" s="207">
        <f t="shared" ref="B42:W42" si="3">SUM(B43:B48)</f>
        <v>60.165262252794491</v>
      </c>
      <c r="C42" s="207">
        <f t="shared" si="3"/>
        <v>53.835855546001724</v>
      </c>
      <c r="D42" s="207">
        <f t="shared" si="3"/>
        <v>80.085038693035244</v>
      </c>
      <c r="E42" s="207">
        <f t="shared" si="3"/>
        <v>77.218830610490116</v>
      </c>
      <c r="F42" s="207">
        <f t="shared" si="3"/>
        <v>80.706104901117811</v>
      </c>
      <c r="G42" s="207">
        <f t="shared" si="3"/>
        <v>104.66233877901978</v>
      </c>
      <c r="H42" s="207">
        <f t="shared" si="3"/>
        <v>122.00257953568357</v>
      </c>
      <c r="I42" s="207">
        <f t="shared" si="3"/>
        <v>124.6298366294067</v>
      </c>
      <c r="J42" s="207">
        <f t="shared" si="3"/>
        <v>120.42613929492691</v>
      </c>
      <c r="K42" s="207">
        <f t="shared" si="3"/>
        <v>116.67626827171109</v>
      </c>
      <c r="L42" s="207">
        <f t="shared" si="3"/>
        <v>118.41977644024074</v>
      </c>
      <c r="M42" s="207">
        <f t="shared" si="3"/>
        <v>122.36070507308683</v>
      </c>
      <c r="N42" s="207">
        <f t="shared" si="3"/>
        <v>96.445915735167659</v>
      </c>
      <c r="O42" s="207">
        <f t="shared" si="3"/>
        <v>132.36827171109201</v>
      </c>
      <c r="P42" s="207">
        <f t="shared" si="3"/>
        <v>175.62347377472054</v>
      </c>
      <c r="Q42" s="207">
        <f t="shared" si="3"/>
        <v>184.89054170249352</v>
      </c>
      <c r="R42" s="207">
        <f t="shared" si="3"/>
        <v>203.42493551160791</v>
      </c>
      <c r="S42" s="207">
        <f t="shared" si="3"/>
        <v>259.02846087704205</v>
      </c>
      <c r="T42" s="207">
        <f t="shared" si="3"/>
        <v>310.2845227858985</v>
      </c>
      <c r="U42" s="207">
        <f t="shared" si="3"/>
        <v>358.72278589853829</v>
      </c>
      <c r="V42" s="207">
        <f t="shared" si="3"/>
        <v>358.41229578675836</v>
      </c>
      <c r="W42" s="207">
        <f t="shared" si="3"/>
        <v>442.62932072226999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60.021926053310402</v>
      </c>
      <c r="C43" s="206">
        <f>ISI!C39+NFM!C55+CHI!C44+NMM!C43+PPA!C44+FBT!C24+TRE!C24+MAE!C24+TEL!C24+WWP!C24+OIS!C24</f>
        <v>53.740326741186593</v>
      </c>
      <c r="D43" s="206">
        <f>ISI!D39+NFM!D55+CHI!D44+NMM!D43+PPA!D44+FBT!D24+TRE!D24+MAE!D24+TEL!D24+WWP!D24+OIS!D24</f>
        <v>79.989509888220113</v>
      </c>
      <c r="E43" s="206">
        <f>ISI!E39+NFM!E55+CHI!E44+NMM!E43+PPA!E44+FBT!E24+TRE!E24+MAE!E24+TEL!E24+WWP!E24+OIS!E24</f>
        <v>75.427515047291493</v>
      </c>
      <c r="F43" s="206">
        <f>ISI!F39+NFM!F55+CHI!F44+NMM!F43+PPA!F44+FBT!F24+TRE!F24+MAE!F24+TEL!F24+WWP!F24+OIS!F24</f>
        <v>78.962510748065355</v>
      </c>
      <c r="G43" s="206">
        <f>ISI!G39+NFM!G55+CHI!G44+NMM!G43+PPA!G44+FBT!G24+TRE!G24+MAE!G24+TEL!G24+WWP!G24+OIS!G24</f>
        <v>102.89484092863285</v>
      </c>
      <c r="H43" s="206">
        <f>ISI!H39+NFM!H55+CHI!H44+NMM!H43+PPA!H44+FBT!H24+TRE!H24+MAE!H24+TEL!H24+WWP!H24+OIS!H24</f>
        <v>120.59337919174547</v>
      </c>
      <c r="I43" s="206">
        <f>ISI!I39+NFM!I55+CHI!I44+NMM!I43+PPA!I44+FBT!I24+TRE!I24+MAE!I24+TEL!I24+WWP!I24+OIS!I24</f>
        <v>123.38787618228717</v>
      </c>
      <c r="J43" s="206">
        <f>ISI!J39+NFM!J55+CHI!J44+NMM!J43+PPA!J44+FBT!J24+TRE!J24+MAE!J24+TEL!J24+WWP!J24+OIS!J24</f>
        <v>119.16027515047291</v>
      </c>
      <c r="K43" s="206">
        <f>ISI!K39+NFM!K55+CHI!K44+NMM!K43+PPA!K44+FBT!K24+TRE!K24+MAE!K24+TEL!K24+WWP!K24+OIS!K24</f>
        <v>115.50593293207223</v>
      </c>
      <c r="L43" s="206">
        <f>ISI!L39+NFM!L55+CHI!L44+NMM!L43+PPA!L44+FBT!L24+TRE!L24+MAE!L24+TEL!L24+WWP!L24+OIS!L24</f>
        <v>116.91504729148751</v>
      </c>
      <c r="M43" s="206">
        <f>ISI!M39+NFM!M55+CHI!M44+NMM!M43+PPA!M44+FBT!M24+TRE!M24+MAE!M24+TEL!M24+WWP!M24+OIS!M24</f>
        <v>120.92768701633705</v>
      </c>
      <c r="N43" s="206">
        <f>ISI!N39+NFM!N55+CHI!N44+NMM!N43+PPA!N44+FBT!N24+TRE!N24+MAE!N24+TEL!N24+WWP!N24+OIS!N24</f>
        <v>92.648237317282891</v>
      </c>
      <c r="O43" s="206">
        <f>ISI!O39+NFM!O55+CHI!O44+NMM!O43+PPA!O44+FBT!O24+TRE!O24+MAE!O24+TEL!O24+WWP!O24+OIS!O24</f>
        <v>123.67446259673258</v>
      </c>
      <c r="P43" s="206">
        <f>ISI!P39+NFM!P55+CHI!P44+NMM!P43+PPA!P44+FBT!P24+TRE!P24+MAE!P24+TEL!P24+WWP!P24+OIS!P24</f>
        <v>156.82631126397249</v>
      </c>
      <c r="Q43" s="206">
        <f>ISI!Q39+NFM!Q55+CHI!Q44+NMM!Q43+PPA!Q44+FBT!Q24+TRE!Q24+MAE!Q24+TEL!Q24+WWP!Q24+OIS!Q24</f>
        <v>173.85597592433359</v>
      </c>
      <c r="R43" s="206">
        <f>ISI!R39+NFM!R55+CHI!R44+NMM!R43+PPA!R44+FBT!R24+TRE!R24+MAE!R24+TEL!R24+WWP!R24+OIS!R24</f>
        <v>193.03516766981943</v>
      </c>
      <c r="S43" s="206">
        <f>ISI!S39+NFM!S55+CHI!S44+NMM!S43+PPA!S44+FBT!S24+TRE!S24+MAE!S24+TEL!S24+WWP!S24+OIS!S24</f>
        <v>241.49707652622521</v>
      </c>
      <c r="T43" s="206">
        <f>ISI!T39+NFM!T55+CHI!T44+NMM!T43+PPA!T44+FBT!T24+TRE!T24+MAE!T24+TEL!T24+WWP!T24+OIS!T24</f>
        <v>297.36311263972482</v>
      </c>
      <c r="U43" s="206">
        <f>ISI!U39+NFM!U55+CHI!U44+NMM!U43+PPA!U44+FBT!U24+TRE!U24+MAE!U24+TEL!U24+WWP!U24+OIS!U24</f>
        <v>347.40146173688737</v>
      </c>
      <c r="V43" s="206">
        <f>ISI!V39+NFM!V55+CHI!V44+NMM!V43+PPA!V44+FBT!V24+TRE!V24+MAE!V24+TEL!V24+WWP!V24+OIS!V24</f>
        <v>344.70257953568358</v>
      </c>
      <c r="W43" s="206">
        <f>ISI!W39+NFM!W55+CHI!W44+NMM!W43+PPA!W44+FBT!W24+TRE!W24+MAE!W24+TEL!W24+WWP!W24+OIS!W24</f>
        <v>426.84153052450563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0.14333619948409279</v>
      </c>
      <c r="C44" s="206">
        <f>ISI!C40+NFM!C56+CHI!C45+NMM!C44+PPA!C45+FBT!C25+TRE!C25+MAE!C25+TEL!C25+WWP!C25+OIS!C25</f>
        <v>9.5528804815133275E-2</v>
      </c>
      <c r="D44" s="206">
        <f>ISI!D40+NFM!D56+CHI!D45+NMM!D44+PPA!D45+FBT!D25+TRE!D25+MAE!D25+TEL!D25+WWP!D25+OIS!D25</f>
        <v>9.5528804815133275E-2</v>
      </c>
      <c r="E44" s="206">
        <f>ISI!E40+NFM!E56+CHI!E45+NMM!E44+PPA!E45+FBT!E25+TRE!E25+MAE!E25+TEL!E25+WWP!E25+OIS!E25</f>
        <v>9.5528804815133261E-2</v>
      </c>
      <c r="F44" s="206">
        <f>ISI!F40+NFM!F56+CHI!F45+NMM!F44+PPA!F45+FBT!F25+TRE!F25+MAE!F25+TEL!F25+WWP!F25+OIS!F25</f>
        <v>9.5528804815133275E-2</v>
      </c>
      <c r="G44" s="206">
        <f>ISI!G40+NFM!G56+CHI!G45+NMM!G44+PPA!G45+FBT!G25+TRE!G25+MAE!G25+TEL!G25+WWP!G25+OIS!G25</f>
        <v>4.7807394668959592E-2</v>
      </c>
      <c r="H44" s="206">
        <f>ISI!H40+NFM!H56+CHI!H45+NMM!H44+PPA!H45+FBT!H25+TRE!H25+MAE!H25+TEL!H25+WWP!H25+OIS!H25</f>
        <v>0</v>
      </c>
      <c r="I44" s="206">
        <f>ISI!I40+NFM!I56+CHI!I45+NMM!I44+PPA!I45+FBT!I25+TRE!I25+MAE!I25+TEL!I25+WWP!I25+OIS!I25</f>
        <v>0</v>
      </c>
      <c r="J44" s="206">
        <f>ISI!J40+NFM!J56+CHI!J45+NMM!J44+PPA!J45+FBT!J25+TRE!J25+MAE!J25+TEL!J25+WWP!J25+OIS!J25</f>
        <v>0</v>
      </c>
      <c r="K44" s="206">
        <f>ISI!K40+NFM!K56+CHI!K45+NMM!K44+PPA!K45+FBT!K25+TRE!K25+MAE!K25+TEL!K25+WWP!K25+OIS!K25</f>
        <v>0</v>
      </c>
      <c r="L44" s="206">
        <f>ISI!L40+NFM!L56+CHI!L45+NMM!L44+PPA!L45+FBT!L25+TRE!L25+MAE!L25+TEL!L25+WWP!L25+OIS!L25</f>
        <v>0.14333619948409279</v>
      </c>
      <c r="M44" s="206">
        <f>ISI!M40+NFM!M56+CHI!M45+NMM!M44+PPA!M45+FBT!M25+TRE!M25+MAE!M25+TEL!M25+WWP!M25+OIS!M25</f>
        <v>0</v>
      </c>
      <c r="N44" s="206">
        <f>ISI!N40+NFM!N56+CHI!N45+NMM!N44+PPA!N45+FBT!N25+TRE!N25+MAE!N25+TEL!N25+WWP!N25+OIS!N25</f>
        <v>2.5795356835769558</v>
      </c>
      <c r="O44" s="206">
        <f>ISI!O40+NFM!O56+CHI!O45+NMM!O44+PPA!O45+FBT!O25+TRE!O25+MAE!O25+TEL!O25+WWP!O25+OIS!O25</f>
        <v>7.3564058469475491</v>
      </c>
      <c r="P44" s="206">
        <f>ISI!P40+NFM!P56+CHI!P45+NMM!P44+PPA!P45+FBT!P25+TRE!P25+MAE!P25+TEL!P25+WWP!P25+OIS!P25</f>
        <v>17.555116079105755</v>
      </c>
      <c r="Q44" s="206">
        <f>ISI!Q40+NFM!Q56+CHI!Q45+NMM!Q44+PPA!Q45+FBT!Q25+TRE!Q25+MAE!Q25+TEL!Q25+WWP!Q25+OIS!Q25</f>
        <v>9.6015477214101459</v>
      </c>
      <c r="R44" s="206">
        <f>ISI!R40+NFM!R56+CHI!R45+NMM!R44+PPA!R45+FBT!R25+TRE!R25+MAE!R25+TEL!R25+WWP!R25+OIS!R25</f>
        <v>9.028374892519345</v>
      </c>
      <c r="S44" s="206">
        <f>ISI!S40+NFM!S56+CHI!S45+NMM!S44+PPA!S45+FBT!S25+TRE!S25+MAE!S25+TEL!S25+WWP!S25+OIS!S25</f>
        <v>14.068099742046432</v>
      </c>
      <c r="T44" s="206">
        <f>ISI!T40+NFM!T56+CHI!T45+NMM!T44+PPA!T45+FBT!T25+TRE!T25+MAE!T25+TEL!T25+WWP!T25+OIS!T25</f>
        <v>10.533104041272569</v>
      </c>
      <c r="U44" s="206">
        <f>ISI!U40+NFM!U56+CHI!U45+NMM!U44+PPA!U45+FBT!U25+TRE!U25+MAE!U25+TEL!U25+WWP!U25+OIS!U25</f>
        <v>8.7656921754084269</v>
      </c>
      <c r="V44" s="206">
        <f>ISI!V40+NFM!V56+CHI!V45+NMM!V44+PPA!V45+FBT!V25+TRE!V25+MAE!V25+TEL!V25+WWP!V25+OIS!V25</f>
        <v>9.6493551160791036</v>
      </c>
      <c r="W44" s="206">
        <f>ISI!W40+NFM!W56+CHI!W45+NMM!W44+PPA!W45+FBT!W25+TRE!W25+MAE!W25+TEL!W25+WWP!W25+OIS!W25</f>
        <v>10.84359415305245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1.6957867583834907</v>
      </c>
      <c r="F47" s="206">
        <f>ISI!F43+NFM!F59+CHI!F48+NMM!F47+PPA!F48+FBT!F28+TRE!F28+MAE!F28+TEL!F28+WWP!F28+OIS!F28</f>
        <v>1.6480653482373173</v>
      </c>
      <c r="G47" s="206">
        <f>ISI!G43+NFM!G59+CHI!G48+NMM!G47+PPA!G48+FBT!G28+TRE!G28+MAE!G28+TEL!G28+WWP!G28+OIS!G28</f>
        <v>1.7196904557179709</v>
      </c>
      <c r="H47" s="206">
        <f>ISI!H43+NFM!H59+CHI!H48+NMM!H47+PPA!H48+FBT!H28+TRE!H28+MAE!H28+TEL!H28+WWP!H28+OIS!H28</f>
        <v>1.4092003439380911</v>
      </c>
      <c r="I47" s="206">
        <f>ISI!I43+NFM!I59+CHI!I48+NMM!I47+PPA!I48+FBT!I28+TRE!I28+MAE!I28+TEL!I28+WWP!I28+OIS!I28</f>
        <v>1.2419604471195183</v>
      </c>
      <c r="J47" s="206">
        <f>ISI!J43+NFM!J59+CHI!J48+NMM!J47+PPA!J48+FBT!J28+TRE!J28+MAE!J28+TEL!J28+WWP!J28+OIS!J28</f>
        <v>1.2658641444539982</v>
      </c>
      <c r="K47" s="206">
        <f>ISI!K43+NFM!K59+CHI!K48+NMM!K47+PPA!K48+FBT!K28+TRE!K28+MAE!K28+TEL!K28+WWP!K28+OIS!K28</f>
        <v>1.1703353396388649</v>
      </c>
      <c r="L47" s="206">
        <f>ISI!L43+NFM!L59+CHI!L48+NMM!L47+PPA!L48+FBT!L28+TRE!L28+MAE!L28+TEL!L28+WWP!L28+OIS!L28</f>
        <v>1.3613929492691317</v>
      </c>
      <c r="M47" s="206">
        <f>ISI!M43+NFM!M59+CHI!M48+NMM!M47+PPA!M48+FBT!M28+TRE!M28+MAE!M28+TEL!M28+WWP!M28+OIS!M28</f>
        <v>1.433018056749785</v>
      </c>
      <c r="N47" s="206">
        <f>ISI!N43+NFM!N59+CHI!N48+NMM!N47+PPA!N48+FBT!N28+TRE!N28+MAE!N28+TEL!N28+WWP!N28+OIS!N28</f>
        <v>1.2181427343078244</v>
      </c>
      <c r="O47" s="206">
        <f>ISI!O43+NFM!O59+CHI!O48+NMM!O47+PPA!O48+FBT!O28+TRE!O28+MAE!O28+TEL!O28+WWP!O28+OIS!O28</f>
        <v>1.3374032674118657</v>
      </c>
      <c r="P47" s="206">
        <f>ISI!P43+NFM!P59+CHI!P48+NMM!P47+PPA!P48+FBT!P28+TRE!P28+MAE!P28+TEL!P28+WWP!P28+OIS!P28</f>
        <v>1.2420464316423043</v>
      </c>
      <c r="Q47" s="206">
        <f>ISI!Q43+NFM!Q59+CHI!Q48+NMM!Q47+PPA!Q48+FBT!Q28+TRE!Q28+MAE!Q28+TEL!Q28+WWP!Q28+OIS!Q28</f>
        <v>1.433018056749785</v>
      </c>
      <c r="R47" s="206">
        <f>ISI!R43+NFM!R59+CHI!R48+NMM!R47+PPA!R48+FBT!R28+TRE!R28+MAE!R28+TEL!R28+WWP!R28+OIS!R28</f>
        <v>1.3613929492691315</v>
      </c>
      <c r="S47" s="206">
        <f>ISI!S43+NFM!S59+CHI!S48+NMM!S47+PPA!S48+FBT!S28+TRE!S28+MAE!S28+TEL!S28+WWP!S28+OIS!S28</f>
        <v>2.0779879621668096</v>
      </c>
      <c r="T47" s="206">
        <f>ISI!T43+NFM!T59+CHI!T48+NMM!T47+PPA!T48+FBT!T28+TRE!T28+MAE!T28+TEL!T28+WWP!T28+OIS!T28</f>
        <v>1.5523645743766121</v>
      </c>
      <c r="U47" s="206">
        <f>ISI!U43+NFM!U59+CHI!U48+NMM!U47+PPA!U48+FBT!U28+TRE!U28+MAE!U28+TEL!U28+WWP!U28+OIS!U28</f>
        <v>1.5047291487532242</v>
      </c>
      <c r="V47" s="206">
        <f>ISI!V43+NFM!V59+CHI!V48+NMM!V47+PPA!V48+FBT!V28+TRE!V28+MAE!V28+TEL!V28+WWP!V28+OIS!V28</f>
        <v>1.5286328460877043</v>
      </c>
      <c r="W47" s="206">
        <f>ISI!W43+NFM!W59+CHI!W48+NMM!W47+PPA!W48+FBT!W28+TRE!W28+MAE!W28+TEL!W28+WWP!W28+OIS!W28</f>
        <v>1.8392089423903697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1.3852966466036107</v>
      </c>
      <c r="T48" s="206">
        <f>ISI!T44+NFM!T60+CHI!T49+NMM!T48+PPA!T49+FBT!T29+TRE!T29+MAE!T29+TEL!T29+WWP!T29+OIS!T29</f>
        <v>0.83594153052450548</v>
      </c>
      <c r="U48" s="206">
        <f>ISI!U44+NFM!U60+CHI!U49+NMM!U48+PPA!U49+FBT!U29+TRE!U29+MAE!U29+TEL!U29+WWP!U29+OIS!U29</f>
        <v>1.050902837489252</v>
      </c>
      <c r="V48" s="206">
        <f>ISI!V44+NFM!V60+CHI!V49+NMM!V48+PPA!V49+FBT!V29+TRE!V29+MAE!V29+TEL!V29+WWP!V29+OIS!V29</f>
        <v>2.5317282889079964</v>
      </c>
      <c r="W48" s="206">
        <f>ISI!W44+NFM!W60+CHI!W49+NMM!W48+PPA!W49+FBT!W29+TRE!W29+MAE!W29+TEL!W29+WWP!W29+OIS!W29</f>
        <v>3.1049871023215818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517.00576096302666</v>
      </c>
      <c r="C49" s="208">
        <f>ISI!C45+NFM!C61+CHI!C50+NMM!C49+PPA!C50+FBT!C30+TRE!C30+MAE!C30+TEL!C30+WWP!C30+OIS!C30</f>
        <v>482.54024075666371</v>
      </c>
      <c r="D49" s="208">
        <f>ISI!D45+NFM!D61+CHI!D50+NMM!D49+PPA!D50+FBT!D30+TRE!D30+MAE!D30+TEL!D30+WWP!D30+OIS!D30</f>
        <v>457.43766122098026</v>
      </c>
      <c r="E49" s="208">
        <f>ISI!E45+NFM!E61+CHI!E50+NMM!E49+PPA!E50+FBT!E30+TRE!E30+MAE!E30+TEL!E30+WWP!E30+OIS!E30</f>
        <v>477.88288907996554</v>
      </c>
      <c r="F49" s="208">
        <f>ISI!F45+NFM!F61+CHI!F50+NMM!F49+PPA!F50+FBT!F30+TRE!F30+MAE!F30+TEL!F30+WWP!F30+OIS!F30</f>
        <v>352.13061049011179</v>
      </c>
      <c r="G49" s="208">
        <f>ISI!G45+NFM!G61+CHI!G50+NMM!G49+PPA!G50+FBT!G30+TRE!G30+MAE!G30+TEL!G30+WWP!G30+OIS!G30</f>
        <v>376.42123817712803</v>
      </c>
      <c r="H49" s="208">
        <f>ISI!H45+NFM!H61+CHI!H50+NMM!H49+PPA!H50+FBT!H30+TRE!H30+MAE!H30+TEL!H30+WWP!H30+OIS!H30</f>
        <v>379.69337919174546</v>
      </c>
      <c r="I49" s="208">
        <f>ISI!I45+NFM!I61+CHI!I50+NMM!I49+PPA!I50+FBT!I30+TRE!I30+MAE!I30+TEL!I30+WWP!I30+OIS!I30</f>
        <v>358.43611349957007</v>
      </c>
      <c r="J49" s="208">
        <f>ISI!J45+NFM!J61+CHI!J50+NMM!J49+PPA!J50+FBT!J30+TRE!J30+MAE!J30+TEL!J30+WWP!J30+OIS!J30</f>
        <v>363.38022355975926</v>
      </c>
      <c r="K49" s="208">
        <f>ISI!K45+NFM!K61+CHI!K50+NMM!K49+PPA!K50+FBT!K30+TRE!K30+MAE!K30+TEL!K30+WWP!K30+OIS!K30</f>
        <v>329.82235597592438</v>
      </c>
      <c r="L49" s="208">
        <f>ISI!L45+NFM!L61+CHI!L50+NMM!L49+PPA!L50+FBT!L30+TRE!L30+MAE!L30+TEL!L30+WWP!L30+OIS!L30</f>
        <v>300.53972484952698</v>
      </c>
      <c r="M49" s="208">
        <f>ISI!M45+NFM!M61+CHI!M50+NMM!M49+PPA!M50+FBT!M30+TRE!M30+MAE!M30+TEL!M30+WWP!M30+OIS!M30</f>
        <v>278.99587274290622</v>
      </c>
      <c r="N49" s="208">
        <f>ISI!N45+NFM!N61+CHI!N50+NMM!N49+PPA!N50+FBT!N30+TRE!N30+MAE!N30+TEL!N30+WWP!N30+OIS!N30</f>
        <v>307.46629406706791</v>
      </c>
      <c r="O49" s="208">
        <f>ISI!O45+NFM!O61+CHI!O50+NMM!O49+PPA!O50+FBT!O30+TRE!O30+MAE!O30+TEL!O30+WWP!O30+OIS!O30</f>
        <v>378.618486672399</v>
      </c>
      <c r="P49" s="208">
        <f>ISI!P45+NFM!P61+CHI!P50+NMM!P49+PPA!P50+FBT!P30+TRE!P30+MAE!P30+TEL!P30+WWP!P30+OIS!P30</f>
        <v>342.00352536543414</v>
      </c>
      <c r="Q49" s="208">
        <f>ISI!Q45+NFM!Q61+CHI!Q50+NMM!Q49+PPA!Q50+FBT!Q30+TRE!Q30+MAE!Q30+TEL!Q30+WWP!Q30+OIS!Q30</f>
        <v>353.39638865004292</v>
      </c>
      <c r="R49" s="208">
        <f>ISI!R45+NFM!R61+CHI!R50+NMM!R49+PPA!R50+FBT!R30+TRE!R30+MAE!R30+TEL!R30+WWP!R30+OIS!R30</f>
        <v>393.47454858125536</v>
      </c>
      <c r="S49" s="208">
        <f>ISI!S45+NFM!S61+CHI!S50+NMM!S49+PPA!S50+FBT!S30+TRE!S30+MAE!S30+TEL!S30+WWP!S30+OIS!S30</f>
        <v>370.04385210662065</v>
      </c>
      <c r="T49" s="208">
        <f>ISI!T45+NFM!T61+CHI!T50+NMM!T49+PPA!T50+FBT!T30+TRE!T30+MAE!T30+TEL!T30+WWP!T30+OIS!T30</f>
        <v>344.51143594153052</v>
      </c>
      <c r="U49" s="208">
        <f>ISI!U45+NFM!U61+CHI!U50+NMM!U49+PPA!U50+FBT!U30+TRE!U30+MAE!U30+TEL!U30+WWP!U30+OIS!U30</f>
        <v>355.9999140154772</v>
      </c>
      <c r="V49" s="208">
        <f>ISI!V45+NFM!V61+CHI!V50+NMM!V49+PPA!V50+FBT!V30+TRE!V30+MAE!V30+TEL!V30+WWP!V30+OIS!V30</f>
        <v>354.78159931212383</v>
      </c>
      <c r="W49" s="208">
        <f>ISI!W45+NFM!W61+CHI!W50+NMM!W49+PPA!W50+FBT!W30+TRE!W30+MAE!W30+TEL!W30+WWP!W30+OIS!W30</f>
        <v>390.96689595872743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756.57781599312125</v>
      </c>
      <c r="C50" s="209">
        <f>ISI!C46+NFM!C62+CHI!C51+NMM!C50+PPA!C51+FBT!C31+TRE!C31+MAE!C31+TEL!C31+WWP!C31+OIS!C31</f>
        <v>811.34995700773868</v>
      </c>
      <c r="D50" s="209">
        <f>ISI!D46+NFM!D62+CHI!D51+NMM!D50+PPA!D51+FBT!D31+TRE!D31+MAE!D31+TEL!D31+WWP!D31+OIS!D31</f>
        <v>881.85726569217525</v>
      </c>
      <c r="E50" s="209">
        <f>ISI!E46+NFM!E62+CHI!E51+NMM!E50+PPA!E51+FBT!E31+TRE!E31+MAE!E31+TEL!E31+WWP!E31+OIS!E31</f>
        <v>824.16165090283744</v>
      </c>
      <c r="F50" s="209">
        <f>ISI!F46+NFM!F62+CHI!F51+NMM!F50+PPA!F51+FBT!F31+TRE!F31+MAE!F31+TEL!F31+WWP!F31+OIS!F31</f>
        <v>816.59501289767832</v>
      </c>
      <c r="G50" s="209">
        <f>ISI!G46+NFM!G62+CHI!G51+NMM!G50+PPA!G51+FBT!G31+TRE!G31+MAE!G31+TEL!G31+WWP!G31+OIS!G31</f>
        <v>797.1625107480653</v>
      </c>
      <c r="H50" s="209">
        <f>ISI!H46+NFM!H62+CHI!H51+NMM!H50+PPA!H51+FBT!H31+TRE!H31+MAE!H31+TEL!H31+WWP!H31+OIS!H31</f>
        <v>807.73860705073093</v>
      </c>
      <c r="I50" s="209">
        <f>ISI!I46+NFM!I62+CHI!I51+NMM!I50+PPA!I51+FBT!I31+TRE!I31+MAE!I31+TEL!I31+WWP!I31+OIS!I31</f>
        <v>814.35941530524497</v>
      </c>
      <c r="J50" s="209">
        <f>ISI!J46+NFM!J62+CHI!J51+NMM!J50+PPA!J51+FBT!J31+TRE!J31+MAE!J31+TEL!J31+WWP!J31+OIS!J31</f>
        <v>851.67669819432513</v>
      </c>
      <c r="K50" s="209">
        <f>ISI!K46+NFM!K62+CHI!K51+NMM!K50+PPA!K51+FBT!K31+TRE!K31+MAE!K31+TEL!K31+WWP!K31+OIS!K31</f>
        <v>736.11349957007735</v>
      </c>
      <c r="L50" s="209">
        <f>ISI!L46+NFM!L62+CHI!L51+NMM!L50+PPA!L51+FBT!L31+TRE!L31+MAE!L31+TEL!L31+WWP!L31+OIS!L31</f>
        <v>841.27257093723119</v>
      </c>
      <c r="M50" s="209">
        <f>ISI!M46+NFM!M62+CHI!M51+NMM!M50+PPA!M51+FBT!M31+TRE!M31+MAE!M31+TEL!M31+WWP!M31+OIS!M31</f>
        <v>849.35511607910576</v>
      </c>
      <c r="N50" s="209">
        <f>ISI!N46+NFM!N62+CHI!N51+NMM!N50+PPA!N51+FBT!N31+TRE!N31+MAE!N31+TEL!N31+WWP!N31+OIS!N31</f>
        <v>1272.7429062768701</v>
      </c>
      <c r="O50" s="209">
        <f>ISI!O46+NFM!O62+CHI!O51+NMM!O50+PPA!O51+FBT!O31+TRE!O31+MAE!O31+TEL!O31+WWP!O31+OIS!O31</f>
        <v>1276.0103181427341</v>
      </c>
      <c r="P50" s="209">
        <f>ISI!P46+NFM!P62+CHI!P51+NMM!P50+PPA!P51+FBT!P31+TRE!P31+MAE!P31+TEL!P31+WWP!P31+OIS!P31</f>
        <v>1263.6285468615647</v>
      </c>
      <c r="Q50" s="209">
        <f>ISI!Q46+NFM!Q62+CHI!Q51+NMM!Q50+PPA!Q51+FBT!Q31+TRE!Q31+MAE!Q31+TEL!Q31+WWP!Q31+OIS!Q31</f>
        <v>1324.4196044711953</v>
      </c>
      <c r="R50" s="209">
        <f>ISI!R46+NFM!R62+CHI!R51+NMM!R50+PPA!R51+FBT!R31+TRE!R31+MAE!R31+TEL!R31+WWP!R31+OIS!R31</f>
        <v>1375.9243336199484</v>
      </c>
      <c r="S50" s="209">
        <f>ISI!S46+NFM!S62+CHI!S51+NMM!S50+PPA!S51+FBT!S31+TRE!S31+MAE!S31+TEL!S31+WWP!S31+OIS!S31</f>
        <v>1438.9509888220121</v>
      </c>
      <c r="T50" s="209">
        <f>ISI!T46+NFM!T62+CHI!T51+NMM!T50+PPA!T51+FBT!T31+TRE!T31+MAE!T31+TEL!T31+WWP!T31+OIS!T31</f>
        <v>1481.8572656921754</v>
      </c>
      <c r="U50" s="209">
        <f>ISI!U46+NFM!U62+CHI!U51+NMM!U50+PPA!U51+FBT!U31+TRE!U31+MAE!U31+TEL!U31+WWP!U31+OIS!U31</f>
        <v>1526.3112639724848</v>
      </c>
      <c r="V50" s="209">
        <f>ISI!V46+NFM!V62+CHI!V51+NMM!V50+PPA!V51+FBT!V31+TRE!V31+MAE!V31+TEL!V31+WWP!V31+OIS!V31</f>
        <v>1503.0094582975062</v>
      </c>
      <c r="W50" s="209">
        <f>ISI!W46+NFM!W62+CHI!W51+NMM!W50+PPA!W51+FBT!W31+TRE!W31+MAE!W31+TEL!W31+WWP!W31+OIS!W31</f>
        <v>1614.3594153052445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3266.1760103181423</v>
      </c>
      <c r="C51" s="212">
        <f t="shared" si="4"/>
        <v>3400.8000000000011</v>
      </c>
      <c r="D51" s="212">
        <f t="shared" si="4"/>
        <v>3466.5760963026646</v>
      </c>
      <c r="E51" s="212">
        <f t="shared" si="4"/>
        <v>3380.4859845227857</v>
      </c>
      <c r="F51" s="212">
        <f t="shared" si="4"/>
        <v>3081.6947549441102</v>
      </c>
      <c r="G51" s="212">
        <f t="shared" si="4"/>
        <v>3097.9523645743766</v>
      </c>
      <c r="H51" s="212">
        <f t="shared" si="4"/>
        <v>3117.7234737747217</v>
      </c>
      <c r="I51" s="212">
        <f t="shared" si="4"/>
        <v>3073.7249355116087</v>
      </c>
      <c r="J51" s="212">
        <f t="shared" si="4"/>
        <v>3081.3799656061906</v>
      </c>
      <c r="K51" s="212">
        <f t="shared" si="4"/>
        <v>2424.5698194325028</v>
      </c>
      <c r="L51" s="212">
        <f t="shared" si="4"/>
        <v>2604.7911435941528</v>
      </c>
      <c r="M51" s="212">
        <f t="shared" si="4"/>
        <v>2998.1496990541714</v>
      </c>
      <c r="N51" s="212">
        <f t="shared" si="4"/>
        <v>3182.3923473774721</v>
      </c>
      <c r="O51" s="212">
        <f t="shared" si="4"/>
        <v>3725.7009458297493</v>
      </c>
      <c r="P51" s="212">
        <f t="shared" si="4"/>
        <v>3705.0251074806524</v>
      </c>
      <c r="Q51" s="212">
        <f t="shared" si="4"/>
        <v>3867.2212381771287</v>
      </c>
      <c r="R51" s="212">
        <f t="shared" si="4"/>
        <v>3988.2987102321581</v>
      </c>
      <c r="S51" s="212">
        <f t="shared" si="4"/>
        <v>4282.7743766122094</v>
      </c>
      <c r="T51" s="212">
        <f t="shared" si="4"/>
        <v>4453.8780739466902</v>
      </c>
      <c r="U51" s="212">
        <f t="shared" si="4"/>
        <v>4459.6171109200332</v>
      </c>
      <c r="V51" s="212">
        <f t="shared" si="4"/>
        <v>4421.5982803095449</v>
      </c>
      <c r="W51" s="212">
        <f t="shared" si="4"/>
        <v>4729.2868443680136</v>
      </c>
    </row>
    <row r="52" spans="1:23" ht="12" customHeight="1" x14ac:dyDescent="0.25">
      <c r="A52" s="17" t="s">
        <v>16</v>
      </c>
      <c r="B52" s="211">
        <f>ISI!B$47</f>
        <v>454.10240756663796</v>
      </c>
      <c r="C52" s="211">
        <f>ISI!C$47</f>
        <v>397.52983662940659</v>
      </c>
      <c r="D52" s="211">
        <f>ISI!D$47</f>
        <v>394.62553740326734</v>
      </c>
      <c r="E52" s="211">
        <f>ISI!E$47</f>
        <v>407.88572656921758</v>
      </c>
      <c r="F52" s="211">
        <f>ISI!F$47</f>
        <v>361.01556319862425</v>
      </c>
      <c r="G52" s="211">
        <f>ISI!G$47</f>
        <v>364.0251934651763</v>
      </c>
      <c r="H52" s="211">
        <f>ISI!H$47</f>
        <v>381.69415305245059</v>
      </c>
      <c r="I52" s="211">
        <f>ISI!I$47</f>
        <v>378.69501289767828</v>
      </c>
      <c r="J52" s="211">
        <f>ISI!J$47</f>
        <v>366.72261392949258</v>
      </c>
      <c r="K52" s="211">
        <f>ISI!K$47</f>
        <v>233.89406706792772</v>
      </c>
      <c r="L52" s="211">
        <f>ISI!L$47</f>
        <v>286.46354256233877</v>
      </c>
      <c r="M52" s="211">
        <f>ISI!M$47</f>
        <v>282.44772141014613</v>
      </c>
      <c r="N52" s="211">
        <f>ISI!N$47</f>
        <v>277.74944110060181</v>
      </c>
      <c r="O52" s="211">
        <f>ISI!O$47</f>
        <v>233.25597592433368</v>
      </c>
      <c r="P52" s="211">
        <f>ISI!P$47</f>
        <v>188.94858125537399</v>
      </c>
      <c r="Q52" s="211">
        <f>ISI!Q$47</f>
        <v>207.28366294067058</v>
      </c>
      <c r="R52" s="211">
        <f>ISI!R$47</f>
        <v>187.77248495270851</v>
      </c>
      <c r="S52" s="211">
        <f>ISI!S$47</f>
        <v>226.14001905996457</v>
      </c>
      <c r="T52" s="211">
        <f>ISI!T$47</f>
        <v>231.55325396987072</v>
      </c>
      <c r="U52" s="211">
        <f>ISI!U$47</f>
        <v>219.30884737325971</v>
      </c>
      <c r="V52" s="211">
        <f>ISI!V$47</f>
        <v>201.51583425381338</v>
      </c>
      <c r="W52" s="211">
        <f>ISI!W$47</f>
        <v>191.16153721167552</v>
      </c>
    </row>
    <row r="53" spans="1:23" ht="12" customHeight="1" x14ac:dyDescent="0.25">
      <c r="A53" s="18" t="s">
        <v>41</v>
      </c>
      <c r="B53" s="206">
        <f>ISI!B$48</f>
        <v>426.16650967383771</v>
      </c>
      <c r="C53" s="206">
        <f>ISI!C$48</f>
        <v>346.97248275891292</v>
      </c>
      <c r="D53" s="206">
        <f>ISI!D$48</f>
        <v>352.85315441457652</v>
      </c>
      <c r="E53" s="206">
        <f>ISI!E$48</f>
        <v>369.99768729708973</v>
      </c>
      <c r="F53" s="206">
        <f>ISI!F$48</f>
        <v>332.88665963996812</v>
      </c>
      <c r="G53" s="206">
        <f>ISI!G$48</f>
        <v>332.28450944577833</v>
      </c>
      <c r="H53" s="206">
        <f>ISI!H$48</f>
        <v>337.82466691131339</v>
      </c>
      <c r="I53" s="206">
        <f>ISI!I$48</f>
        <v>330.6326432924202</v>
      </c>
      <c r="J53" s="206">
        <f>ISI!J$48</f>
        <v>314.8557073605615</v>
      </c>
      <c r="K53" s="206">
        <f>ISI!K$48</f>
        <v>221.97346368299321</v>
      </c>
      <c r="L53" s="206">
        <f>ISI!L$48</f>
        <v>278.13202004604591</v>
      </c>
      <c r="M53" s="206">
        <f>ISI!M$48</f>
        <v>266.86234128643451</v>
      </c>
      <c r="N53" s="206">
        <f>ISI!N$48</f>
        <v>272.71960557320023</v>
      </c>
      <c r="O53" s="206">
        <f>ISI!O$48</f>
        <v>215.30973800936201</v>
      </c>
      <c r="P53" s="206">
        <f>ISI!P$48</f>
        <v>172.6955720959607</v>
      </c>
      <c r="Q53" s="206">
        <f>ISI!Q$48</f>
        <v>194.99871122378181</v>
      </c>
      <c r="R53" s="206">
        <f>ISI!R$48</f>
        <v>167.8822746294039</v>
      </c>
      <c r="S53" s="206">
        <f>ISI!S$48</f>
        <v>204.52016172926281</v>
      </c>
      <c r="T53" s="206">
        <f>ISI!T$48</f>
        <v>207.98875735283471</v>
      </c>
      <c r="U53" s="206">
        <f>ISI!U$48</f>
        <v>192.67535905154051</v>
      </c>
      <c r="V53" s="206">
        <f>ISI!V$48</f>
        <v>174.98174285140689</v>
      </c>
      <c r="W53" s="206">
        <f>ISI!W$48</f>
        <v>167.7415327146019</v>
      </c>
    </row>
    <row r="54" spans="1:23" ht="12" customHeight="1" x14ac:dyDescent="0.25">
      <c r="A54" s="18" t="s">
        <v>42</v>
      </c>
      <c r="B54" s="206">
        <f>ISI!B$49</f>
        <v>27.935897892800231</v>
      </c>
      <c r="C54" s="206">
        <f>ISI!C$49</f>
        <v>50.557353870493657</v>
      </c>
      <c r="D54" s="206">
        <f>ISI!D$49</f>
        <v>41.772382988690808</v>
      </c>
      <c r="E54" s="206">
        <f>ISI!E$49</f>
        <v>37.888039272127862</v>
      </c>
      <c r="F54" s="206">
        <f>ISI!F$49</f>
        <v>28.12890355865612</v>
      </c>
      <c r="G54" s="206">
        <f>ISI!G$49</f>
        <v>31.740684019397989</v>
      </c>
      <c r="H54" s="206">
        <f>ISI!H$49</f>
        <v>43.869486141137223</v>
      </c>
      <c r="I54" s="206">
        <f>ISI!I$49</f>
        <v>48.062369605258077</v>
      </c>
      <c r="J54" s="206">
        <f>ISI!J$49</f>
        <v>51.866906568931071</v>
      </c>
      <c r="K54" s="206">
        <f>ISI!K$49</f>
        <v>11.9206033849345</v>
      </c>
      <c r="L54" s="206">
        <f>ISI!L$49</f>
        <v>8.3315225162928552</v>
      </c>
      <c r="M54" s="206">
        <f>ISI!M$49</f>
        <v>15.585380123711619</v>
      </c>
      <c r="N54" s="206">
        <f>ISI!N$49</f>
        <v>5.0298355274015778</v>
      </c>
      <c r="O54" s="206">
        <f>ISI!O$49</f>
        <v>17.946237914971679</v>
      </c>
      <c r="P54" s="206">
        <f>ISI!P$49</f>
        <v>16.25300915941331</v>
      </c>
      <c r="Q54" s="206">
        <f>ISI!Q$49</f>
        <v>12.28495171688877</v>
      </c>
      <c r="R54" s="206">
        <f>ISI!R$49</f>
        <v>19.890210323304629</v>
      </c>
      <c r="S54" s="206">
        <f>ISI!S$49</f>
        <v>21.619857330701748</v>
      </c>
      <c r="T54" s="206">
        <f>ISI!T$49</f>
        <v>23.56449661703601</v>
      </c>
      <c r="U54" s="206">
        <f>ISI!U$49</f>
        <v>26.633488321719192</v>
      </c>
      <c r="V54" s="206">
        <f>ISI!V$49</f>
        <v>26.534091402406482</v>
      </c>
      <c r="W54" s="206">
        <f>ISI!W$49</f>
        <v>23.42000449707362</v>
      </c>
    </row>
    <row r="55" spans="1:23" ht="12" customHeight="1" x14ac:dyDescent="0.25">
      <c r="A55" s="19" t="s">
        <v>20</v>
      </c>
      <c r="B55" s="207">
        <f>NFM!B$63</f>
        <v>245.50619088564051</v>
      </c>
      <c r="C55" s="207">
        <f>NFM!C$63</f>
        <v>218.34333619948407</v>
      </c>
      <c r="D55" s="207">
        <f>NFM!D$63</f>
        <v>268.29449699054169</v>
      </c>
      <c r="E55" s="207">
        <f>NFM!E$63</f>
        <v>261.61547721410153</v>
      </c>
      <c r="F55" s="207">
        <f>NFM!F$63</f>
        <v>263.60455717970763</v>
      </c>
      <c r="G55" s="207">
        <f>NFM!G$63</f>
        <v>236.33800515907132</v>
      </c>
      <c r="H55" s="207">
        <f>NFM!H$63</f>
        <v>203.58512467755799</v>
      </c>
      <c r="I55" s="207">
        <f>NFM!I$63</f>
        <v>191.64041272570935</v>
      </c>
      <c r="J55" s="207">
        <f>NFM!J$63</f>
        <v>190.99079965606194</v>
      </c>
      <c r="K55" s="207">
        <f>NFM!K$63</f>
        <v>139.42871883061051</v>
      </c>
      <c r="L55" s="207">
        <f>NFM!L$63</f>
        <v>167.25425623387787</v>
      </c>
      <c r="M55" s="207">
        <f>NFM!M$63</f>
        <v>165.53697334479793</v>
      </c>
      <c r="N55" s="207">
        <f>NFM!N$63</f>
        <v>160.70988822012043</v>
      </c>
      <c r="O55" s="207">
        <f>NFM!O$63</f>
        <v>150.68787618228714</v>
      </c>
      <c r="P55" s="207">
        <f>NFM!P$63</f>
        <v>120.76294067067927</v>
      </c>
      <c r="Q55" s="207">
        <f>NFM!Q$63</f>
        <v>112.5752364574377</v>
      </c>
      <c r="R55" s="207">
        <f>NFM!R$63</f>
        <v>116.86491831470332</v>
      </c>
      <c r="S55" s="207">
        <f>NFM!S$63</f>
        <v>129.5332005116766</v>
      </c>
      <c r="T55" s="207">
        <f>NFM!T$63</f>
        <v>127.31684068668187</v>
      </c>
      <c r="U55" s="207">
        <f>NFM!U$63</f>
        <v>116.61775807546347</v>
      </c>
      <c r="V55" s="207">
        <f>NFM!V$63</f>
        <v>97.966207729505385</v>
      </c>
      <c r="W55" s="207">
        <f>NFM!W$63</f>
        <v>103.03406810441383</v>
      </c>
    </row>
    <row r="56" spans="1:23" ht="12" customHeight="1" x14ac:dyDescent="0.25">
      <c r="A56" s="18" t="s">
        <v>43</v>
      </c>
      <c r="B56" s="206">
        <f>NFM!B$64</f>
        <v>167.17666497448579</v>
      </c>
      <c r="C56" s="206">
        <f>NFM!C$64</f>
        <v>137.03441992084839</v>
      </c>
      <c r="D56" s="206">
        <f>NFM!D$64</f>
        <v>166.30525430153759</v>
      </c>
      <c r="E56" s="206">
        <f>NFM!E$64</f>
        <v>170.7301352278235</v>
      </c>
      <c r="F56" s="206">
        <f>NFM!F$64</f>
        <v>171.58031493580449</v>
      </c>
      <c r="G56" s="206">
        <f>NFM!G$64</f>
        <v>158.18102166670349</v>
      </c>
      <c r="H56" s="206">
        <f>NFM!H$64</f>
        <v>132.66750926162581</v>
      </c>
      <c r="I56" s="206">
        <f>NFM!I$64</f>
        <v>150.3302234728117</v>
      </c>
      <c r="J56" s="206">
        <f>NFM!J$64</f>
        <v>151.42320203438021</v>
      </c>
      <c r="K56" s="206">
        <f>NFM!K$64</f>
        <v>100.4132151110007</v>
      </c>
      <c r="L56" s="206">
        <f>NFM!L$64</f>
        <v>120.19970385046339</v>
      </c>
      <c r="M56" s="206">
        <f>NFM!M$64</f>
        <v>126.50996858357431</v>
      </c>
      <c r="N56" s="206">
        <f>NFM!N$64</f>
        <v>111.48490870968971</v>
      </c>
      <c r="O56" s="206">
        <f>NFM!O$64</f>
        <v>137.46074646675001</v>
      </c>
      <c r="P56" s="206">
        <f>NFM!P$64</f>
        <v>112.8712279018104</v>
      </c>
      <c r="Q56" s="206">
        <f>NFM!Q$64</f>
        <v>105.8834623908995</v>
      </c>
      <c r="R56" s="206">
        <f>NFM!R$64</f>
        <v>109.17773120671551</v>
      </c>
      <c r="S56" s="206">
        <f>NFM!S$64</f>
        <v>120.6649913412942</v>
      </c>
      <c r="T56" s="206">
        <f>NFM!T$64</f>
        <v>118.06857317379909</v>
      </c>
      <c r="U56" s="206">
        <f>NFM!U$64</f>
        <v>107.8259276742381</v>
      </c>
      <c r="V56" s="206">
        <f>NFM!V$64</f>
        <v>90.665087645918561</v>
      </c>
      <c r="W56" s="206">
        <f>NFM!W$64</f>
        <v>95.071839508637922</v>
      </c>
    </row>
    <row r="57" spans="1:23" ht="12" customHeight="1" x14ac:dyDescent="0.25">
      <c r="A57" s="18" t="s">
        <v>56</v>
      </c>
      <c r="B57" s="206">
        <f>NFM!B$65</f>
        <v>65.685912593756626</v>
      </c>
      <c r="C57" s="206">
        <f>NFM!C$65</f>
        <v>71.031334784572039</v>
      </c>
      <c r="D57" s="206">
        <f>NFM!D$65</f>
        <v>89.26179975776401</v>
      </c>
      <c r="E57" s="206">
        <f>NFM!E$65</f>
        <v>78.080581844191258</v>
      </c>
      <c r="F57" s="206">
        <f>NFM!F$65</f>
        <v>79.155718623717803</v>
      </c>
      <c r="G57" s="206">
        <f>NFM!G$65</f>
        <v>66.487891730070103</v>
      </c>
      <c r="H57" s="206">
        <f>NFM!H$65</f>
        <v>61.000608909664457</v>
      </c>
      <c r="I57" s="206">
        <f>NFM!I$65</f>
        <v>30.072880189315381</v>
      </c>
      <c r="J57" s="206">
        <f>NFM!J$65</f>
        <v>39.567597621681728</v>
      </c>
      <c r="K57" s="206">
        <f>NFM!K$65</f>
        <v>39.015503719609818</v>
      </c>
      <c r="L57" s="206">
        <f>NFM!L$65</f>
        <v>47.054552383414489</v>
      </c>
      <c r="M57" s="206">
        <f>NFM!M$65</f>
        <v>39.027004761223623</v>
      </c>
      <c r="N57" s="206">
        <f>NFM!N$65</f>
        <v>49.224979510430721</v>
      </c>
      <c r="O57" s="206">
        <f>NFM!O$65</f>
        <v>13.22712971553713</v>
      </c>
      <c r="P57" s="206">
        <f>NFM!P$65</f>
        <v>7.8917127688688682</v>
      </c>
      <c r="Q57" s="206">
        <f>NFM!Q$65</f>
        <v>6.691774066538196</v>
      </c>
      <c r="R57" s="206">
        <f>NFM!R$65</f>
        <v>7.6871871079878158</v>
      </c>
      <c r="S57" s="206">
        <f>NFM!S$65</f>
        <v>8.8682091703824053</v>
      </c>
      <c r="T57" s="206">
        <f>NFM!T$65</f>
        <v>9.2482675128827729</v>
      </c>
      <c r="U57" s="206">
        <f>NFM!U$65</f>
        <v>8.7918304012253721</v>
      </c>
      <c r="V57" s="206">
        <f>NFM!V$65</f>
        <v>7.3011200835868264</v>
      </c>
      <c r="W57" s="206">
        <f>NFM!W$65</f>
        <v>7.9622285957759056</v>
      </c>
    </row>
    <row r="58" spans="1:23" ht="12" customHeight="1" x14ac:dyDescent="0.25">
      <c r="A58" s="22" t="s">
        <v>44</v>
      </c>
      <c r="B58" s="213">
        <f>NFM!B$66</f>
        <v>47.554034532658328</v>
      </c>
      <c r="C58" s="213">
        <f>NFM!C$66</f>
        <v>46.591702773088457</v>
      </c>
      <c r="D58" s="213">
        <f>NFM!D$66</f>
        <v>59.394733679120527</v>
      </c>
      <c r="E58" s="213">
        <f>NFM!E$66</f>
        <v>58.048245977459963</v>
      </c>
      <c r="F58" s="213">
        <f>NFM!F$66</f>
        <v>59.02362833791674</v>
      </c>
      <c r="G58" s="213">
        <f>NFM!G$66</f>
        <v>48.232245950830887</v>
      </c>
      <c r="H58" s="213">
        <f>NFM!H$66</f>
        <v>45.486003175414538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18.131878061098291</v>
      </c>
      <c r="C59" s="214">
        <f>NFM!C$67</f>
        <v>24.439632011483582</v>
      </c>
      <c r="D59" s="214">
        <f>NFM!D$67</f>
        <v>29.867066078643479</v>
      </c>
      <c r="E59" s="214">
        <f>NFM!E$67</f>
        <v>20.032335866731291</v>
      </c>
      <c r="F59" s="214">
        <f>NFM!F$67</f>
        <v>20.132090285801059</v>
      </c>
      <c r="G59" s="214">
        <f>NFM!G$67</f>
        <v>18.25564577923922</v>
      </c>
      <c r="H59" s="214">
        <f>NFM!H$67</f>
        <v>15.514605734249921</v>
      </c>
      <c r="I59" s="214">
        <f>NFM!I$67</f>
        <v>30.072880189315381</v>
      </c>
      <c r="J59" s="214">
        <f>NFM!J$67</f>
        <v>39.567597621681728</v>
      </c>
      <c r="K59" s="214">
        <f>NFM!K$67</f>
        <v>39.015503719609818</v>
      </c>
      <c r="L59" s="214">
        <f>NFM!L$67</f>
        <v>47.054552383414489</v>
      </c>
      <c r="M59" s="214">
        <f>NFM!M$67</f>
        <v>39.027004761223623</v>
      </c>
      <c r="N59" s="214">
        <f>NFM!N$67</f>
        <v>49.224979510430721</v>
      </c>
      <c r="O59" s="214">
        <f>NFM!O$67</f>
        <v>13.22712971553713</v>
      </c>
      <c r="P59" s="214">
        <f>NFM!P$67</f>
        <v>7.8917127688688682</v>
      </c>
      <c r="Q59" s="214">
        <f>NFM!Q$67</f>
        <v>6.691774066538196</v>
      </c>
      <c r="R59" s="214">
        <f>NFM!R$67</f>
        <v>7.6871871079878158</v>
      </c>
      <c r="S59" s="214">
        <f>NFM!S$67</f>
        <v>8.8682091703824053</v>
      </c>
      <c r="T59" s="214">
        <f>NFM!T$67</f>
        <v>9.2482675128827729</v>
      </c>
      <c r="U59" s="214">
        <f>NFM!U$67</f>
        <v>8.7918304012253721</v>
      </c>
      <c r="V59" s="214">
        <f>NFM!V$67</f>
        <v>7.3011200835868264</v>
      </c>
      <c r="W59" s="214">
        <f>NFM!W$67</f>
        <v>7.9622285957759056</v>
      </c>
    </row>
    <row r="60" spans="1:23" ht="12" customHeight="1" x14ac:dyDescent="0.25">
      <c r="A60" s="18" t="s">
        <v>45</v>
      </c>
      <c r="B60" s="206">
        <f>NFM!B$68</f>
        <v>12.64361331739809</v>
      </c>
      <c r="C60" s="206">
        <f>NFM!C$68</f>
        <v>10.277581494063639</v>
      </c>
      <c r="D60" s="206">
        <f>NFM!D$68</f>
        <v>12.72744293124012</v>
      </c>
      <c r="E60" s="206">
        <f>NFM!E$68</f>
        <v>12.804760142086771</v>
      </c>
      <c r="F60" s="206">
        <f>NFM!F$68</f>
        <v>12.8685236201853</v>
      </c>
      <c r="G60" s="206">
        <f>NFM!G$68</f>
        <v>11.66909176229775</v>
      </c>
      <c r="H60" s="206">
        <f>NFM!H$68</f>
        <v>9.9170065062677075</v>
      </c>
      <c r="I60" s="206">
        <f>NFM!I$68</f>
        <v>11.23730906358227</v>
      </c>
      <c r="J60" s="206">
        <f>NFM!J$68</f>
        <v>0</v>
      </c>
      <c r="K60" s="206">
        <f>NFM!K$68</f>
        <v>0</v>
      </c>
      <c r="L60" s="206">
        <f>NFM!L$68</f>
        <v>0</v>
      </c>
      <c r="M60" s="206">
        <f>NFM!M$68</f>
        <v>0</v>
      </c>
      <c r="N60" s="206">
        <f>NFM!N$68</f>
        <v>0</v>
      </c>
      <c r="O60" s="206">
        <f>NFM!O$68</f>
        <v>0</v>
      </c>
      <c r="P60" s="206">
        <f>NFM!P$68</f>
        <v>0</v>
      </c>
      <c r="Q60" s="206">
        <f>NFM!Q$68</f>
        <v>0</v>
      </c>
      <c r="R60" s="206">
        <f>NFM!R$68</f>
        <v>0</v>
      </c>
      <c r="S60" s="206">
        <f>NFM!S$68</f>
        <v>0</v>
      </c>
      <c r="T60" s="206">
        <f>NFM!T$68</f>
        <v>0</v>
      </c>
      <c r="U60" s="206">
        <f>NFM!U$68</f>
        <v>0</v>
      </c>
      <c r="V60" s="206">
        <f>NFM!V$68</f>
        <v>0</v>
      </c>
      <c r="W60" s="206">
        <f>NFM!W$68</f>
        <v>0</v>
      </c>
    </row>
    <row r="61" spans="1:23" ht="12" customHeight="1" x14ac:dyDescent="0.25">
      <c r="A61" s="19" t="s">
        <v>21</v>
      </c>
      <c r="B61" s="207">
        <f>CHI!B$52</f>
        <v>828.96001719690457</v>
      </c>
      <c r="C61" s="207">
        <f>CHI!C$52</f>
        <v>809.40524505589019</v>
      </c>
      <c r="D61" s="207">
        <f>CHI!D$52</f>
        <v>766.33155631986256</v>
      </c>
      <c r="E61" s="207">
        <f>CHI!E$52</f>
        <v>651.49750644883898</v>
      </c>
      <c r="F61" s="207">
        <f>CHI!F$52</f>
        <v>503.26500429922629</v>
      </c>
      <c r="G61" s="207">
        <f>CHI!G$52</f>
        <v>586.63422184006868</v>
      </c>
      <c r="H61" s="207">
        <f>CHI!H$52</f>
        <v>623.27790197764421</v>
      </c>
      <c r="I61" s="207">
        <f>CHI!I$52</f>
        <v>665.27661220980247</v>
      </c>
      <c r="J61" s="207">
        <f>CHI!J$52</f>
        <v>626.89174548581241</v>
      </c>
      <c r="K61" s="207">
        <f>CHI!K$52</f>
        <v>493.51298366294077</v>
      </c>
      <c r="L61" s="207">
        <f>CHI!L$52</f>
        <v>510.91049011177995</v>
      </c>
      <c r="M61" s="207">
        <f>CHI!M$52</f>
        <v>827.60120378331965</v>
      </c>
      <c r="N61" s="207">
        <f>CHI!N$52</f>
        <v>822.93164230438549</v>
      </c>
      <c r="O61" s="207">
        <f>CHI!O$52</f>
        <v>1048.2064488392086</v>
      </c>
      <c r="P61" s="207">
        <f>CHI!P$52</f>
        <v>1044.5495270851247</v>
      </c>
      <c r="Q61" s="207">
        <f>CHI!Q$52</f>
        <v>1095.7342218400695</v>
      </c>
      <c r="R61" s="207">
        <f>CHI!R$52</f>
        <v>1083.8062768701634</v>
      </c>
      <c r="S61" s="207">
        <f>CHI!S$52</f>
        <v>1154.7734856709753</v>
      </c>
      <c r="T61" s="207">
        <f>CHI!T$52</f>
        <v>1142.8551311464903</v>
      </c>
      <c r="U61" s="207">
        <f>CHI!U$52</f>
        <v>1129.7914505738033</v>
      </c>
      <c r="V61" s="207">
        <f>CHI!V$52</f>
        <v>1155.0232200510045</v>
      </c>
      <c r="W61" s="207">
        <f>CHI!W$52</f>
        <v>1209.9434736699727</v>
      </c>
    </row>
    <row r="62" spans="1:23" ht="12" customHeight="1" x14ac:dyDescent="0.25">
      <c r="A62" s="18" t="s">
        <v>57</v>
      </c>
      <c r="B62" s="206">
        <f>CHI!B$53</f>
        <v>556.50265482631175</v>
      </c>
      <c r="C62" s="206">
        <f>CHI!C$53</f>
        <v>468.17280447868484</v>
      </c>
      <c r="D62" s="206">
        <f>CHI!D$53</f>
        <v>519.85735739099096</v>
      </c>
      <c r="E62" s="206">
        <f>CHI!E$53</f>
        <v>449.72746676330985</v>
      </c>
      <c r="F62" s="206">
        <f>CHI!F$53</f>
        <v>250.7435036026327</v>
      </c>
      <c r="G62" s="206">
        <f>CHI!G$53</f>
        <v>252.95200092463665</v>
      </c>
      <c r="H62" s="206">
        <f>CHI!H$53</f>
        <v>244.4231482730363</v>
      </c>
      <c r="I62" s="206">
        <f>CHI!I$53</f>
        <v>244.28521877701019</v>
      </c>
      <c r="J62" s="206">
        <f>CHI!J$53</f>
        <v>284.64695930517905</v>
      </c>
      <c r="K62" s="206">
        <f>CHI!K$53</f>
        <v>149.47231661648652</v>
      </c>
      <c r="L62" s="206">
        <f>CHI!L$53</f>
        <v>192.47405288709433</v>
      </c>
      <c r="M62" s="206">
        <f>CHI!M$53</f>
        <v>583.05246917758245</v>
      </c>
      <c r="N62" s="206">
        <f>CHI!N$53</f>
        <v>425.75329832847842</v>
      </c>
      <c r="O62" s="206">
        <f>CHI!O$53</f>
        <v>528.13035433227628</v>
      </c>
      <c r="P62" s="206">
        <f>CHI!P$53</f>
        <v>596.85847029993738</v>
      </c>
      <c r="Q62" s="206">
        <f>CHI!Q$53</f>
        <v>720.28051518222014</v>
      </c>
      <c r="R62" s="206">
        <f>CHI!R$53</f>
        <v>870.37772668833463</v>
      </c>
      <c r="S62" s="206">
        <f>CHI!S$53</f>
        <v>821.86724604120741</v>
      </c>
      <c r="T62" s="206">
        <f>CHI!T$53</f>
        <v>936.67301687880172</v>
      </c>
      <c r="U62" s="206">
        <f>CHI!U$53</f>
        <v>857.7892005204717</v>
      </c>
      <c r="V62" s="206">
        <f>CHI!V$53</f>
        <v>758.70786451512686</v>
      </c>
      <c r="W62" s="206">
        <f>CHI!W$53</f>
        <v>763.91418863105719</v>
      </c>
    </row>
    <row r="63" spans="1:23" ht="12" customHeight="1" x14ac:dyDescent="0.25">
      <c r="A63" s="18" t="s">
        <v>47</v>
      </c>
      <c r="B63" s="206">
        <f>CHI!B$54</f>
        <v>170.90802806045281</v>
      </c>
      <c r="C63" s="206">
        <f>CHI!C$54</f>
        <v>225.55377161109379</v>
      </c>
      <c r="D63" s="206">
        <f>CHI!D$54</f>
        <v>132.22743436861859</v>
      </c>
      <c r="E63" s="206">
        <f>CHI!E$54</f>
        <v>70.539033915791705</v>
      </c>
      <c r="F63" s="206">
        <f>CHI!F$54</f>
        <v>121.03210168815259</v>
      </c>
      <c r="G63" s="206">
        <f>CHI!G$54</f>
        <v>194.59361463840639</v>
      </c>
      <c r="H63" s="206">
        <f>CHI!H$54</f>
        <v>224.81191751438689</v>
      </c>
      <c r="I63" s="206">
        <f>CHI!I$54</f>
        <v>282.17132992563103</v>
      </c>
      <c r="J63" s="206">
        <f>CHI!J$54</f>
        <v>208.02333066926741</v>
      </c>
      <c r="K63" s="206">
        <f>CHI!K$54</f>
        <v>204.2983065651807</v>
      </c>
      <c r="L63" s="206">
        <f>CHI!L$54</f>
        <v>153.77362897857341</v>
      </c>
      <c r="M63" s="206">
        <f>CHI!M$54</f>
        <v>76.066804285896879</v>
      </c>
      <c r="N63" s="206">
        <f>CHI!N$54</f>
        <v>221.39808922059791</v>
      </c>
      <c r="O63" s="206">
        <f>CHI!O$54</f>
        <v>368.14154954901647</v>
      </c>
      <c r="P63" s="206">
        <f>CHI!P$54</f>
        <v>281.59523181146039</v>
      </c>
      <c r="Q63" s="206">
        <f>CHI!Q$54</f>
        <v>212.64917813964911</v>
      </c>
      <c r="R63" s="206">
        <f>CHI!R$54</f>
        <v>52.214735335167873</v>
      </c>
      <c r="S63" s="206">
        <f>CHI!S$54</f>
        <v>163.18473394523559</v>
      </c>
      <c r="T63" s="206">
        <f>CHI!T$54</f>
        <v>46.090875135176887</v>
      </c>
      <c r="U63" s="206">
        <f>CHI!U$54</f>
        <v>115.7731490692865</v>
      </c>
      <c r="V63" s="206">
        <f>CHI!V$54</f>
        <v>236.96692714187731</v>
      </c>
      <c r="W63" s="206">
        <f>CHI!W$54</f>
        <v>296.20400896997052</v>
      </c>
    </row>
    <row r="64" spans="1:23" ht="12" customHeight="1" x14ac:dyDescent="0.25">
      <c r="A64" s="18" t="s">
        <v>48</v>
      </c>
      <c r="B64" s="206">
        <f>CHI!B$55</f>
        <v>101.54933431014</v>
      </c>
      <c r="C64" s="206">
        <f>CHI!C$55</f>
        <v>115.6786689661116</v>
      </c>
      <c r="D64" s="206">
        <f>CHI!D$55</f>
        <v>114.2467645602531</v>
      </c>
      <c r="E64" s="206">
        <f>CHI!E$55</f>
        <v>131.23100576973741</v>
      </c>
      <c r="F64" s="206">
        <f>CHI!F$55</f>
        <v>131.48939900844101</v>
      </c>
      <c r="G64" s="206">
        <f>CHI!G$55</f>
        <v>139.08860627702569</v>
      </c>
      <c r="H64" s="206">
        <f>CHI!H$55</f>
        <v>154.04283619022101</v>
      </c>
      <c r="I64" s="206">
        <f>CHI!I$55</f>
        <v>138.82006350716131</v>
      </c>
      <c r="J64" s="206">
        <f>CHI!J$55</f>
        <v>134.221455511366</v>
      </c>
      <c r="K64" s="206">
        <f>CHI!K$55</f>
        <v>139.74236048127349</v>
      </c>
      <c r="L64" s="206">
        <f>CHI!L$55</f>
        <v>164.66280824611221</v>
      </c>
      <c r="M64" s="206">
        <f>CHI!M$55</f>
        <v>168.4819303198403</v>
      </c>
      <c r="N64" s="206">
        <f>CHI!N$55</f>
        <v>175.7802547553091</v>
      </c>
      <c r="O64" s="206">
        <f>CHI!O$55</f>
        <v>151.93454495791599</v>
      </c>
      <c r="P64" s="206">
        <f>CHI!P$55</f>
        <v>166.09582497372691</v>
      </c>
      <c r="Q64" s="206">
        <f>CHI!Q$55</f>
        <v>162.8045285182001</v>
      </c>
      <c r="R64" s="206">
        <f>CHI!R$55</f>
        <v>161.21381484666091</v>
      </c>
      <c r="S64" s="206">
        <f>CHI!S$55</f>
        <v>169.7215056845323</v>
      </c>
      <c r="T64" s="206">
        <f>CHI!T$55</f>
        <v>160.09123913251159</v>
      </c>
      <c r="U64" s="206">
        <f>CHI!U$55</f>
        <v>156.22910098404509</v>
      </c>
      <c r="V64" s="206">
        <f>CHI!V$55</f>
        <v>159.34842839400031</v>
      </c>
      <c r="W64" s="206">
        <f>CHI!W$55</f>
        <v>149.82527606894499</v>
      </c>
    </row>
    <row r="65" spans="1:23" ht="12" customHeight="1" x14ac:dyDescent="0.25">
      <c r="A65" s="19" t="s">
        <v>22</v>
      </c>
      <c r="B65" s="207">
        <f>NMM!B$51</f>
        <v>576.63267411865854</v>
      </c>
      <c r="C65" s="207">
        <f>NMM!C$51</f>
        <v>629.03800515907142</v>
      </c>
      <c r="D65" s="207">
        <f>NMM!D$51</f>
        <v>651.83826311263942</v>
      </c>
      <c r="E65" s="207">
        <f>NMM!E$51</f>
        <v>675.06844368013753</v>
      </c>
      <c r="F65" s="207">
        <f>NMM!F$51</f>
        <v>645.07532244196045</v>
      </c>
      <c r="G65" s="207">
        <f>NMM!G$51</f>
        <v>636.72863284608752</v>
      </c>
      <c r="H65" s="207">
        <f>NMM!H$51</f>
        <v>614.28727429062769</v>
      </c>
      <c r="I65" s="207">
        <f>NMM!I$51</f>
        <v>625.56147893379193</v>
      </c>
      <c r="J65" s="207">
        <f>NMM!J$51</f>
        <v>646.85907136715366</v>
      </c>
      <c r="K65" s="207">
        <f>NMM!K$51</f>
        <v>456.19484092863297</v>
      </c>
      <c r="L65" s="207">
        <f>NMM!L$51</f>
        <v>444.00085984522792</v>
      </c>
      <c r="M65" s="207">
        <f>NMM!M$51</f>
        <v>436.93413585554606</v>
      </c>
      <c r="N65" s="207">
        <f>NMM!N$51</f>
        <v>380.53043852106612</v>
      </c>
      <c r="O65" s="207">
        <f>NMM!O$51</f>
        <v>399.86517626827168</v>
      </c>
      <c r="P65" s="207">
        <f>NMM!P$51</f>
        <v>450.91986242476344</v>
      </c>
      <c r="Q65" s="207">
        <f>NMM!Q$51</f>
        <v>488.37420464316415</v>
      </c>
      <c r="R65" s="207">
        <f>NMM!R$51</f>
        <v>538.37687016337065</v>
      </c>
      <c r="S65" s="207">
        <f>NMM!S$51</f>
        <v>545.31820482719274</v>
      </c>
      <c r="T65" s="207">
        <f>NMM!T$51</f>
        <v>577.04594576182751</v>
      </c>
      <c r="U65" s="207">
        <f>NMM!U$51</f>
        <v>609.91213479048167</v>
      </c>
      <c r="V65" s="207">
        <f>NMM!V$51</f>
        <v>553.9528575224831</v>
      </c>
      <c r="W65" s="207">
        <f>NMM!W$51</f>
        <v>590.48200627922256</v>
      </c>
    </row>
    <row r="66" spans="1:23" ht="12" customHeight="1" x14ac:dyDescent="0.25">
      <c r="A66" s="18" t="s">
        <v>49</v>
      </c>
      <c r="B66" s="206">
        <f>NMM!B$52</f>
        <v>282.71000000000009</v>
      </c>
      <c r="C66" s="206">
        <f>NMM!C$52</f>
        <v>297.50766936196709</v>
      </c>
      <c r="D66" s="206">
        <f>NMM!D$52</f>
        <v>309.1958945457967</v>
      </c>
      <c r="E66" s="206">
        <f>NMM!E$52</f>
        <v>299.60429209302953</v>
      </c>
      <c r="F66" s="206">
        <f>NMM!F$52</f>
        <v>303.80017876204221</v>
      </c>
      <c r="G66" s="206">
        <f>NMM!G$52</f>
        <v>282.5509360143455</v>
      </c>
      <c r="H66" s="206">
        <f>NMM!H$52</f>
        <v>287.57743575372729</v>
      </c>
      <c r="I66" s="206">
        <f>NMM!I$52</f>
        <v>281.63641071899161</v>
      </c>
      <c r="J66" s="206">
        <f>NMM!J$52</f>
        <v>298.9497139338319</v>
      </c>
      <c r="K66" s="206">
        <f>NMM!K$52</f>
        <v>223.39930288658161</v>
      </c>
      <c r="L66" s="206">
        <f>NMM!L$52</f>
        <v>174.15011576138639</v>
      </c>
      <c r="M66" s="206">
        <f>NMM!M$52</f>
        <v>142.30393655615941</v>
      </c>
      <c r="N66" s="206">
        <f>NMM!N$52</f>
        <v>156.47843220207471</v>
      </c>
      <c r="O66" s="206">
        <f>NMM!O$52</f>
        <v>170.7837576041056</v>
      </c>
      <c r="P66" s="206">
        <f>NMM!P$52</f>
        <v>186.60182500082121</v>
      </c>
      <c r="Q66" s="206">
        <f>NMM!Q$52</f>
        <v>206.11612670539361</v>
      </c>
      <c r="R66" s="206">
        <f>NMM!R$52</f>
        <v>211.7211969156985</v>
      </c>
      <c r="S66" s="206">
        <f>NMM!S$52</f>
        <v>266.80891650080781</v>
      </c>
      <c r="T66" s="206">
        <f>NMM!T$52</f>
        <v>134.3219528027922</v>
      </c>
      <c r="U66" s="206">
        <f>NMM!U$52</f>
        <v>200.45404090880669</v>
      </c>
      <c r="V66" s="206">
        <f>NMM!V$52</f>
        <v>193.8010659161483</v>
      </c>
      <c r="W66" s="206">
        <f>NMM!W$52</f>
        <v>199.54001588789171</v>
      </c>
    </row>
    <row r="67" spans="1:23" ht="12" customHeight="1" x14ac:dyDescent="0.25">
      <c r="A67" s="18" t="s">
        <v>50</v>
      </c>
      <c r="B67" s="206">
        <f>NMM!B$53</f>
        <v>202.9640796432227</v>
      </c>
      <c r="C67" s="206">
        <f>NMM!C$53</f>
        <v>239.66277461575501</v>
      </c>
      <c r="D67" s="206">
        <f>NMM!D$53</f>
        <v>248.30302899243441</v>
      </c>
      <c r="E67" s="206">
        <f>NMM!E$53</f>
        <v>292.84455785797189</v>
      </c>
      <c r="F67" s="206">
        <f>NMM!F$53</f>
        <v>263.25151294306471</v>
      </c>
      <c r="G67" s="206">
        <f>NMM!G$53</f>
        <v>263.07283153523792</v>
      </c>
      <c r="H67" s="206">
        <f>NMM!H$53</f>
        <v>241.09517420162521</v>
      </c>
      <c r="I67" s="206">
        <f>NMM!I$53</f>
        <v>259.4586023569197</v>
      </c>
      <c r="J67" s="206">
        <f>NMM!J$53</f>
        <v>255.41697646410739</v>
      </c>
      <c r="K67" s="206">
        <f>NMM!K$53</f>
        <v>154.4535256028872</v>
      </c>
      <c r="L67" s="206">
        <f>NMM!L$53</f>
        <v>194.45956355866591</v>
      </c>
      <c r="M67" s="206">
        <f>NMM!M$53</f>
        <v>213.50181072917641</v>
      </c>
      <c r="N67" s="206">
        <f>NMM!N$53</f>
        <v>146.7012135167594</v>
      </c>
      <c r="O67" s="206">
        <f>NMM!O$53</f>
        <v>154.9566900961392</v>
      </c>
      <c r="P67" s="206">
        <f>NMM!P$53</f>
        <v>193.38270153930981</v>
      </c>
      <c r="Q67" s="206">
        <f>NMM!Q$53</f>
        <v>211.64290626632851</v>
      </c>
      <c r="R67" s="206">
        <f>NMM!R$53</f>
        <v>256.13823849334989</v>
      </c>
      <c r="S67" s="206">
        <f>NMM!S$53</f>
        <v>210.73401758220149</v>
      </c>
      <c r="T67" s="206">
        <f>NMM!T$53</f>
        <v>365.23291933650728</v>
      </c>
      <c r="U67" s="206">
        <f>NMM!U$53</f>
        <v>329.30113917186549</v>
      </c>
      <c r="V67" s="206">
        <f>NMM!V$53</f>
        <v>286.7699544305479</v>
      </c>
      <c r="W67" s="206">
        <f>NMM!W$53</f>
        <v>325.18396739285811</v>
      </c>
    </row>
    <row r="68" spans="1:23" ht="12" customHeight="1" x14ac:dyDescent="0.25">
      <c r="A68" s="18" t="s">
        <v>58</v>
      </c>
      <c r="B68" s="206">
        <f>NMM!B$54</f>
        <v>90.958594475435802</v>
      </c>
      <c r="C68" s="206">
        <f>NMM!C$54</f>
        <v>91.867561181349231</v>
      </c>
      <c r="D68" s="206">
        <f>NMM!D$54</f>
        <v>94.339339574408356</v>
      </c>
      <c r="E68" s="206">
        <f>NMM!E$54</f>
        <v>82.61959372913617</v>
      </c>
      <c r="F68" s="206">
        <f>NMM!F$54</f>
        <v>78.023630736853562</v>
      </c>
      <c r="G68" s="206">
        <f>NMM!G$54</f>
        <v>91.10486529650413</v>
      </c>
      <c r="H68" s="206">
        <f>NMM!H$54</f>
        <v>85.614664335275179</v>
      </c>
      <c r="I68" s="206">
        <f>NMM!I$54</f>
        <v>84.46646585788065</v>
      </c>
      <c r="J68" s="206">
        <f>NMM!J$54</f>
        <v>92.492380969214437</v>
      </c>
      <c r="K68" s="206">
        <f>NMM!K$54</f>
        <v>78.342012439164122</v>
      </c>
      <c r="L68" s="206">
        <f>NMM!L$54</f>
        <v>75.391180525175642</v>
      </c>
      <c r="M68" s="206">
        <f>NMM!M$54</f>
        <v>81.128388570210248</v>
      </c>
      <c r="N68" s="206">
        <f>NMM!N$54</f>
        <v>77.35079280223205</v>
      </c>
      <c r="O68" s="206">
        <f>NMM!O$54</f>
        <v>74.124728568026924</v>
      </c>
      <c r="P68" s="206">
        <f>NMM!P$54</f>
        <v>70.935335884632394</v>
      </c>
      <c r="Q68" s="206">
        <f>NMM!Q$54</f>
        <v>70.615171671441985</v>
      </c>
      <c r="R68" s="206">
        <f>NMM!R$54</f>
        <v>70.517434754322281</v>
      </c>
      <c r="S68" s="206">
        <f>NMM!S$54</f>
        <v>67.775270744183402</v>
      </c>
      <c r="T68" s="206">
        <f>NMM!T$54</f>
        <v>77.491073622527978</v>
      </c>
      <c r="U68" s="206">
        <f>NMM!U$54</f>
        <v>80.156954709809526</v>
      </c>
      <c r="V68" s="206">
        <f>NMM!V$54</f>
        <v>73.381837175786899</v>
      </c>
      <c r="W68" s="206">
        <f>NMM!W$54</f>
        <v>65.758022998472711</v>
      </c>
    </row>
    <row r="69" spans="1:23" ht="12" customHeight="1" x14ac:dyDescent="0.25">
      <c r="A69" s="19" t="s">
        <v>23</v>
      </c>
      <c r="B69" s="207">
        <f>PPA!B$52</f>
        <v>163.88839208942395</v>
      </c>
      <c r="C69" s="207">
        <f>PPA!C$52</f>
        <v>167.03877901977646</v>
      </c>
      <c r="D69" s="207">
        <f>PPA!D$52</f>
        <v>174.55812553740321</v>
      </c>
      <c r="E69" s="207">
        <f>PPA!E$52</f>
        <v>178.98641444539976</v>
      </c>
      <c r="F69" s="207">
        <f>PPA!F$52</f>
        <v>169.44213241616507</v>
      </c>
      <c r="G69" s="207">
        <f>PPA!G$52</f>
        <v>170.22553740326751</v>
      </c>
      <c r="H69" s="207">
        <f>PPA!H$52</f>
        <v>175.32003439380918</v>
      </c>
      <c r="I69" s="207">
        <f>PPA!I$52</f>
        <v>160.94393809114356</v>
      </c>
      <c r="J69" s="207">
        <f>PPA!J$52</f>
        <v>166.64514187446258</v>
      </c>
      <c r="K69" s="207">
        <f>PPA!K$52</f>
        <v>137.22656921754083</v>
      </c>
      <c r="L69" s="207">
        <f>PPA!L$52</f>
        <v>158.51960447119515</v>
      </c>
      <c r="M69" s="207">
        <f>PPA!M$52</f>
        <v>156.56577815993123</v>
      </c>
      <c r="N69" s="207">
        <f>PPA!N$52</f>
        <v>170.61711092003446</v>
      </c>
      <c r="O69" s="207">
        <f>PPA!O$52</f>
        <v>195.02012037833191</v>
      </c>
      <c r="P69" s="207">
        <f>PPA!P$52</f>
        <v>199.8184866723989</v>
      </c>
      <c r="Q69" s="207">
        <f>PPA!Q$52</f>
        <v>190.73989681857267</v>
      </c>
      <c r="R69" s="207">
        <f>PPA!R$52</f>
        <v>204.57489251934652</v>
      </c>
      <c r="S69" s="207">
        <f>PPA!S$52</f>
        <v>238.82030152939896</v>
      </c>
      <c r="T69" s="207">
        <f>PPA!T$52</f>
        <v>229.26150833704563</v>
      </c>
      <c r="U69" s="207">
        <f>PPA!U$52</f>
        <v>244.53817900130548</v>
      </c>
      <c r="V69" s="207">
        <f>PPA!V$52</f>
        <v>246.87136774021278</v>
      </c>
      <c r="W69" s="207">
        <f>PPA!W$52</f>
        <v>253.55380634072867</v>
      </c>
    </row>
    <row r="70" spans="1:23" ht="12" customHeight="1" x14ac:dyDescent="0.25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0</v>
      </c>
      <c r="K70" s="206">
        <f>PPA!K$53</f>
        <v>0</v>
      </c>
      <c r="L70" s="206">
        <f>PPA!L$53</f>
        <v>0</v>
      </c>
      <c r="M70" s="206">
        <f>PPA!M$53</f>
        <v>0</v>
      </c>
      <c r="N70" s="206">
        <f>PPA!N$53</f>
        <v>0</v>
      </c>
      <c r="O70" s="206">
        <f>PPA!O$53</f>
        <v>0</v>
      </c>
      <c r="P70" s="206">
        <f>PPA!P$53</f>
        <v>0</v>
      </c>
      <c r="Q70" s="206">
        <f>PPA!Q$53</f>
        <v>0</v>
      </c>
      <c r="R70" s="206">
        <f>PPA!R$53</f>
        <v>0</v>
      </c>
      <c r="S70" s="206">
        <f>PPA!S$53</f>
        <v>0</v>
      </c>
      <c r="T70" s="206">
        <f>PPA!T$53</f>
        <v>0</v>
      </c>
      <c r="U70" s="206">
        <f>PPA!U$53</f>
        <v>0</v>
      </c>
      <c r="V70" s="206">
        <f>PPA!V$53</f>
        <v>12.78133206084232</v>
      </c>
      <c r="W70" s="206">
        <f>PPA!W$53</f>
        <v>14.42573820930024</v>
      </c>
    </row>
    <row r="71" spans="1:23" ht="12" customHeight="1" x14ac:dyDescent="0.25">
      <c r="A71" s="18" t="s">
        <v>59</v>
      </c>
      <c r="B71" s="206">
        <f>PPA!B$54</f>
        <v>136.01600467418641</v>
      </c>
      <c r="C71" s="206">
        <f>PPA!C$54</f>
        <v>138.63060744123601</v>
      </c>
      <c r="D71" s="206">
        <f>PPA!D$54</f>
        <v>144.87114380899959</v>
      </c>
      <c r="E71" s="206">
        <f>PPA!E$54</f>
        <v>148.5463166331985</v>
      </c>
      <c r="F71" s="206">
        <f>PPA!F$54</f>
        <v>140.62522415953629</v>
      </c>
      <c r="G71" s="206">
        <f>PPA!G$54</f>
        <v>141.2753959931178</v>
      </c>
      <c r="H71" s="206">
        <f>PPA!H$54</f>
        <v>145.50347534421701</v>
      </c>
      <c r="I71" s="206">
        <f>PPA!I$54</f>
        <v>133.57231196546479</v>
      </c>
      <c r="J71" s="206">
        <f>PPA!J$54</f>
        <v>138.3039158975925</v>
      </c>
      <c r="K71" s="206">
        <f>PPA!K$54</f>
        <v>113.888539890801</v>
      </c>
      <c r="L71" s="206">
        <f>PPA!L$54</f>
        <v>131.56028311596111</v>
      </c>
      <c r="M71" s="206">
        <f>PPA!M$54</f>
        <v>129.93874271705101</v>
      </c>
      <c r="N71" s="206">
        <f>PPA!N$54</f>
        <v>141.60037486811831</v>
      </c>
      <c r="O71" s="206">
        <f>PPA!O$54</f>
        <v>161.85318109940351</v>
      </c>
      <c r="P71" s="206">
        <f>PPA!P$54</f>
        <v>165.83549250023879</v>
      </c>
      <c r="Q71" s="206">
        <f>PPA!Q$54</f>
        <v>158.9638387312506</v>
      </c>
      <c r="R71" s="206">
        <f>PPA!R$54</f>
        <v>174.25579440145219</v>
      </c>
      <c r="S71" s="206">
        <f>PPA!S$54</f>
        <v>206.90093590410041</v>
      </c>
      <c r="T71" s="206">
        <f>PPA!T$54</f>
        <v>196.83340095193051</v>
      </c>
      <c r="U71" s="206">
        <f>PPA!U$54</f>
        <v>211.60849523327261</v>
      </c>
      <c r="V71" s="206">
        <f>PPA!V$54</f>
        <v>205.18490526951089</v>
      </c>
      <c r="W71" s="206">
        <f>PPA!W$54</f>
        <v>209.440519083993</v>
      </c>
    </row>
    <row r="72" spans="1:23" ht="12" customHeight="1" x14ac:dyDescent="0.25">
      <c r="A72" s="18" t="s">
        <v>60</v>
      </c>
      <c r="B72" s="206">
        <f>PPA!B$55</f>
        <v>27.872387415237551</v>
      </c>
      <c r="C72" s="206">
        <f>PPA!C$55</f>
        <v>28.40817157854044</v>
      </c>
      <c r="D72" s="206">
        <f>PPA!D$55</f>
        <v>29.686981728403619</v>
      </c>
      <c r="E72" s="206">
        <f>PPA!E$55</f>
        <v>30.44009781220127</v>
      </c>
      <c r="F72" s="206">
        <f>PPA!F$55</f>
        <v>28.816908256628789</v>
      </c>
      <c r="G72" s="206">
        <f>PPA!G$55</f>
        <v>28.950141410149701</v>
      </c>
      <c r="H72" s="206">
        <f>PPA!H$55</f>
        <v>29.816559049592161</v>
      </c>
      <c r="I72" s="206">
        <f>PPA!I$55</f>
        <v>27.37162612567878</v>
      </c>
      <c r="J72" s="206">
        <f>PPA!J$55</f>
        <v>28.341225976870071</v>
      </c>
      <c r="K72" s="206">
        <f>PPA!K$55</f>
        <v>23.338029326739822</v>
      </c>
      <c r="L72" s="206">
        <f>PPA!L$55</f>
        <v>26.959321355234049</v>
      </c>
      <c r="M72" s="206">
        <f>PPA!M$55</f>
        <v>26.627035442880221</v>
      </c>
      <c r="N72" s="206">
        <f>PPA!N$55</f>
        <v>29.016736051916151</v>
      </c>
      <c r="O72" s="206">
        <f>PPA!O$55</f>
        <v>33.166939278928382</v>
      </c>
      <c r="P72" s="206">
        <f>PPA!P$55</f>
        <v>33.982994172160119</v>
      </c>
      <c r="Q72" s="206">
        <f>PPA!Q$55</f>
        <v>31.77605808732206</v>
      </c>
      <c r="R72" s="206">
        <f>PPA!R$55</f>
        <v>30.319098117894331</v>
      </c>
      <c r="S72" s="206">
        <f>PPA!S$55</f>
        <v>31.91936562529856</v>
      </c>
      <c r="T72" s="206">
        <f>PPA!T$55</f>
        <v>32.428107385115119</v>
      </c>
      <c r="U72" s="206">
        <f>PPA!U$55</f>
        <v>32.929683768032866</v>
      </c>
      <c r="V72" s="206">
        <f>PPA!V$55</f>
        <v>28.905130409859559</v>
      </c>
      <c r="W72" s="206">
        <f>PPA!W$55</f>
        <v>29.687549047435429</v>
      </c>
    </row>
    <row r="73" spans="1:23" ht="12" customHeight="1" x14ac:dyDescent="0.25">
      <c r="A73" s="20" t="s">
        <v>61</v>
      </c>
      <c r="B73" s="208">
        <f>FBT!B$12</f>
        <v>474.2153052450559</v>
      </c>
      <c r="C73" s="208">
        <f>FBT!C$12</f>
        <v>592.05717970765261</v>
      </c>
      <c r="D73" s="208">
        <f>FBT!D$12</f>
        <v>596.10541702493538</v>
      </c>
      <c r="E73" s="208">
        <f>FBT!E$12</f>
        <v>555.66552020636277</v>
      </c>
      <c r="F73" s="208">
        <f>FBT!F$12</f>
        <v>526.65090283748918</v>
      </c>
      <c r="G73" s="208">
        <f>FBT!G$12</f>
        <v>458.44892519346507</v>
      </c>
      <c r="H73" s="208">
        <f>FBT!H$12</f>
        <v>467.70352536543419</v>
      </c>
      <c r="I73" s="208">
        <f>FBT!I$12</f>
        <v>416.04531384350821</v>
      </c>
      <c r="J73" s="208">
        <f>FBT!J$12</f>
        <v>454.44453998280312</v>
      </c>
      <c r="K73" s="208">
        <f>FBT!K$12</f>
        <v>398.55442820292342</v>
      </c>
      <c r="L73" s="208">
        <f>FBT!L$12</f>
        <v>411.76371453138432</v>
      </c>
      <c r="M73" s="208">
        <f>FBT!M$12</f>
        <v>416.46044711951828</v>
      </c>
      <c r="N73" s="208">
        <f>FBT!N$12</f>
        <v>470.14806534823731</v>
      </c>
      <c r="O73" s="208">
        <f>FBT!O$12</f>
        <v>550.55494411006021</v>
      </c>
      <c r="P73" s="208">
        <f>FBT!P$12</f>
        <v>566.1506448839209</v>
      </c>
      <c r="Q73" s="208">
        <f>FBT!Q$12</f>
        <v>585.75184866723976</v>
      </c>
      <c r="R73" s="208">
        <f>FBT!R$12</f>
        <v>586.04660361134984</v>
      </c>
      <c r="S73" s="208">
        <f>FBT!S$12</f>
        <v>618.66419150668435</v>
      </c>
      <c r="T73" s="208">
        <f>FBT!T$12</f>
        <v>659.35339446056105</v>
      </c>
      <c r="U73" s="208">
        <f>FBT!U$12</f>
        <v>664.35978605724904</v>
      </c>
      <c r="V73" s="208">
        <f>FBT!V$12</f>
        <v>690.33847154276327</v>
      </c>
      <c r="W73" s="208">
        <f>FBT!W$12</f>
        <v>725.99327305990209</v>
      </c>
    </row>
    <row r="74" spans="1:23" ht="12" customHeight="1" x14ac:dyDescent="0.25">
      <c r="A74" s="14" t="s">
        <v>62</v>
      </c>
      <c r="B74" s="206">
        <f>TRE!B$12</f>
        <v>86.022699914015476</v>
      </c>
      <c r="C74" s="206">
        <f>TRE!C$12</f>
        <v>112.34832330180571</v>
      </c>
      <c r="D74" s="206">
        <f>TRE!D$12</f>
        <v>125.34067067927769</v>
      </c>
      <c r="E74" s="206">
        <f>TRE!E$12</f>
        <v>140.3390369733448</v>
      </c>
      <c r="F74" s="206">
        <f>TRE!F$12</f>
        <v>139.6837489251935</v>
      </c>
      <c r="G74" s="206">
        <f>TRE!G$12</f>
        <v>140.2829750644884</v>
      </c>
      <c r="H74" s="206">
        <f>TRE!H$12</f>
        <v>150.36165090283751</v>
      </c>
      <c r="I74" s="206">
        <f>TRE!I$12</f>
        <v>150.20309544282031</v>
      </c>
      <c r="J74" s="206">
        <f>TRE!J$12</f>
        <v>150.18873602751501</v>
      </c>
      <c r="K74" s="206">
        <f>TRE!K$12</f>
        <v>119.4612209802236</v>
      </c>
      <c r="L74" s="206">
        <f>TRE!L$12</f>
        <v>137.71134995700771</v>
      </c>
      <c r="M74" s="206">
        <f>TRE!M$12</f>
        <v>138.04574376612209</v>
      </c>
      <c r="N74" s="206">
        <f>TRE!N$12</f>
        <v>175.90765262252791</v>
      </c>
      <c r="O74" s="206">
        <f>TRE!O$12</f>
        <v>208.9137575236457</v>
      </c>
      <c r="P74" s="206">
        <f>TRE!P$12</f>
        <v>195.4429062768701</v>
      </c>
      <c r="Q74" s="206">
        <f>TRE!Q$12</f>
        <v>210.24178847807389</v>
      </c>
      <c r="R74" s="206">
        <f>TRE!R$12</f>
        <v>226.69965606190891</v>
      </c>
      <c r="S74" s="206">
        <f>TRE!S$12</f>
        <v>236.50244112175969</v>
      </c>
      <c r="T74" s="206">
        <f>TRE!T$12</f>
        <v>240.57111127415229</v>
      </c>
      <c r="U74" s="206">
        <f>TRE!U$12</f>
        <v>231.7242400904793</v>
      </c>
      <c r="V74" s="206">
        <f>TRE!V$12</f>
        <v>209.64137832295319</v>
      </c>
      <c r="W74" s="206">
        <f>TRE!W$12</f>
        <v>238.55918742568849</v>
      </c>
    </row>
    <row r="75" spans="1:23" ht="12" customHeight="1" x14ac:dyDescent="0.25">
      <c r="A75" s="14" t="s">
        <v>63</v>
      </c>
      <c r="B75" s="206">
        <f>MAE!B$12</f>
        <v>173.05081685296639</v>
      </c>
      <c r="C75" s="206">
        <f>MAE!C$12</f>
        <v>197.0796216680998</v>
      </c>
      <c r="D75" s="206">
        <f>MAE!D$12</f>
        <v>203.83353396388651</v>
      </c>
      <c r="E75" s="206">
        <f>MAE!E$12</f>
        <v>221.9032674118659</v>
      </c>
      <c r="F75" s="206">
        <f>MAE!F$12</f>
        <v>225.99320722269991</v>
      </c>
      <c r="G75" s="206">
        <f>MAE!G$12</f>
        <v>277.3686156491832</v>
      </c>
      <c r="H75" s="206">
        <f>MAE!H$12</f>
        <v>271.53525365434223</v>
      </c>
      <c r="I75" s="206">
        <f>MAE!I$12</f>
        <v>271.14436801375763</v>
      </c>
      <c r="J75" s="206">
        <f>MAE!J$12</f>
        <v>245.76956147893381</v>
      </c>
      <c r="K75" s="206">
        <f>MAE!K$12</f>
        <v>232.28615649183149</v>
      </c>
      <c r="L75" s="206">
        <f>MAE!L$12</f>
        <v>256.62398968185721</v>
      </c>
      <c r="M75" s="206">
        <f>MAE!M$12</f>
        <v>265.52355975924331</v>
      </c>
      <c r="N75" s="206">
        <f>MAE!N$12</f>
        <v>309.34110060189158</v>
      </c>
      <c r="O75" s="206">
        <f>MAE!O$12</f>
        <v>384.66268271711101</v>
      </c>
      <c r="P75" s="206">
        <f>MAE!P$12</f>
        <v>383.38340498710232</v>
      </c>
      <c r="Q75" s="206">
        <f>MAE!Q$12</f>
        <v>387.25313843508172</v>
      </c>
      <c r="R75" s="206">
        <f>MAE!R$12</f>
        <v>405.75107480653469</v>
      </c>
      <c r="S75" s="206">
        <f>MAE!S$12</f>
        <v>437.74593176318092</v>
      </c>
      <c r="T75" s="206">
        <f>MAE!T$12</f>
        <v>443.96706079835332</v>
      </c>
      <c r="U75" s="206">
        <f>MAE!U$12</f>
        <v>447.03532710683612</v>
      </c>
      <c r="V75" s="206">
        <f>MAE!V$12</f>
        <v>473.38310542323848</v>
      </c>
      <c r="W75" s="206">
        <f>MAE!W$12</f>
        <v>528.88277682091518</v>
      </c>
    </row>
    <row r="76" spans="1:23" ht="12" customHeight="1" x14ac:dyDescent="0.25">
      <c r="A76" s="14" t="s">
        <v>64</v>
      </c>
      <c r="B76" s="206">
        <f>TEL!B$12</f>
        <v>65.825881341358553</v>
      </c>
      <c r="C76" s="206">
        <f>TEL!C$12</f>
        <v>70.84737747205503</v>
      </c>
      <c r="D76" s="206">
        <f>TEL!D$12</f>
        <v>67.820980223559758</v>
      </c>
      <c r="E76" s="206">
        <f>TEL!E$12</f>
        <v>57.930438521066201</v>
      </c>
      <c r="F76" s="206">
        <f>TEL!F$12</f>
        <v>48.552622527944962</v>
      </c>
      <c r="G76" s="206">
        <f>TEL!G$12</f>
        <v>43.095012897678423</v>
      </c>
      <c r="H76" s="206">
        <f>TEL!H$12</f>
        <v>30.868443680137581</v>
      </c>
      <c r="I76" s="206">
        <f>TEL!I$12</f>
        <v>26.211006018916581</v>
      </c>
      <c r="J76" s="206">
        <f>TEL!J$12</f>
        <v>23.244539982803101</v>
      </c>
      <c r="K76" s="206">
        <f>TEL!K$12</f>
        <v>19.267755803955289</v>
      </c>
      <c r="L76" s="206">
        <f>TEL!L$12</f>
        <v>22.702321582115211</v>
      </c>
      <c r="M76" s="206">
        <f>TEL!M$12</f>
        <v>22.759673258813411</v>
      </c>
      <c r="N76" s="206">
        <f>TEL!N$12</f>
        <v>27.491143594153051</v>
      </c>
      <c r="O76" s="206">
        <f>TEL!O$12</f>
        <v>34.420120378331902</v>
      </c>
      <c r="P76" s="206">
        <f>TEL!P$12</f>
        <v>36.904041272570943</v>
      </c>
      <c r="Q76" s="206">
        <f>TEL!Q$12</f>
        <v>40.699398108340503</v>
      </c>
      <c r="R76" s="206">
        <f>TEL!R$12</f>
        <v>41.950902837489252</v>
      </c>
      <c r="S76" s="206">
        <f>TEL!S$12</f>
        <v>41.348021778281982</v>
      </c>
      <c r="T76" s="206">
        <f>TEL!T$12</f>
        <v>42.787736910048608</v>
      </c>
      <c r="U76" s="206">
        <f>TEL!U$12</f>
        <v>40.324289464926679</v>
      </c>
      <c r="V76" s="206">
        <f>TEL!V$12</f>
        <v>34.929704932548113</v>
      </c>
      <c r="W76" s="206">
        <f>TEL!W$12</f>
        <v>37.991908956920703</v>
      </c>
    </row>
    <row r="77" spans="1:23" ht="12" customHeight="1" x14ac:dyDescent="0.25">
      <c r="A77" s="14" t="s">
        <v>65</v>
      </c>
      <c r="B77" s="206">
        <f>WWP!B$12</f>
        <v>64.397592433361993</v>
      </c>
      <c r="C77" s="206">
        <f>WWP!C$12</f>
        <v>64.662682717110911</v>
      </c>
      <c r="D77" s="206">
        <f>WWP!D$12</f>
        <v>62.396130696474629</v>
      </c>
      <c r="E77" s="206">
        <f>WWP!E$12</f>
        <v>56.68056749785039</v>
      </c>
      <c r="F77" s="206">
        <f>WWP!F$12</f>
        <v>56.415391229578688</v>
      </c>
      <c r="G77" s="206">
        <f>WWP!G$12</f>
        <v>56.023645743766117</v>
      </c>
      <c r="H77" s="206">
        <f>WWP!H$12</f>
        <v>50.578073946689592</v>
      </c>
      <c r="I77" s="206">
        <f>WWP!I$12</f>
        <v>59.952708512467751</v>
      </c>
      <c r="J77" s="206">
        <f>WWP!J$12</f>
        <v>54.839036973344797</v>
      </c>
      <c r="K77" s="206">
        <f>WWP!K$12</f>
        <v>27.393207222699921</v>
      </c>
      <c r="L77" s="206">
        <f>WWP!L$12</f>
        <v>34.647033533963892</v>
      </c>
      <c r="M77" s="206">
        <f>WWP!M$12</f>
        <v>39.641272570937232</v>
      </c>
      <c r="N77" s="206">
        <f>WWP!N$12</f>
        <v>48.946689595872733</v>
      </c>
      <c r="O77" s="206">
        <f>WWP!O$12</f>
        <v>62.625451418744632</v>
      </c>
      <c r="P77" s="206">
        <f>WWP!P$12</f>
        <v>55.397936371453127</v>
      </c>
      <c r="Q77" s="206">
        <f>WWP!Q$12</f>
        <v>61.335683576956143</v>
      </c>
      <c r="R77" s="206">
        <f>WWP!R$12</f>
        <v>73.925193465176278</v>
      </c>
      <c r="S77" s="206">
        <f>WWP!S$12</f>
        <v>96.533019964728737</v>
      </c>
      <c r="T77" s="206">
        <f>WWP!T$12</f>
        <v>124.9050381309771</v>
      </c>
      <c r="U77" s="206">
        <f>WWP!U$12</f>
        <v>120.6370197096462</v>
      </c>
      <c r="V77" s="206">
        <f>WWP!V$12</f>
        <v>116.9193581899096</v>
      </c>
      <c r="W77" s="206">
        <f>WWP!W$12</f>
        <v>151.12047638337711</v>
      </c>
    </row>
    <row r="78" spans="1:23" ht="12" customHeight="1" x14ac:dyDescent="0.25">
      <c r="A78" s="21" t="s">
        <v>66</v>
      </c>
      <c r="B78" s="209">
        <f>OIS!B$12</f>
        <v>133.5740326741182</v>
      </c>
      <c r="C78" s="209">
        <f>OIS!C$12</f>
        <v>142.44961306964831</v>
      </c>
      <c r="D78" s="209">
        <f>OIS!D$12</f>
        <v>155.4313843508165</v>
      </c>
      <c r="E78" s="209">
        <f>OIS!E$12</f>
        <v>172.9135855545999</v>
      </c>
      <c r="F78" s="209">
        <f>OIS!F$12</f>
        <v>141.9963026655202</v>
      </c>
      <c r="G78" s="209">
        <f>OIS!G$12</f>
        <v>128.78159931212431</v>
      </c>
      <c r="H78" s="209">
        <f>OIS!H$12</f>
        <v>148.51203783319099</v>
      </c>
      <c r="I78" s="209">
        <f>OIS!I$12</f>
        <v>128.0509888220121</v>
      </c>
      <c r="J78" s="209">
        <f>OIS!J$12</f>
        <v>154.78417884780811</v>
      </c>
      <c r="K78" s="209">
        <f>OIS!K$12</f>
        <v>167.34987102321591</v>
      </c>
      <c r="L78" s="209">
        <f>OIS!L$12</f>
        <v>174.1939810834053</v>
      </c>
      <c r="M78" s="209">
        <f>OIS!M$12</f>
        <v>246.6331900257955</v>
      </c>
      <c r="N78" s="209">
        <f>OIS!N$12</f>
        <v>338.01917454858108</v>
      </c>
      <c r="O78" s="209">
        <f>OIS!O$12</f>
        <v>457.48839208942297</v>
      </c>
      <c r="P78" s="209">
        <f>OIS!P$12</f>
        <v>462.74677558039531</v>
      </c>
      <c r="Q78" s="209">
        <f>OIS!Q$12</f>
        <v>487.23215821152212</v>
      </c>
      <c r="R78" s="209">
        <f>OIS!R$12</f>
        <v>522.52983662940676</v>
      </c>
      <c r="S78" s="209">
        <f>OIS!S$12</f>
        <v>557.39555887836559</v>
      </c>
      <c r="T78" s="209">
        <f>OIS!T$12</f>
        <v>634.26105247068108</v>
      </c>
      <c r="U78" s="209">
        <f>OIS!U$12</f>
        <v>635.36807867658274</v>
      </c>
      <c r="V78" s="209">
        <f>OIS!V$12</f>
        <v>641.05677460111292</v>
      </c>
      <c r="W78" s="209">
        <f>OIS!W$12</f>
        <v>698.56433011519687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1586.9519346517623</v>
      </c>
      <c r="C81" s="212">
        <v>1391.3321582115218</v>
      </c>
      <c r="D81" s="212">
        <v>1514.3736887360271</v>
      </c>
      <c r="E81" s="212">
        <v>1323.1895958727428</v>
      </c>
      <c r="F81" s="212">
        <v>1462.3172828890802</v>
      </c>
      <c r="G81" s="212">
        <v>2091.6164230438521</v>
      </c>
      <c r="H81" s="212">
        <v>2186.2162510748062</v>
      </c>
      <c r="I81" s="212">
        <v>2178.1063628546863</v>
      </c>
      <c r="J81" s="212">
        <v>1955.8959587274294</v>
      </c>
      <c r="K81" s="212">
        <v>1840.1559759243332</v>
      </c>
      <c r="L81" s="212">
        <v>1921.8985382631124</v>
      </c>
      <c r="M81" s="212">
        <v>1632.0765262252792</v>
      </c>
      <c r="N81" s="212">
        <v>1594.2655202063627</v>
      </c>
      <c r="O81" s="212">
        <v>1499.3841788478071</v>
      </c>
      <c r="P81" s="212">
        <v>1775.2301805674977</v>
      </c>
      <c r="Q81" s="212">
        <v>1855.7494411006014</v>
      </c>
      <c r="R81" s="212">
        <v>1821.1164230438519</v>
      </c>
      <c r="S81" s="212">
        <v>2146.3428202923469</v>
      </c>
      <c r="T81" s="212">
        <v>2176.6920894239038</v>
      </c>
      <c r="U81" s="212">
        <v>2084.5376612209802</v>
      </c>
      <c r="V81" s="212">
        <v>2197.2943250214958</v>
      </c>
      <c r="W81" s="212">
        <v>2380.1773000859839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0.90765262252794487</v>
      </c>
      <c r="P82" s="215">
        <v>5.4456577815993112</v>
      </c>
      <c r="Q82" s="215">
        <v>13.61418744625967</v>
      </c>
      <c r="R82" s="215">
        <v>11.79896818572657</v>
      </c>
      <c r="S82" s="215">
        <v>4.5380911435941522</v>
      </c>
      <c r="T82" s="215">
        <v>0.90765262252794487</v>
      </c>
      <c r="U82" s="215">
        <v>10.89140154772141</v>
      </c>
      <c r="V82" s="215">
        <v>7.2608770421324156</v>
      </c>
      <c r="W82" s="215">
        <v>5.4456577815993112</v>
      </c>
    </row>
    <row r="83" spans="1:23" ht="12" customHeight="1" x14ac:dyDescent="0.25">
      <c r="A83" s="14" t="s">
        <v>31</v>
      </c>
      <c r="B83" s="206">
        <v>1260.4901977644022</v>
      </c>
      <c r="C83" s="206">
        <v>1060.1197764402407</v>
      </c>
      <c r="D83" s="206">
        <v>1306.2911435941528</v>
      </c>
      <c r="E83" s="206">
        <v>1104.187016337059</v>
      </c>
      <c r="F83" s="206">
        <v>1140.9716251074808</v>
      </c>
      <c r="G83" s="206">
        <v>1732.0291487532245</v>
      </c>
      <c r="H83" s="206">
        <v>1847.2437661220979</v>
      </c>
      <c r="I83" s="206">
        <v>1786.1889079965608</v>
      </c>
      <c r="J83" s="206">
        <v>1604.3482373172831</v>
      </c>
      <c r="K83" s="206">
        <v>1516.8971625107476</v>
      </c>
      <c r="L83" s="206">
        <v>1560.0756663800514</v>
      </c>
      <c r="M83" s="206">
        <v>1222.8331900257951</v>
      </c>
      <c r="N83" s="206">
        <v>1140.4607050730867</v>
      </c>
      <c r="O83" s="206">
        <v>1105.0543422184005</v>
      </c>
      <c r="P83" s="206">
        <v>1275.0725709372311</v>
      </c>
      <c r="Q83" s="206">
        <v>1397.982201203783</v>
      </c>
      <c r="R83" s="206">
        <v>1321.9356835769561</v>
      </c>
      <c r="S83" s="206">
        <v>1584.6680137575233</v>
      </c>
      <c r="T83" s="206">
        <v>1688.2092003439382</v>
      </c>
      <c r="U83" s="206">
        <v>1577.7305245055891</v>
      </c>
      <c r="V83" s="206">
        <v>1640.78581255374</v>
      </c>
      <c r="W83" s="206">
        <v>1839.3920034393805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3.4393809114359408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9.0379191745485805</v>
      </c>
      <c r="C85" s="206">
        <v>15.816337059329321</v>
      </c>
      <c r="D85" s="206">
        <v>2.259501289767841</v>
      </c>
      <c r="E85" s="206">
        <v>3.389251934651762</v>
      </c>
      <c r="F85" s="206">
        <v>66.231986242476353</v>
      </c>
      <c r="G85" s="206">
        <v>99.909200343938082</v>
      </c>
      <c r="H85" s="206">
        <v>114.5027515047291</v>
      </c>
      <c r="I85" s="206">
        <v>141.44453998280309</v>
      </c>
      <c r="J85" s="206">
        <v>144.8122957867584</v>
      </c>
      <c r="K85" s="206">
        <v>151.54772141014621</v>
      </c>
      <c r="L85" s="206">
        <v>177.36698194325021</v>
      </c>
      <c r="M85" s="206">
        <v>127.9736027515047</v>
      </c>
      <c r="N85" s="206">
        <v>122.3607910576096</v>
      </c>
      <c r="O85" s="206">
        <v>204.30877042132411</v>
      </c>
      <c r="P85" s="206">
        <v>200.94101461736889</v>
      </c>
      <c r="Q85" s="206">
        <v>289.62450558899388</v>
      </c>
      <c r="R85" s="206">
        <v>229.32261392949269</v>
      </c>
      <c r="S85" s="206">
        <v>276.61074806534822</v>
      </c>
      <c r="T85" s="206">
        <v>274.4067067927773</v>
      </c>
      <c r="U85" s="206">
        <v>272.20266552020638</v>
      </c>
      <c r="V85" s="206">
        <v>236.93748925193461</v>
      </c>
      <c r="W85" s="206">
        <v>281.01891659501291</v>
      </c>
    </row>
    <row r="86" spans="1:23" ht="12" customHeight="1" x14ac:dyDescent="0.25">
      <c r="A86" s="18" t="s">
        <v>83</v>
      </c>
      <c r="B86" s="206">
        <v>135.56895958727429</v>
      </c>
      <c r="C86" s="206">
        <v>65.730352536543421</v>
      </c>
      <c r="D86" s="206">
        <v>99.622613929492687</v>
      </c>
      <c r="E86" s="206">
        <v>66.757437661220976</v>
      </c>
      <c r="F86" s="206">
        <v>99.622613929492687</v>
      </c>
      <c r="G86" s="206">
        <v>296.81375752364568</v>
      </c>
      <c r="H86" s="206">
        <v>129.4067067927773</v>
      </c>
      <c r="I86" s="206">
        <v>203.63998280309539</v>
      </c>
      <c r="J86" s="206">
        <v>60.189165950128967</v>
      </c>
      <c r="K86" s="206">
        <v>53.167067927772997</v>
      </c>
      <c r="L86" s="206">
        <v>178.56122098022351</v>
      </c>
      <c r="M86" s="206">
        <v>49.15451418744626</v>
      </c>
      <c r="N86" s="206">
        <v>17.05356835769561</v>
      </c>
      <c r="O86" s="206">
        <v>34.107222699914011</v>
      </c>
      <c r="P86" s="206">
        <v>6.0189165950128984</v>
      </c>
      <c r="Q86" s="206">
        <v>12.0378331900258</v>
      </c>
      <c r="R86" s="206">
        <v>11.27110920034394</v>
      </c>
      <c r="S86" s="206">
        <v>34.838091143594148</v>
      </c>
      <c r="T86" s="206">
        <v>7.1725709372312982</v>
      </c>
      <c r="U86" s="206">
        <v>0</v>
      </c>
      <c r="V86" s="206">
        <v>26.6408426483233</v>
      </c>
      <c r="W86" s="206">
        <v>22.542304385210659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507.92493551160783</v>
      </c>
      <c r="C88" s="206">
        <f t="shared" si="5"/>
        <v>431.19802235597592</v>
      </c>
      <c r="D88" s="206">
        <f t="shared" si="5"/>
        <v>396.63224419604467</v>
      </c>
      <c r="E88" s="206">
        <f t="shared" si="5"/>
        <v>279.40670679277696</v>
      </c>
      <c r="F88" s="206">
        <f t="shared" si="5"/>
        <v>293.97626827171132</v>
      </c>
      <c r="G88" s="206">
        <f t="shared" si="5"/>
        <v>367.83697334479825</v>
      </c>
      <c r="H88" s="206">
        <f t="shared" si="5"/>
        <v>543.00180567497864</v>
      </c>
      <c r="I88" s="206">
        <f t="shared" si="5"/>
        <v>329.61109200343958</v>
      </c>
      <c r="J88" s="206">
        <f t="shared" si="5"/>
        <v>348.04264832330182</v>
      </c>
      <c r="K88" s="206">
        <f t="shared" si="5"/>
        <v>345.14307824591538</v>
      </c>
      <c r="L88" s="206">
        <f t="shared" si="5"/>
        <v>275.22803095442816</v>
      </c>
      <c r="M88" s="206">
        <f t="shared" si="5"/>
        <v>280.29948409286305</v>
      </c>
      <c r="N88" s="206">
        <f t="shared" si="5"/>
        <v>313.88667239896813</v>
      </c>
      <c r="O88" s="206">
        <f t="shared" si="5"/>
        <v>193.52287188306104</v>
      </c>
      <c r="P88" s="206">
        <f t="shared" si="5"/>
        <v>368.91513327601024</v>
      </c>
      <c r="Q88" s="206">
        <f t="shared" si="5"/>
        <v>376.05614789337892</v>
      </c>
      <c r="R88" s="206">
        <f t="shared" si="5"/>
        <v>344.02467755803946</v>
      </c>
      <c r="S88" s="206">
        <f t="shared" si="5"/>
        <v>400.47626827171098</v>
      </c>
      <c r="T88" s="206">
        <f t="shared" si="5"/>
        <v>497.77351676698197</v>
      </c>
      <c r="U88" s="206">
        <f t="shared" si="5"/>
        <v>491.97093723129842</v>
      </c>
      <c r="V88" s="206">
        <f t="shared" si="5"/>
        <v>503.46139294926911</v>
      </c>
      <c r="W88" s="206">
        <f t="shared" si="5"/>
        <v>598.88607050730843</v>
      </c>
    </row>
    <row r="89" spans="1:23" ht="12" customHeight="1" x14ac:dyDescent="0.25">
      <c r="A89" s="18" t="s">
        <v>84</v>
      </c>
      <c r="B89" s="206">
        <v>607.95838349097153</v>
      </c>
      <c r="C89" s="206">
        <v>547.37506448839201</v>
      </c>
      <c r="D89" s="206">
        <v>807.77678417884772</v>
      </c>
      <c r="E89" s="206">
        <v>754.6336199484092</v>
      </c>
      <c r="F89" s="206">
        <v>681.14075666380052</v>
      </c>
      <c r="G89" s="206">
        <v>964.02983662940665</v>
      </c>
      <c r="H89" s="206">
        <v>1060.332502149613</v>
      </c>
      <c r="I89" s="206">
        <v>1111.4932932072229</v>
      </c>
      <c r="J89" s="206">
        <v>1051.304127257094</v>
      </c>
      <c r="K89" s="206">
        <v>967.03929492691304</v>
      </c>
      <c r="L89" s="206">
        <v>928.91943250214956</v>
      </c>
      <c r="M89" s="206">
        <v>765.40558899398104</v>
      </c>
      <c r="N89" s="206">
        <v>687.15967325881343</v>
      </c>
      <c r="O89" s="206">
        <v>673.11547721410136</v>
      </c>
      <c r="P89" s="206">
        <v>699.19750644883925</v>
      </c>
      <c r="Q89" s="206">
        <v>720.26371453138427</v>
      </c>
      <c r="R89" s="206">
        <v>737.31728288907993</v>
      </c>
      <c r="S89" s="206">
        <v>872.74290627687014</v>
      </c>
      <c r="T89" s="206">
        <v>908.8564058469475</v>
      </c>
      <c r="U89" s="206">
        <v>813.55692175408421</v>
      </c>
      <c r="V89" s="206">
        <v>873.7460877042131</v>
      </c>
      <c r="W89" s="206">
        <v>936.9447119518486</v>
      </c>
    </row>
    <row r="90" spans="1:23" ht="12" customHeight="1" x14ac:dyDescent="0.25">
      <c r="A90" s="14" t="s">
        <v>35</v>
      </c>
      <c r="B90" s="206">
        <v>326.46173688736019</v>
      </c>
      <c r="C90" s="206">
        <v>331.21238177128117</v>
      </c>
      <c r="D90" s="206">
        <v>208.08254514187439</v>
      </c>
      <c r="E90" s="206">
        <v>219.00257953568359</v>
      </c>
      <c r="F90" s="206">
        <v>321.3456577815993</v>
      </c>
      <c r="G90" s="206">
        <v>359.58727429062759</v>
      </c>
      <c r="H90" s="206">
        <v>338.9724849527085</v>
      </c>
      <c r="I90" s="206">
        <v>391.9174548581255</v>
      </c>
      <c r="J90" s="206">
        <v>351.54772141014621</v>
      </c>
      <c r="K90" s="206">
        <v>323.25881341358547</v>
      </c>
      <c r="L90" s="206">
        <v>361.822871883061</v>
      </c>
      <c r="M90" s="206">
        <v>409.24333619948408</v>
      </c>
      <c r="N90" s="206">
        <v>453.80481513327601</v>
      </c>
      <c r="O90" s="206">
        <v>393.42218400687881</v>
      </c>
      <c r="P90" s="206">
        <v>494.71195184866718</v>
      </c>
      <c r="Q90" s="206">
        <v>444.15305245055879</v>
      </c>
      <c r="R90" s="206">
        <v>487.38177128116928</v>
      </c>
      <c r="S90" s="206">
        <v>557.13671539122959</v>
      </c>
      <c r="T90" s="206">
        <v>487.57523645743771</v>
      </c>
      <c r="U90" s="206">
        <v>495.91573516766982</v>
      </c>
      <c r="V90" s="206">
        <v>549.24763542562334</v>
      </c>
      <c r="W90" s="206">
        <v>535.3396388650043</v>
      </c>
    </row>
    <row r="91" spans="1:23" ht="12" customHeight="1" x14ac:dyDescent="0.25">
      <c r="A91" s="18" t="s">
        <v>72</v>
      </c>
      <c r="B91" s="206">
        <v>326.46173688736019</v>
      </c>
      <c r="C91" s="206">
        <v>331.21238177128117</v>
      </c>
      <c r="D91" s="206">
        <v>208.08254514187439</v>
      </c>
      <c r="E91" s="206">
        <v>219.00257953568359</v>
      </c>
      <c r="F91" s="206">
        <v>321.3456577815993</v>
      </c>
      <c r="G91" s="206">
        <v>359.58727429062759</v>
      </c>
      <c r="H91" s="206">
        <v>338.9724849527085</v>
      </c>
      <c r="I91" s="206">
        <v>391.9174548581255</v>
      </c>
      <c r="J91" s="206">
        <v>351.54772141014621</v>
      </c>
      <c r="K91" s="206">
        <v>323.25881341358547</v>
      </c>
      <c r="L91" s="206">
        <v>361.822871883061</v>
      </c>
      <c r="M91" s="206">
        <v>409.24333619948408</v>
      </c>
      <c r="N91" s="206">
        <v>453.80481513327601</v>
      </c>
      <c r="O91" s="206">
        <v>393.42218400687881</v>
      </c>
      <c r="P91" s="206">
        <v>494.71195184866718</v>
      </c>
      <c r="Q91" s="206">
        <v>444.15305245055879</v>
      </c>
      <c r="R91" s="206">
        <v>487.38177128116928</v>
      </c>
      <c r="S91" s="206">
        <v>557.13671539122959</v>
      </c>
      <c r="T91" s="206">
        <v>487.57523645743771</v>
      </c>
      <c r="U91" s="206">
        <v>495.91573516766982</v>
      </c>
      <c r="V91" s="206">
        <v>549.24763542562334</v>
      </c>
      <c r="W91" s="206">
        <v>535.3396388650043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1586.9519346517623</v>
      </c>
      <c r="C94" s="212">
        <f t="shared" si="6"/>
        <v>1391.3321582115218</v>
      </c>
      <c r="D94" s="212">
        <f t="shared" si="6"/>
        <v>1514.3736887360271</v>
      </c>
      <c r="E94" s="212">
        <f t="shared" si="6"/>
        <v>1323.1895958727428</v>
      </c>
      <c r="F94" s="212">
        <f t="shared" si="6"/>
        <v>1462.3172828890802</v>
      </c>
      <c r="G94" s="212">
        <f t="shared" si="6"/>
        <v>2091.6164230438521</v>
      </c>
      <c r="H94" s="212">
        <f t="shared" si="6"/>
        <v>2186.2162510748062</v>
      </c>
      <c r="I94" s="212">
        <f t="shared" si="6"/>
        <v>2178.1063628546863</v>
      </c>
      <c r="J94" s="212">
        <f t="shared" si="6"/>
        <v>1955.8959587274294</v>
      </c>
      <c r="K94" s="212">
        <f t="shared" si="6"/>
        <v>1840.1559759243332</v>
      </c>
      <c r="L94" s="212">
        <f t="shared" si="6"/>
        <v>1921.8985382631124</v>
      </c>
      <c r="M94" s="212">
        <f t="shared" si="6"/>
        <v>1632.0765262252792</v>
      </c>
      <c r="N94" s="212">
        <f t="shared" si="6"/>
        <v>1594.2655202063627</v>
      </c>
      <c r="O94" s="212">
        <f t="shared" si="6"/>
        <v>1499.3841788478071</v>
      </c>
      <c r="P94" s="212">
        <f t="shared" si="6"/>
        <v>1775.2301805674977</v>
      </c>
      <c r="Q94" s="212">
        <f t="shared" si="6"/>
        <v>1855.7494411006014</v>
      </c>
      <c r="R94" s="212">
        <f t="shared" si="6"/>
        <v>1821.1164230438519</v>
      </c>
      <c r="S94" s="212">
        <f t="shared" si="6"/>
        <v>2146.3428202923469</v>
      </c>
      <c r="T94" s="212">
        <f t="shared" si="6"/>
        <v>2176.6920894239038</v>
      </c>
      <c r="U94" s="212">
        <f t="shared" si="6"/>
        <v>2084.5376612209802</v>
      </c>
      <c r="V94" s="212">
        <f t="shared" si="6"/>
        <v>2197.2943250214958</v>
      </c>
      <c r="W94" s="212">
        <f t="shared" si="6"/>
        <v>2380.1773000859839</v>
      </c>
    </row>
    <row r="95" spans="1:23" ht="12" customHeight="1" x14ac:dyDescent="0.25">
      <c r="A95" s="24" t="s">
        <v>46</v>
      </c>
      <c r="B95" s="215">
        <f>CHI!B58</f>
        <v>1368.035339638865</v>
      </c>
      <c r="C95" s="215">
        <f>CHI!C58</f>
        <v>1158.0131556319859</v>
      </c>
      <c r="D95" s="215">
        <f>CHI!D58</f>
        <v>1263.7718681851179</v>
      </c>
      <c r="E95" s="215">
        <f>CHI!E58</f>
        <v>1131.157523645744</v>
      </c>
      <c r="F95" s="215">
        <f>CHI!F58</f>
        <v>1287.5393453145589</v>
      </c>
      <c r="G95" s="215">
        <f>CHI!G58</f>
        <v>1827.209165203813</v>
      </c>
      <c r="H95" s="215">
        <f>CHI!H58</f>
        <v>1804.870077062463</v>
      </c>
      <c r="I95" s="215">
        <f>CHI!I58</f>
        <v>1958.5329320722269</v>
      </c>
      <c r="J95" s="215">
        <f>CHI!J58</f>
        <v>1722.002493551161</v>
      </c>
      <c r="K95" s="215">
        <f>CHI!K58</f>
        <v>1628.494325021496</v>
      </c>
      <c r="L95" s="215">
        <f>CHI!L58</f>
        <v>1728.250644883921</v>
      </c>
      <c r="M95" s="215">
        <f>CHI!M58</f>
        <v>1525.7953568357691</v>
      </c>
      <c r="N95" s="215">
        <f>CHI!N58</f>
        <v>1476.275408426483</v>
      </c>
      <c r="O95" s="215">
        <f>CHI!O58</f>
        <v>1386.3092354000339</v>
      </c>
      <c r="P95" s="215">
        <f>CHI!P58</f>
        <v>1614.0894558811169</v>
      </c>
      <c r="Q95" s="215">
        <f>CHI!Q58</f>
        <v>1714.6173247972249</v>
      </c>
      <c r="R95" s="215">
        <f>CHI!R58</f>
        <v>1697.0758763354049</v>
      </c>
      <c r="S95" s="215">
        <f>CHI!S58</f>
        <v>2021.3585697667129</v>
      </c>
      <c r="T95" s="215">
        <f>CHI!T58</f>
        <v>1997.453089872306</v>
      </c>
      <c r="U95" s="215">
        <f>CHI!U58</f>
        <v>1881.7947768860281</v>
      </c>
      <c r="V95" s="215">
        <f>CHI!V58</f>
        <v>1924.5712421845919</v>
      </c>
      <c r="W95" s="215">
        <f>CHI!W58</f>
        <v>2107.9777349847241</v>
      </c>
    </row>
    <row r="96" spans="1:23" ht="12" customHeight="1" x14ac:dyDescent="0.25">
      <c r="A96" s="21" t="s">
        <v>29</v>
      </c>
      <c r="B96" s="209">
        <v>218.91659501289723</v>
      </c>
      <c r="C96" s="209">
        <v>233.31900257953589</v>
      </c>
      <c r="D96" s="209">
        <v>250.60182055090922</v>
      </c>
      <c r="E96" s="209">
        <v>192.03207222699871</v>
      </c>
      <c r="F96" s="209">
        <v>174.77793757452127</v>
      </c>
      <c r="G96" s="209">
        <v>264.40725784003916</v>
      </c>
      <c r="H96" s="209">
        <v>381.34617401234323</v>
      </c>
      <c r="I96" s="209">
        <v>219.57343078245935</v>
      </c>
      <c r="J96" s="209">
        <v>233.89346517626836</v>
      </c>
      <c r="K96" s="209">
        <v>211.66165090283721</v>
      </c>
      <c r="L96" s="209">
        <v>193.64789337919137</v>
      </c>
      <c r="M96" s="209">
        <v>106.28116938951007</v>
      </c>
      <c r="N96" s="209">
        <v>117.99011177987973</v>
      </c>
      <c r="O96" s="209">
        <v>113.07494344777319</v>
      </c>
      <c r="P96" s="209">
        <v>161.14072468638074</v>
      </c>
      <c r="Q96" s="209">
        <v>141.13211630337651</v>
      </c>
      <c r="R96" s="209">
        <v>124.04054670844698</v>
      </c>
      <c r="S96" s="209">
        <v>124.98425052563402</v>
      </c>
      <c r="T96" s="209">
        <v>179.23899955159777</v>
      </c>
      <c r="U96" s="209">
        <v>202.74288433495212</v>
      </c>
      <c r="V96" s="209">
        <v>272.72308283690381</v>
      </c>
      <c r="W96" s="209">
        <v>272.19956510125985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11407.910703290139</v>
      </c>
      <c r="C98" s="205">
        <f t="shared" si="7"/>
        <v>11399.824664310732</v>
      </c>
      <c r="D98" s="205">
        <f t="shared" si="7"/>
        <v>11459.492496533818</v>
      </c>
      <c r="E98" s="205">
        <f t="shared" si="7"/>
        <v>11295.05955499558</v>
      </c>
      <c r="F98" s="205">
        <f t="shared" si="7"/>
        <v>11199.512458673951</v>
      </c>
      <c r="G98" s="205">
        <f t="shared" si="7"/>
        <v>11811.074756128311</v>
      </c>
      <c r="H98" s="205">
        <f t="shared" si="7"/>
        <v>11658.528632534957</v>
      </c>
      <c r="I98" s="205">
        <f t="shared" si="7"/>
        <v>11717.523343479937</v>
      </c>
      <c r="J98" s="205">
        <f t="shared" si="7"/>
        <v>11169.465376467895</v>
      </c>
      <c r="K98" s="205">
        <f t="shared" si="7"/>
        <v>8748.9832428132668</v>
      </c>
      <c r="L98" s="205">
        <f t="shared" si="7"/>
        <v>9155.0000666399101</v>
      </c>
      <c r="M98" s="205">
        <f t="shared" si="7"/>
        <v>10388.18266588002</v>
      </c>
      <c r="N98" s="205">
        <f t="shared" si="7"/>
        <v>9362.8534035091143</v>
      </c>
      <c r="O98" s="205">
        <f t="shared" si="7"/>
        <v>9367.7525449052282</v>
      </c>
      <c r="P98" s="205">
        <f t="shared" si="7"/>
        <v>9628.8752178263439</v>
      </c>
      <c r="Q98" s="205">
        <f t="shared" si="7"/>
        <v>10436.184876578534</v>
      </c>
      <c r="R98" s="205">
        <f t="shared" si="7"/>
        <v>10140.216470874671</v>
      </c>
      <c r="S98" s="205">
        <f t="shared" si="7"/>
        <v>11558.618042909598</v>
      </c>
      <c r="T98" s="205">
        <f t="shared" si="7"/>
        <v>12106.860691282482</v>
      </c>
      <c r="U98" s="205">
        <f t="shared" si="7"/>
        <v>11727.439758894721</v>
      </c>
      <c r="V98" s="205">
        <f t="shared" si="7"/>
        <v>11613.885523240677</v>
      </c>
      <c r="W98" s="205">
        <f t="shared" si="7"/>
        <v>11646.275781523182</v>
      </c>
    </row>
    <row r="99" spans="1:23" ht="12" customHeight="1" x14ac:dyDescent="0.25">
      <c r="A99" s="25" t="s">
        <v>16</v>
      </c>
      <c r="B99" s="211">
        <f>ISI!B$54</f>
        <v>3344.5891658406813</v>
      </c>
      <c r="C99" s="211">
        <f>ISI!C$54</f>
        <v>3043.7469342976988</v>
      </c>
      <c r="D99" s="211">
        <f>ISI!D$54</f>
        <v>3183.5012249847496</v>
      </c>
      <c r="E99" s="211">
        <f>ISI!E$54</f>
        <v>3131.8512357410164</v>
      </c>
      <c r="F99" s="211">
        <f>ISI!F$54</f>
        <v>3056.8828582246247</v>
      </c>
      <c r="G99" s="211">
        <f>ISI!G$54</f>
        <v>2940.8960823927277</v>
      </c>
      <c r="H99" s="211">
        <f>ISI!H$54</f>
        <v>2971.331144315016</v>
      </c>
      <c r="I99" s="211">
        <f>ISI!I$54</f>
        <v>2910.1801624349055</v>
      </c>
      <c r="J99" s="211">
        <f>ISI!J$54</f>
        <v>2810.0104825143303</v>
      </c>
      <c r="K99" s="211">
        <f>ISI!K$54</f>
        <v>2150.9146933805141</v>
      </c>
      <c r="L99" s="211">
        <f>ISI!L$54</f>
        <v>2486.5616251352158</v>
      </c>
      <c r="M99" s="211">
        <f>ISI!M$54</f>
        <v>2493.0372016505785</v>
      </c>
      <c r="N99" s="211">
        <f>ISI!N$54</f>
        <v>2302.0403233084685</v>
      </c>
      <c r="O99" s="211">
        <f>ISI!O$54</f>
        <v>1421.232395021274</v>
      </c>
      <c r="P99" s="211">
        <f>ISI!P$54</f>
        <v>1211.7337631421171</v>
      </c>
      <c r="Q99" s="211">
        <f>ISI!Q$54</f>
        <v>1629.8678616669358</v>
      </c>
      <c r="R99" s="211">
        <f>ISI!R$54</f>
        <v>1189.3567557131641</v>
      </c>
      <c r="S99" s="211">
        <f>ISI!S$54</f>
        <v>1645.2067730374069</v>
      </c>
      <c r="T99" s="211">
        <f>ISI!T$54</f>
        <v>1751.5102129286474</v>
      </c>
      <c r="U99" s="211">
        <f>ISI!U$54</f>
        <v>1576.5423232219428</v>
      </c>
      <c r="V99" s="211">
        <f>ISI!V$54</f>
        <v>1434.5353689923313</v>
      </c>
      <c r="W99" s="211">
        <f>ISI!W$54</f>
        <v>1109.1737652437332</v>
      </c>
    </row>
    <row r="100" spans="1:23" ht="12" customHeight="1" x14ac:dyDescent="0.25">
      <c r="A100" s="14" t="s">
        <v>41</v>
      </c>
      <c r="B100" s="206">
        <f>ISI!B$55</f>
        <v>3277.0233370910473</v>
      </c>
      <c r="C100" s="206">
        <f>ISI!C$55</f>
        <v>2918.5469454715044</v>
      </c>
      <c r="D100" s="206">
        <f>ISI!D$55</f>
        <v>3080.5782350949958</v>
      </c>
      <c r="E100" s="206">
        <f>ISI!E$55</f>
        <v>3042.0123814535682</v>
      </c>
      <c r="F100" s="206">
        <f>ISI!F$55</f>
        <v>2983.0678993809574</v>
      </c>
      <c r="G100" s="206">
        <f>ISI!G$55</f>
        <v>2866.1724753089552</v>
      </c>
      <c r="H100" s="206">
        <f>ISI!H$55</f>
        <v>2868.1926567500618</v>
      </c>
      <c r="I100" s="206">
        <f>ISI!I$55</f>
        <v>2795.8276733709245</v>
      </c>
      <c r="J100" s="206">
        <f>ISI!J$55</f>
        <v>2687.075466405282</v>
      </c>
      <c r="K100" s="206">
        <f>ISI!K$55</f>
        <v>2121.1519889677411</v>
      </c>
      <c r="L100" s="206">
        <f>ISI!L$55</f>
        <v>2466.4354297968734</v>
      </c>
      <c r="M100" s="206">
        <f>ISI!M$55</f>
        <v>2454.8125609864583</v>
      </c>
      <c r="N100" s="206">
        <f>ISI!N$55</f>
        <v>2290.6981940227843</v>
      </c>
      <c r="O100" s="206">
        <f>ISI!O$55</f>
        <v>1389.1830162616848</v>
      </c>
      <c r="P100" s="206">
        <f>ISI!P$55</f>
        <v>1190.0020262401699</v>
      </c>
      <c r="Q100" s="206">
        <f>ISI!Q$55</f>
        <v>1612.4751700700594</v>
      </c>
      <c r="R100" s="206">
        <f>ISI!R$55</f>
        <v>1163.4197781358516</v>
      </c>
      <c r="S100" s="206">
        <f>ISI!S$55</f>
        <v>1615.836468114773</v>
      </c>
      <c r="T100" s="206">
        <f>ISI!T$55</f>
        <v>1718.0310586160315</v>
      </c>
      <c r="U100" s="206">
        <f>ISI!U$55</f>
        <v>1539.556336884325</v>
      </c>
      <c r="V100" s="206">
        <f>ISI!V$55</f>
        <v>1397.2097983993506</v>
      </c>
      <c r="W100" s="206">
        <f>ISI!W$55</f>
        <v>1080.7087272882768</v>
      </c>
    </row>
    <row r="101" spans="1:23" ht="12" customHeight="1" x14ac:dyDescent="0.25">
      <c r="A101" s="14" t="s">
        <v>42</v>
      </c>
      <c r="B101" s="206">
        <f>ISI!B$56</f>
        <v>67.565828749633823</v>
      </c>
      <c r="C101" s="206">
        <f>ISI!C$56</f>
        <v>125.1999888261942</v>
      </c>
      <c r="D101" s="206">
        <f>ISI!D$56</f>
        <v>102.92298988975381</v>
      </c>
      <c r="E101" s="206">
        <f>ISI!E$56</f>
        <v>89.838854287448342</v>
      </c>
      <c r="F101" s="206">
        <f>ISI!F$56</f>
        <v>73.814958843667256</v>
      </c>
      <c r="G101" s="206">
        <f>ISI!G$56</f>
        <v>74.723607083772663</v>
      </c>
      <c r="H101" s="206">
        <f>ISI!H$56</f>
        <v>103.1384875649542</v>
      </c>
      <c r="I101" s="206">
        <f>ISI!I$56</f>
        <v>114.35248906398085</v>
      </c>
      <c r="J101" s="206">
        <f>ISI!J$56</f>
        <v>122.93501610904853</v>
      </c>
      <c r="K101" s="206">
        <f>ISI!K$56</f>
        <v>29.762704412772976</v>
      </c>
      <c r="L101" s="206">
        <f>ISI!L$56</f>
        <v>20.126195338342207</v>
      </c>
      <c r="M101" s="206">
        <f>ISI!M$56</f>
        <v>38.22464066412013</v>
      </c>
      <c r="N101" s="206">
        <f>ISI!N$56</f>
        <v>11.342129285684333</v>
      </c>
      <c r="O101" s="206">
        <f>ISI!O$56</f>
        <v>32.049378759589118</v>
      </c>
      <c r="P101" s="206">
        <f>ISI!P$56</f>
        <v>21.731736901947215</v>
      </c>
      <c r="Q101" s="206">
        <f>ISI!Q$56</f>
        <v>17.392691596876315</v>
      </c>
      <c r="R101" s="206">
        <f>ISI!R$56</f>
        <v>25.936977577312547</v>
      </c>
      <c r="S101" s="206">
        <f>ISI!S$56</f>
        <v>29.370304922634048</v>
      </c>
      <c r="T101" s="206">
        <f>ISI!T$56</f>
        <v>33.479154312615982</v>
      </c>
      <c r="U101" s="206">
        <f>ISI!U$56</f>
        <v>36.985986337617817</v>
      </c>
      <c r="V101" s="206">
        <f>ISI!V$56</f>
        <v>37.325570592980824</v>
      </c>
      <c r="W101" s="206">
        <f>ISI!W$56</f>
        <v>28.465037955456339</v>
      </c>
    </row>
    <row r="102" spans="1:23" ht="12" customHeight="1" x14ac:dyDescent="0.25">
      <c r="A102" s="13" t="s">
        <v>20</v>
      </c>
      <c r="B102" s="207">
        <f>NFM!B$73</f>
        <v>309.26429055315793</v>
      </c>
      <c r="C102" s="207">
        <f>NFM!C$73</f>
        <v>338.36948951862411</v>
      </c>
      <c r="D102" s="207">
        <f>NFM!D$73</f>
        <v>344.63341703076912</v>
      </c>
      <c r="E102" s="207">
        <f>NFM!E$73</f>
        <v>336.38511603926486</v>
      </c>
      <c r="F102" s="207">
        <f>NFM!F$73</f>
        <v>331.46029984493168</v>
      </c>
      <c r="G102" s="207">
        <f>NFM!G$73</f>
        <v>288.10188999924571</v>
      </c>
      <c r="H102" s="207">
        <f>NFM!H$73</f>
        <v>244.7359196387863</v>
      </c>
      <c r="I102" s="207">
        <f>NFM!I$73</f>
        <v>222.44084892016701</v>
      </c>
      <c r="J102" s="207">
        <f>NFM!J$73</f>
        <v>223.34966892021259</v>
      </c>
      <c r="K102" s="207">
        <f>NFM!K$73</f>
        <v>152.78274000018422</v>
      </c>
      <c r="L102" s="207">
        <f>NFM!L$73</f>
        <v>189.33750000029258</v>
      </c>
      <c r="M102" s="207">
        <f>NFM!M$73</f>
        <v>193.61105892011085</v>
      </c>
      <c r="N102" s="207">
        <f>NFM!N$73</f>
        <v>163.16558892022405</v>
      </c>
      <c r="O102" s="207">
        <f>NFM!O$73</f>
        <v>172.17090000028676</v>
      </c>
      <c r="P102" s="207">
        <f>NFM!P$73</f>
        <v>170.38565892061132</v>
      </c>
      <c r="Q102" s="207">
        <f>NFM!Q$73</f>
        <v>168.56801892067793</v>
      </c>
      <c r="R102" s="207">
        <f>NFM!R$73</f>
        <v>178.17731892060061</v>
      </c>
      <c r="S102" s="207">
        <f>NFM!S$73</f>
        <v>197.9019986404858</v>
      </c>
      <c r="T102" s="207">
        <f>NFM!T$73</f>
        <v>192.61745892066671</v>
      </c>
      <c r="U102" s="207">
        <f>NFM!U$73</f>
        <v>184.48856892064524</v>
      </c>
      <c r="V102" s="207">
        <f>NFM!V$73</f>
        <v>156.3656389207533</v>
      </c>
      <c r="W102" s="207">
        <f>NFM!W$73</f>
        <v>164.49452892074839</v>
      </c>
    </row>
    <row r="103" spans="1:23" ht="12" customHeight="1" x14ac:dyDescent="0.25">
      <c r="A103" s="14" t="s">
        <v>43</v>
      </c>
      <c r="B103" s="206">
        <f>NFM!B$74</f>
        <v>202.2601793665327</v>
      </c>
      <c r="C103" s="206">
        <f>NFM!C$74</f>
        <v>189.9643344378118</v>
      </c>
      <c r="D103" s="206">
        <f>NFM!D$74</f>
        <v>211.82999111659419</v>
      </c>
      <c r="E103" s="206">
        <f>NFM!E$74</f>
        <v>217.9659163157207</v>
      </c>
      <c r="F103" s="206">
        <f>NFM!F$74</f>
        <v>214.12562333324919</v>
      </c>
      <c r="G103" s="206">
        <f>NFM!G$74</f>
        <v>183.0489703389463</v>
      </c>
      <c r="H103" s="206">
        <f>NFM!H$74</f>
        <v>175.29653541570451</v>
      </c>
      <c r="I103" s="206">
        <f>NFM!I$74</f>
        <v>167.92832253611039</v>
      </c>
      <c r="J103" s="206">
        <f>NFM!J$74</f>
        <v>171.62697762863519</v>
      </c>
      <c r="K103" s="206">
        <f>NFM!K$74</f>
        <v>104.0868592654229</v>
      </c>
      <c r="L103" s="206">
        <f>NFM!L$74</f>
        <v>129.45044500921171</v>
      </c>
      <c r="M103" s="206">
        <f>NFM!M$74</f>
        <v>143.79966953586541</v>
      </c>
      <c r="N103" s="206">
        <f>NFM!N$74</f>
        <v>108.47192899423941</v>
      </c>
      <c r="O103" s="206">
        <f>NFM!O$74</f>
        <v>157.54220467319109</v>
      </c>
      <c r="P103" s="206">
        <f>NFM!P$74</f>
        <v>160.9724879124586</v>
      </c>
      <c r="Q103" s="206">
        <f>NFM!Q$74</f>
        <v>160.6744409510537</v>
      </c>
      <c r="R103" s="206">
        <f>NFM!R$74</f>
        <v>169.01883035649871</v>
      </c>
      <c r="S103" s="206">
        <f>NFM!S$74</f>
        <v>187.07268119327861</v>
      </c>
      <c r="T103" s="206">
        <f>NFM!T$74</f>
        <v>181.6268129465137</v>
      </c>
      <c r="U103" s="206">
        <f>NFM!U$74</f>
        <v>174.11788268380121</v>
      </c>
      <c r="V103" s="206">
        <f>NFM!V$74</f>
        <v>147.95023635730649</v>
      </c>
      <c r="W103" s="206">
        <f>NFM!W$74</f>
        <v>155.28676847752959</v>
      </c>
    </row>
    <row r="104" spans="1:23" ht="12" customHeight="1" x14ac:dyDescent="0.25">
      <c r="A104" s="14" t="s">
        <v>56</v>
      </c>
      <c r="B104" s="206">
        <f>NFM!B$75</f>
        <v>90.137314891130899</v>
      </c>
      <c r="C104" s="206">
        <f>NFM!C$75</f>
        <v>127.54545119840139</v>
      </c>
      <c r="D104" s="206">
        <f>NFM!D$75</f>
        <v>114.34469716263115</v>
      </c>
      <c r="E104" s="206">
        <f>NFM!E$75</f>
        <v>99.650528469383843</v>
      </c>
      <c r="F104" s="206">
        <f>NFM!F$75</f>
        <v>98.705720207136125</v>
      </c>
      <c r="G104" s="206">
        <f>NFM!G$75</f>
        <v>88.712959457616478</v>
      </c>
      <c r="H104" s="206">
        <f>NFM!H$75</f>
        <v>49.668121452885821</v>
      </c>
      <c r="I104" s="206">
        <f>NFM!I$75</f>
        <v>39.258950125355369</v>
      </c>
      <c r="J104" s="206">
        <f>NFM!J$75</f>
        <v>51.722691291577391</v>
      </c>
      <c r="K104" s="206">
        <f>NFM!K$75</f>
        <v>48.695880734761332</v>
      </c>
      <c r="L104" s="206">
        <f>NFM!L$75</f>
        <v>59.887054991080873</v>
      </c>
      <c r="M104" s="206">
        <f>NFM!M$75</f>
        <v>49.811389384245437</v>
      </c>
      <c r="N104" s="206">
        <f>NFM!N$75</f>
        <v>54.69365992598464</v>
      </c>
      <c r="O104" s="206">
        <f>NFM!O$75</f>
        <v>14.628695327095681</v>
      </c>
      <c r="P104" s="206">
        <f>NFM!P$75</f>
        <v>9.4131710081527054</v>
      </c>
      <c r="Q104" s="206">
        <f>NFM!Q$75</f>
        <v>7.8935779696242436</v>
      </c>
      <c r="R104" s="206">
        <f>NFM!R$75</f>
        <v>9.1584885641018978</v>
      </c>
      <c r="S104" s="206">
        <f>NFM!S$75</f>
        <v>10.829317447207179</v>
      </c>
      <c r="T104" s="206">
        <f>NFM!T$75</f>
        <v>10.99064597415301</v>
      </c>
      <c r="U104" s="206">
        <f>NFM!U$75</f>
        <v>10.37068623684401</v>
      </c>
      <c r="V104" s="206">
        <f>NFM!V$75</f>
        <v>8.415402563446813</v>
      </c>
      <c r="W104" s="206">
        <f>NFM!W$75</f>
        <v>9.2077604432188096</v>
      </c>
    </row>
    <row r="105" spans="1:23" ht="12" customHeight="1" x14ac:dyDescent="0.25">
      <c r="A105" s="26" t="s">
        <v>44</v>
      </c>
      <c r="B105" s="213">
        <f>NFM!B$76</f>
        <v>66.594620712922435</v>
      </c>
      <c r="C105" s="213">
        <f>NFM!C$76</f>
        <v>81.657199355401644</v>
      </c>
      <c r="D105" s="213">
        <f>NFM!D$76</f>
        <v>72.77892040101375</v>
      </c>
      <c r="E105" s="213">
        <f>NFM!E$76</f>
        <v>71.934980845378576</v>
      </c>
      <c r="F105" s="213">
        <f>NFM!F$76</f>
        <v>71.006021947734723</v>
      </c>
      <c r="G105" s="213">
        <f>NFM!G$76</f>
        <v>64.143459116051048</v>
      </c>
      <c r="H105" s="213">
        <f>NFM!H$76</f>
        <v>21.211022401037159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23.542694178208471</v>
      </c>
      <c r="C106" s="214">
        <f>NFM!C$77</f>
        <v>45.888251842999757</v>
      </c>
      <c r="D106" s="214">
        <f>NFM!D$77</f>
        <v>41.565776761617407</v>
      </c>
      <c r="E106" s="214">
        <f>NFM!E$77</f>
        <v>27.715547624005271</v>
      </c>
      <c r="F106" s="214">
        <f>NFM!F$77</f>
        <v>27.699698259401401</v>
      </c>
      <c r="G106" s="214">
        <f>NFM!G$77</f>
        <v>24.56950034156543</v>
      </c>
      <c r="H106" s="214">
        <f>NFM!H$77</f>
        <v>28.457099051848662</v>
      </c>
      <c r="I106" s="214">
        <f>NFM!I$77</f>
        <v>39.258950125355369</v>
      </c>
      <c r="J106" s="214">
        <f>NFM!J$77</f>
        <v>51.722691291577391</v>
      </c>
      <c r="K106" s="214">
        <f>NFM!K$77</f>
        <v>48.695880734761332</v>
      </c>
      <c r="L106" s="214">
        <f>NFM!L$77</f>
        <v>59.887054991080873</v>
      </c>
      <c r="M106" s="214">
        <f>NFM!M$77</f>
        <v>49.811389384245437</v>
      </c>
      <c r="N106" s="214">
        <f>NFM!N$77</f>
        <v>54.69365992598464</v>
      </c>
      <c r="O106" s="214">
        <f>NFM!O$77</f>
        <v>14.628695327095681</v>
      </c>
      <c r="P106" s="214">
        <f>NFM!P$77</f>
        <v>9.4131710081527054</v>
      </c>
      <c r="Q106" s="214">
        <f>NFM!Q$77</f>
        <v>7.8935779696242436</v>
      </c>
      <c r="R106" s="214">
        <f>NFM!R$77</f>
        <v>9.1584885641018978</v>
      </c>
      <c r="S106" s="214">
        <f>NFM!S$77</f>
        <v>10.829317447207179</v>
      </c>
      <c r="T106" s="214">
        <f>NFM!T$77</f>
        <v>10.99064597415301</v>
      </c>
      <c r="U106" s="214">
        <f>NFM!U$77</f>
        <v>10.37068623684401</v>
      </c>
      <c r="V106" s="214">
        <f>NFM!V$77</f>
        <v>8.415402563446813</v>
      </c>
      <c r="W106" s="214">
        <f>NFM!W$77</f>
        <v>9.2077604432188096</v>
      </c>
    </row>
    <row r="107" spans="1:23" ht="12" customHeight="1" x14ac:dyDescent="0.25">
      <c r="A107" s="14" t="s">
        <v>45</v>
      </c>
      <c r="B107" s="206">
        <f>NFM!B$78</f>
        <v>16.866796295494314</v>
      </c>
      <c r="C107" s="206">
        <f>NFM!C$78</f>
        <v>20.859703882410891</v>
      </c>
      <c r="D107" s="206">
        <f>NFM!D$78</f>
        <v>18.458728751543802</v>
      </c>
      <c r="E107" s="206">
        <f>NFM!E$78</f>
        <v>18.768671254160338</v>
      </c>
      <c r="F107" s="206">
        <f>NFM!F$78</f>
        <v>18.628956304546364</v>
      </c>
      <c r="G107" s="206">
        <f>NFM!G$78</f>
        <v>16.339960202682988</v>
      </c>
      <c r="H107" s="206">
        <f>NFM!H$78</f>
        <v>19.77126277019595</v>
      </c>
      <c r="I107" s="206">
        <f>NFM!I$78</f>
        <v>15.253576258701267</v>
      </c>
      <c r="J107" s="206">
        <f>NFM!J$78</f>
        <v>0</v>
      </c>
      <c r="K107" s="206">
        <f>NFM!K$78</f>
        <v>0</v>
      </c>
      <c r="L107" s="206">
        <f>NFM!L$78</f>
        <v>0</v>
      </c>
      <c r="M107" s="206">
        <f>NFM!M$78</f>
        <v>0</v>
      </c>
      <c r="N107" s="206">
        <f>NFM!N$78</f>
        <v>0</v>
      </c>
      <c r="O107" s="206">
        <f>NFM!O$78</f>
        <v>0</v>
      </c>
      <c r="P107" s="206">
        <f>NFM!P$78</f>
        <v>0</v>
      </c>
      <c r="Q107" s="206">
        <f>NFM!Q$78</f>
        <v>0</v>
      </c>
      <c r="R107" s="206">
        <f>NFM!R$78</f>
        <v>0</v>
      </c>
      <c r="S107" s="206">
        <f>NFM!S$78</f>
        <v>0</v>
      </c>
      <c r="T107" s="206">
        <f>NFM!T$78</f>
        <v>0</v>
      </c>
      <c r="U107" s="206">
        <f>NFM!U$78</f>
        <v>0</v>
      </c>
      <c r="V107" s="206">
        <f>NFM!V$78</f>
        <v>0</v>
      </c>
      <c r="W107" s="206">
        <f>NFM!W$78</f>
        <v>0</v>
      </c>
    </row>
    <row r="108" spans="1:23" ht="12" customHeight="1" x14ac:dyDescent="0.25">
      <c r="A108" s="13" t="s">
        <v>21</v>
      </c>
      <c r="B108" s="207">
        <f>CHI!B$79</f>
        <v>2512.6266502021349</v>
      </c>
      <c r="C108" s="207">
        <f>CHI!C$79</f>
        <v>2408.8647228104746</v>
      </c>
      <c r="D108" s="207">
        <f>CHI!D$79</f>
        <v>2142.0887803773489</v>
      </c>
      <c r="E108" s="207">
        <f>CHI!E$79</f>
        <v>2064.9001975697815</v>
      </c>
      <c r="F108" s="207">
        <f>CHI!F$79</f>
        <v>2123.6444621565684</v>
      </c>
      <c r="G108" s="207">
        <f>CHI!G$79</f>
        <v>2801.8384127501727</v>
      </c>
      <c r="H108" s="207">
        <f>CHI!H$79</f>
        <v>2758.5315921524302</v>
      </c>
      <c r="I108" s="207">
        <f>CHI!I$79</f>
        <v>3011.2441490142178</v>
      </c>
      <c r="J108" s="207">
        <f>CHI!J$79</f>
        <v>2600.4277889358887</v>
      </c>
      <c r="K108" s="207">
        <f>CHI!K$79</f>
        <v>2310.1689868406183</v>
      </c>
      <c r="L108" s="207">
        <f>CHI!L$79</f>
        <v>2591.7981144260311</v>
      </c>
      <c r="M108" s="207">
        <f>CHI!M$79</f>
        <v>3748.8496379822041</v>
      </c>
      <c r="N108" s="207">
        <f>CHI!N$79</f>
        <v>3246.1630272360712</v>
      </c>
      <c r="O108" s="207">
        <f>CHI!O$79</f>
        <v>3609.176459625307</v>
      </c>
      <c r="P108" s="207">
        <f>CHI!P$79</f>
        <v>3811.7586307730162</v>
      </c>
      <c r="Q108" s="207">
        <f>CHI!Q$79</f>
        <v>3930.1192947554096</v>
      </c>
      <c r="R108" s="207">
        <f>CHI!R$79</f>
        <v>3805.8146595278276</v>
      </c>
      <c r="S108" s="207">
        <f>CHI!S$79</f>
        <v>4207.526281184736</v>
      </c>
      <c r="T108" s="207">
        <f>CHI!T$79</f>
        <v>4173.6835880231802</v>
      </c>
      <c r="U108" s="207">
        <f>CHI!U$79</f>
        <v>3933.1596820073541</v>
      </c>
      <c r="V108" s="207">
        <f>CHI!V$79</f>
        <v>4214.5122982512748</v>
      </c>
      <c r="W108" s="207">
        <f>CHI!W$79</f>
        <v>4280.6494999530232</v>
      </c>
    </row>
    <row r="109" spans="1:23" ht="12" customHeight="1" x14ac:dyDescent="0.25">
      <c r="A109" s="14" t="s">
        <v>57</v>
      </c>
      <c r="B109" s="206">
        <f>CHI!B$80</f>
        <v>2270.8270410150767</v>
      </c>
      <c r="C109" s="206">
        <f>CHI!C$80</f>
        <v>2105.9104645168218</v>
      </c>
      <c r="D109" s="206">
        <f>CHI!D$80</f>
        <v>1941.4679420432685</v>
      </c>
      <c r="E109" s="206">
        <f>CHI!E$80</f>
        <v>1884.6763375546384</v>
      </c>
      <c r="F109" s="206">
        <f>CHI!F$80</f>
        <v>1914.0600060809556</v>
      </c>
      <c r="G109" s="206">
        <f>CHI!G$80</f>
        <v>2469.0099729554049</v>
      </c>
      <c r="H109" s="206">
        <f>CHI!H$80</f>
        <v>2405.6471709049192</v>
      </c>
      <c r="I109" s="206">
        <f>CHI!I$80</f>
        <v>2602.9344422630857</v>
      </c>
      <c r="J109" s="206">
        <f>CHI!J$80</f>
        <v>2300.8712035012063</v>
      </c>
      <c r="K109" s="206">
        <f>CHI!K$80</f>
        <v>2071.8119113306611</v>
      </c>
      <c r="L109" s="206">
        <f>CHI!L$80</f>
        <v>2325.7955844444409</v>
      </c>
      <c r="M109" s="206">
        <f>CHI!M$80</f>
        <v>3312.8508767646977</v>
      </c>
      <c r="N109" s="206">
        <f>CHI!N$80</f>
        <v>2672.7486889743641</v>
      </c>
      <c r="O109" s="206">
        <f>CHI!O$80</f>
        <v>2817.6869588917161</v>
      </c>
      <c r="P109" s="206">
        <f>CHI!P$80</f>
        <v>3139.0868182178097</v>
      </c>
      <c r="Q109" s="206">
        <f>CHI!Q$80</f>
        <v>3343.84656797755</v>
      </c>
      <c r="R109" s="206">
        <f>CHI!R$80</f>
        <v>3476.1305132288771</v>
      </c>
      <c r="S109" s="206">
        <f>CHI!S$80</f>
        <v>3682.5588758498548</v>
      </c>
      <c r="T109" s="206">
        <f>CHI!T$80</f>
        <v>3834.4279586147695</v>
      </c>
      <c r="U109" s="206">
        <f>CHI!U$80</f>
        <v>3521.7253892599715</v>
      </c>
      <c r="V109" s="206">
        <f>CHI!V$80</f>
        <v>3605.2445483063084</v>
      </c>
      <c r="W109" s="206">
        <f>CHI!W$80</f>
        <v>3614.4792169710845</v>
      </c>
    </row>
    <row r="110" spans="1:23" ht="12" customHeight="1" x14ac:dyDescent="0.25">
      <c r="A110" s="14" t="s">
        <v>47</v>
      </c>
      <c r="B110" s="206">
        <f>CHI!B$81</f>
        <v>139.93610482488924</v>
      </c>
      <c r="C110" s="206">
        <f>CHI!C$81</f>
        <v>186.41324418356837</v>
      </c>
      <c r="D110" s="206">
        <f>CHI!D$81</f>
        <v>97.384787459152818</v>
      </c>
      <c r="E110" s="206">
        <f>CHI!E$81</f>
        <v>54.590225266547719</v>
      </c>
      <c r="F110" s="206">
        <f>CHI!F$81</f>
        <v>89.917787250508255</v>
      </c>
      <c r="G110" s="206">
        <f>CHI!G$81</f>
        <v>178.16801109671769</v>
      </c>
      <c r="H110" s="206">
        <f>CHI!H$81</f>
        <v>192.74904025554628</v>
      </c>
      <c r="I110" s="206">
        <f>CHI!I$81</f>
        <v>256.04479313115661</v>
      </c>
      <c r="J110" s="206">
        <f>CHI!J$81</f>
        <v>168.18602097359638</v>
      </c>
      <c r="K110" s="206">
        <f>CHI!K$81</f>
        <v>129.42556141938971</v>
      </c>
      <c r="L110" s="206">
        <f>CHI!L$81</f>
        <v>115.30930881850787</v>
      </c>
      <c r="M110" s="206">
        <f>CHI!M$81</f>
        <v>127.26566349399344</v>
      </c>
      <c r="N110" s="206">
        <f>CHI!N$81</f>
        <v>307.14546237001684</v>
      </c>
      <c r="O110" s="206">
        <f>CHI!O$81</f>
        <v>541.77918974269141</v>
      </c>
      <c r="P110" s="206">
        <f>CHI!P$81</f>
        <v>404.75568409237587</v>
      </c>
      <c r="Q110" s="206">
        <f>CHI!Q$81</f>
        <v>317.2737269328984</v>
      </c>
      <c r="R110" s="206">
        <f>CHI!R$81</f>
        <v>74.467647284727306</v>
      </c>
      <c r="S110" s="206">
        <f>CHI!S$81</f>
        <v>243.33982841829962</v>
      </c>
      <c r="T110" s="206">
        <f>CHI!T$81</f>
        <v>70.290791948333052</v>
      </c>
      <c r="U110" s="206">
        <f>CHI!U$81</f>
        <v>165.20365171842337</v>
      </c>
      <c r="V110" s="206">
        <f>CHI!V$81</f>
        <v>350.40433696915625</v>
      </c>
      <c r="W110" s="206">
        <f>CHI!W$81</f>
        <v>428.36403404154629</v>
      </c>
    </row>
    <row r="111" spans="1:23" ht="12" customHeight="1" x14ac:dyDescent="0.25">
      <c r="A111" s="14" t="s">
        <v>48</v>
      </c>
      <c r="B111" s="206">
        <f>CHI!B$82</f>
        <v>101.8635043621689</v>
      </c>
      <c r="C111" s="206">
        <f>CHI!C$82</f>
        <v>116.5410141100846</v>
      </c>
      <c r="D111" s="206">
        <f>CHI!D$82</f>
        <v>103.2360508749275</v>
      </c>
      <c r="E111" s="206">
        <f>CHI!E$82</f>
        <v>125.6336347485953</v>
      </c>
      <c r="F111" s="206">
        <f>CHI!F$82</f>
        <v>119.66666882510449</v>
      </c>
      <c r="G111" s="206">
        <f>CHI!G$82</f>
        <v>154.6604286980502</v>
      </c>
      <c r="H111" s="206">
        <f>CHI!H$82</f>
        <v>160.1353809919645</v>
      </c>
      <c r="I111" s="206">
        <f>CHI!I$82</f>
        <v>152.2649136199758</v>
      </c>
      <c r="J111" s="206">
        <f>CHI!J$82</f>
        <v>131.37056446108591</v>
      </c>
      <c r="K111" s="206">
        <f>CHI!K$82</f>
        <v>108.9315140905673</v>
      </c>
      <c r="L111" s="206">
        <f>CHI!L$82</f>
        <v>150.69322116308251</v>
      </c>
      <c r="M111" s="206">
        <f>CHI!M$82</f>
        <v>308.73309772351291</v>
      </c>
      <c r="N111" s="206">
        <f>CHI!N$82</f>
        <v>266.26887589169002</v>
      </c>
      <c r="O111" s="206">
        <f>CHI!O$82</f>
        <v>249.71031099089959</v>
      </c>
      <c r="P111" s="206">
        <f>CHI!P$82</f>
        <v>267.91612846283101</v>
      </c>
      <c r="Q111" s="206">
        <f>CHI!Q$82</f>
        <v>268.99899984496147</v>
      </c>
      <c r="R111" s="206">
        <f>CHI!R$82</f>
        <v>255.2164990142231</v>
      </c>
      <c r="S111" s="206">
        <f>CHI!S$82</f>
        <v>281.62757691658192</v>
      </c>
      <c r="T111" s="206">
        <f>CHI!T$82</f>
        <v>268.96483746007777</v>
      </c>
      <c r="U111" s="206">
        <f>CHI!U$82</f>
        <v>246.23064102895941</v>
      </c>
      <c r="V111" s="206">
        <f>CHI!V$82</f>
        <v>258.86341297580981</v>
      </c>
      <c r="W111" s="206">
        <f>CHI!W$82</f>
        <v>237.80624894039201</v>
      </c>
    </row>
    <row r="112" spans="1:23" ht="12" customHeight="1" x14ac:dyDescent="0.25">
      <c r="A112" s="13" t="s">
        <v>22</v>
      </c>
      <c r="B112" s="207">
        <f>NMM!B$59</f>
        <v>3348.7209806262917</v>
      </c>
      <c r="C112" s="207">
        <f>NMM!C$59</f>
        <v>3462.6947854484115</v>
      </c>
      <c r="D112" s="207">
        <f>NMM!D$59</f>
        <v>3571.001813966956</v>
      </c>
      <c r="E112" s="207">
        <f>NMM!E$59</f>
        <v>3714.5954174196618</v>
      </c>
      <c r="F112" s="207">
        <f>NMM!F$59</f>
        <v>3698.9790228524344</v>
      </c>
      <c r="G112" s="207">
        <f>NMM!G$59</f>
        <v>3822.6319036433151</v>
      </c>
      <c r="H112" s="207">
        <f>NMM!H$59</f>
        <v>3757.9183152811765</v>
      </c>
      <c r="I112" s="207">
        <f>NMM!I$59</f>
        <v>3857.908188235856</v>
      </c>
      <c r="J112" s="207">
        <f>NMM!J$59</f>
        <v>3780.4321135578784</v>
      </c>
      <c r="K112" s="207">
        <f>NMM!K$59</f>
        <v>2660.8116191008808</v>
      </c>
      <c r="L112" s="207">
        <f>NMM!L$59</f>
        <v>2355.673958288663</v>
      </c>
      <c r="M112" s="207">
        <f>NMM!M$59</f>
        <v>2152.1885236527678</v>
      </c>
      <c r="N112" s="207">
        <f>NMM!N$59</f>
        <v>2090.9855302960686</v>
      </c>
      <c r="O112" s="207">
        <f>NMM!O$59</f>
        <v>1952.2917771630719</v>
      </c>
      <c r="P112" s="207">
        <f>NMM!P$59</f>
        <v>2118.7148167351625</v>
      </c>
      <c r="Q112" s="207">
        <f>NMM!Q$59</f>
        <v>2352.5746375304702</v>
      </c>
      <c r="R112" s="207">
        <f>NMM!R$59</f>
        <v>2485.7522188969256</v>
      </c>
      <c r="S112" s="207">
        <f>NMM!S$59</f>
        <v>2623.9330540728561</v>
      </c>
      <c r="T112" s="207">
        <f>NMM!T$59</f>
        <v>2865.7215945373314</v>
      </c>
      <c r="U112" s="207">
        <f>NMM!U$59</f>
        <v>2982.6129459915492</v>
      </c>
      <c r="V112" s="207">
        <f>NMM!V$59</f>
        <v>2661.9275720901373</v>
      </c>
      <c r="W112" s="207">
        <f>NMM!W$59</f>
        <v>2720.6396931655718</v>
      </c>
    </row>
    <row r="113" spans="1:23" ht="12" customHeight="1" x14ac:dyDescent="0.25">
      <c r="A113" s="14" t="s">
        <v>49</v>
      </c>
      <c r="B113" s="206">
        <f>NMM!B$60</f>
        <v>2401.8840956478084</v>
      </c>
      <c r="C113" s="206">
        <f>NMM!C$60</f>
        <v>2453.8354855061098</v>
      </c>
      <c r="D113" s="206">
        <f>NMM!D$60</f>
        <v>2451.5967626932029</v>
      </c>
      <c r="E113" s="206">
        <f>NMM!E$60</f>
        <v>2430.8870262782266</v>
      </c>
      <c r="F113" s="206">
        <f>NMM!F$60</f>
        <v>2399.8128773849926</v>
      </c>
      <c r="G113" s="206">
        <f>NMM!G$60</f>
        <v>2333.6367650462821</v>
      </c>
      <c r="H113" s="206">
        <f>NMM!H$60</f>
        <v>2376.315505805876</v>
      </c>
      <c r="I113" s="206">
        <f>NMM!I$60</f>
        <v>2416.700566409213</v>
      </c>
      <c r="J113" s="206">
        <f>NMM!J$60</f>
        <v>2406.5819481550016</v>
      </c>
      <c r="K113" s="206">
        <f>NMM!K$60</f>
        <v>1796.4065690205489</v>
      </c>
      <c r="L113" s="206">
        <f>NMM!L$60</f>
        <v>1421.5192471869077</v>
      </c>
      <c r="M113" s="206">
        <f>NMM!M$60</f>
        <v>1136.1061464761538</v>
      </c>
      <c r="N113" s="206">
        <f>NMM!N$60</f>
        <v>1290.201151042656</v>
      </c>
      <c r="O113" s="206">
        <f>NMM!O$60</f>
        <v>1144.1203411433817</v>
      </c>
      <c r="P113" s="206">
        <f>NMM!P$60</f>
        <v>1246.0579264419275</v>
      </c>
      <c r="Q113" s="206">
        <f>NMM!Q$60</f>
        <v>1427.223801914532</v>
      </c>
      <c r="R113" s="206">
        <f>NMM!R$60</f>
        <v>1443.0785251694419</v>
      </c>
      <c r="S113" s="206">
        <f>NMM!S$60</f>
        <v>1717.6789093499629</v>
      </c>
      <c r="T113" s="206">
        <f>NMM!T$60</f>
        <v>1473.4213122443673</v>
      </c>
      <c r="U113" s="206">
        <f>NMM!U$60</f>
        <v>1750.4988361426033</v>
      </c>
      <c r="V113" s="206">
        <f>NMM!V$60</f>
        <v>1626.6848420813126</v>
      </c>
      <c r="W113" s="206">
        <f>NMM!W$60</f>
        <v>1657.905621900293</v>
      </c>
    </row>
    <row r="114" spans="1:23" ht="12" customHeight="1" x14ac:dyDescent="0.25">
      <c r="A114" s="14" t="s">
        <v>50</v>
      </c>
      <c r="B114" s="206">
        <f>NMM!B$61</f>
        <v>684.50439903697668</v>
      </c>
      <c r="C114" s="206">
        <f>NMM!C$61</f>
        <v>745.51672899928587</v>
      </c>
      <c r="D114" s="206">
        <f>NMM!D$61</f>
        <v>849.26503575676861</v>
      </c>
      <c r="E114" s="206">
        <f>NMM!E$61</f>
        <v>1039.0926805068066</v>
      </c>
      <c r="F114" s="206">
        <f>NMM!F$61</f>
        <v>1062.751031867808</v>
      </c>
      <c r="G114" s="206">
        <f>NMM!G$61</f>
        <v>1218.7270041639181</v>
      </c>
      <c r="H114" s="206">
        <f>NMM!H$61</f>
        <v>1123.4618727059669</v>
      </c>
      <c r="I114" s="206">
        <f>NMM!I$61</f>
        <v>1184.5519457911844</v>
      </c>
      <c r="J114" s="206">
        <f>NMM!J$61</f>
        <v>1123.1510426879822</v>
      </c>
      <c r="K114" s="206">
        <f>NMM!K$61</f>
        <v>667.63575050771487</v>
      </c>
      <c r="L114" s="206">
        <f>NMM!L$61</f>
        <v>749.05409210656217</v>
      </c>
      <c r="M114" s="206">
        <f>NMM!M$61</f>
        <v>818.84338818409844</v>
      </c>
      <c r="N114" s="206">
        <f>NMM!N$61</f>
        <v>632.91129609715904</v>
      </c>
      <c r="O114" s="206">
        <f>NMM!O$61</f>
        <v>642.57910426709986</v>
      </c>
      <c r="P114" s="206">
        <f>NMM!P$61</f>
        <v>711.62305473926472</v>
      </c>
      <c r="Q114" s="206">
        <f>NMM!Q$61</f>
        <v>768.68658992813334</v>
      </c>
      <c r="R114" s="206">
        <f>NMM!R$61</f>
        <v>886.38299156644587</v>
      </c>
      <c r="S114" s="206">
        <f>NMM!S$61</f>
        <v>754.18310950029718</v>
      </c>
      <c r="T114" s="206">
        <f>NMM!T$61</f>
        <v>1221.84374703962</v>
      </c>
      <c r="U114" s="206">
        <f>NMM!U$61</f>
        <v>1056.1365028640503</v>
      </c>
      <c r="V114" s="206">
        <f>NMM!V$61</f>
        <v>880.17803235661404</v>
      </c>
      <c r="W114" s="206">
        <f>NMM!W$61</f>
        <v>925.24060753480569</v>
      </c>
    </row>
    <row r="115" spans="1:23" ht="12" customHeight="1" x14ac:dyDescent="0.25">
      <c r="A115" s="14" t="s">
        <v>58</v>
      </c>
      <c r="B115" s="206">
        <f>NMM!B$62</f>
        <v>262.33248594150638</v>
      </c>
      <c r="C115" s="206">
        <f>NMM!C$62</f>
        <v>263.34257094301574</v>
      </c>
      <c r="D115" s="206">
        <f>NMM!D$62</f>
        <v>270.14001551698442</v>
      </c>
      <c r="E115" s="206">
        <f>NMM!E$62</f>
        <v>244.61571063462875</v>
      </c>
      <c r="F115" s="206">
        <f>NMM!F$62</f>
        <v>236.41511359963363</v>
      </c>
      <c r="G115" s="206">
        <f>NMM!G$62</f>
        <v>270.26813443311511</v>
      </c>
      <c r="H115" s="206">
        <f>NMM!H$62</f>
        <v>258.14093676933385</v>
      </c>
      <c r="I115" s="206">
        <f>NMM!I$62</f>
        <v>256.65567603545873</v>
      </c>
      <c r="J115" s="206">
        <f>NMM!J$62</f>
        <v>250.69912271489471</v>
      </c>
      <c r="K115" s="206">
        <f>NMM!K$62</f>
        <v>196.76929957261689</v>
      </c>
      <c r="L115" s="206">
        <f>NMM!L$62</f>
        <v>185.10061899519292</v>
      </c>
      <c r="M115" s="206">
        <f>NMM!M$62</f>
        <v>197.23898899251577</v>
      </c>
      <c r="N115" s="206">
        <f>NMM!N$62</f>
        <v>167.87308315625387</v>
      </c>
      <c r="O115" s="206">
        <f>NMM!O$62</f>
        <v>165.59233175259035</v>
      </c>
      <c r="P115" s="206">
        <f>NMM!P$62</f>
        <v>161.03383555397033</v>
      </c>
      <c r="Q115" s="206">
        <f>NMM!Q$62</f>
        <v>156.66424568780471</v>
      </c>
      <c r="R115" s="206">
        <f>NMM!R$62</f>
        <v>156.29070216103747</v>
      </c>
      <c r="S115" s="206">
        <f>NMM!S$62</f>
        <v>152.07103522259609</v>
      </c>
      <c r="T115" s="206">
        <f>NMM!T$62</f>
        <v>170.45653525334427</v>
      </c>
      <c r="U115" s="206">
        <f>NMM!U$62</f>
        <v>175.97760698489571</v>
      </c>
      <c r="V115" s="206">
        <f>NMM!V$62</f>
        <v>155.06469765221087</v>
      </c>
      <c r="W115" s="206">
        <f>NMM!W$62</f>
        <v>137.4934637304732</v>
      </c>
    </row>
    <row r="116" spans="1:23" ht="12" customHeight="1" x14ac:dyDescent="0.25">
      <c r="A116" s="13" t="s">
        <v>23</v>
      </c>
      <c r="B116" s="207">
        <f>PPA!B$57</f>
        <v>170.38589833588105</v>
      </c>
      <c r="C116" s="207">
        <f>PPA!C$57</f>
        <v>196.47432685142005</v>
      </c>
      <c r="D116" s="207">
        <f>PPA!D$57</f>
        <v>208.08551807864836</v>
      </c>
      <c r="E116" s="207">
        <f>PPA!E$57</f>
        <v>209.71164383885346</v>
      </c>
      <c r="F116" s="207">
        <f>PPA!F$57</f>
        <v>183.7936828787814</v>
      </c>
      <c r="G116" s="207">
        <f>PPA!G$57</f>
        <v>168.64668287885621</v>
      </c>
      <c r="H116" s="207">
        <f>PPA!H$57</f>
        <v>195.96845807858938</v>
      </c>
      <c r="I116" s="207">
        <f>PPA!I$57</f>
        <v>195.58532807861687</v>
      </c>
      <c r="J116" s="207">
        <f>PPA!J$57</f>
        <v>179.93963807873357</v>
      </c>
      <c r="K116" s="207">
        <f>PPA!K$57</f>
        <v>135.67899383906683</v>
      </c>
      <c r="L116" s="207">
        <f>PPA!L$57</f>
        <v>158.95511711895668</v>
      </c>
      <c r="M116" s="207">
        <f>PPA!M$57</f>
        <v>159.86393711890875</v>
      </c>
      <c r="N116" s="207">
        <f>PPA!N$57</f>
        <v>156.26034000106455</v>
      </c>
      <c r="O116" s="207">
        <f>PPA!O$57</f>
        <v>193.00395096106286</v>
      </c>
      <c r="P116" s="207">
        <f>PPA!P$57</f>
        <v>195.78090096122611</v>
      </c>
      <c r="Q116" s="207">
        <f>PPA!Q$57</f>
        <v>147.56366700105829</v>
      </c>
      <c r="R116" s="207">
        <f>PPA!R$57</f>
        <v>176.32130364105208</v>
      </c>
      <c r="S116" s="207">
        <f>PPA!S$57</f>
        <v>427.01418503794457</v>
      </c>
      <c r="T116" s="207">
        <f>PPA!T$57</f>
        <v>386.38170720237173</v>
      </c>
      <c r="U116" s="207">
        <f>PPA!U$57</f>
        <v>427.04525231783083</v>
      </c>
      <c r="V116" s="207">
        <f>PPA!V$57</f>
        <v>427.05272879766568</v>
      </c>
      <c r="W116" s="207">
        <f>PPA!W$57</f>
        <v>414.8782552778481</v>
      </c>
    </row>
    <row r="117" spans="1:23" ht="12" customHeight="1" x14ac:dyDescent="0.25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0</v>
      </c>
      <c r="K117" s="206">
        <f>PPA!K$58</f>
        <v>0</v>
      </c>
      <c r="L117" s="206">
        <f>PPA!L$58</f>
        <v>0</v>
      </c>
      <c r="M117" s="206">
        <f>PPA!M$58</f>
        <v>0</v>
      </c>
      <c r="N117" s="206">
        <f>PPA!N$58</f>
        <v>0</v>
      </c>
      <c r="O117" s="206">
        <f>PPA!O$58</f>
        <v>0</v>
      </c>
      <c r="P117" s="206">
        <f>PPA!P$58</f>
        <v>0</v>
      </c>
      <c r="Q117" s="206">
        <f>PPA!Q$58</f>
        <v>0</v>
      </c>
      <c r="R117" s="206">
        <f>PPA!R$58</f>
        <v>0</v>
      </c>
      <c r="S117" s="206">
        <f>PPA!S$58</f>
        <v>0</v>
      </c>
      <c r="T117" s="206">
        <f>PPA!T$58</f>
        <v>0</v>
      </c>
      <c r="U117" s="206">
        <f>PPA!U$58</f>
        <v>0</v>
      </c>
      <c r="V117" s="206">
        <f>PPA!V$58</f>
        <v>18.316959376749761</v>
      </c>
      <c r="W117" s="206">
        <f>PPA!W$58</f>
        <v>19.51333428963105</v>
      </c>
    </row>
    <row r="118" spans="1:23" ht="12" customHeight="1" x14ac:dyDescent="0.25">
      <c r="A118" s="14" t="s">
        <v>59</v>
      </c>
      <c r="B118" s="206">
        <f>PPA!B$59</f>
        <v>156.97518714302851</v>
      </c>
      <c r="C118" s="206">
        <f>PPA!C$59</f>
        <v>178.30973049210959</v>
      </c>
      <c r="D118" s="206">
        <f>PPA!D$59</f>
        <v>185.67831332181331</v>
      </c>
      <c r="E118" s="206">
        <f>PPA!E$59</f>
        <v>189.22087395803851</v>
      </c>
      <c r="F118" s="206">
        <f>PPA!F$59</f>
        <v>168.60431933250089</v>
      </c>
      <c r="G118" s="206">
        <f>PPA!G$59</f>
        <v>158.11700927449209</v>
      </c>
      <c r="H118" s="206">
        <f>PPA!H$59</f>
        <v>182.2917883831357</v>
      </c>
      <c r="I118" s="206">
        <f>PPA!I$59</f>
        <v>180.82903708195559</v>
      </c>
      <c r="J118" s="206">
        <f>PPA!J$59</f>
        <v>160.74887327438009</v>
      </c>
      <c r="K118" s="206">
        <f>PPA!K$59</f>
        <v>122.2260362038984</v>
      </c>
      <c r="L118" s="206">
        <f>PPA!L$59</f>
        <v>149.92204861457901</v>
      </c>
      <c r="M118" s="206">
        <f>PPA!M$59</f>
        <v>151.51841572701991</v>
      </c>
      <c r="N118" s="206">
        <f>PPA!N$59</f>
        <v>152.98559084414441</v>
      </c>
      <c r="O118" s="206">
        <f>PPA!O$59</f>
        <v>186.56147200425849</v>
      </c>
      <c r="P118" s="206">
        <f>PPA!P$59</f>
        <v>188.8886055287586</v>
      </c>
      <c r="Q118" s="206">
        <f>PPA!Q$59</f>
        <v>143.67679489194111</v>
      </c>
      <c r="R118" s="206">
        <f>PPA!R$59</f>
        <v>173.15057499005721</v>
      </c>
      <c r="S118" s="206">
        <f>PPA!S$59</f>
        <v>422.2867960984247</v>
      </c>
      <c r="T118" s="206">
        <f>PPA!T$59</f>
        <v>381.99629581577449</v>
      </c>
      <c r="U118" s="206">
        <f>PPA!U$59</f>
        <v>421.90897751849661</v>
      </c>
      <c r="V118" s="206">
        <f>PPA!V$59</f>
        <v>403.29067411759519</v>
      </c>
      <c r="W118" s="206">
        <f>PPA!W$59</f>
        <v>389.71862383746623</v>
      </c>
    </row>
    <row r="119" spans="1:23" ht="12" customHeight="1" x14ac:dyDescent="0.25">
      <c r="A119" s="14" t="s">
        <v>60</v>
      </c>
      <c r="B119" s="206">
        <f>PPA!B$60</f>
        <v>13.41071119285256</v>
      </c>
      <c r="C119" s="206">
        <f>PPA!C$60</f>
        <v>18.16459635931044</v>
      </c>
      <c r="D119" s="206">
        <f>PPA!D$60</f>
        <v>22.407204756835071</v>
      </c>
      <c r="E119" s="206">
        <f>PPA!E$60</f>
        <v>20.490769880814941</v>
      </c>
      <c r="F119" s="206">
        <f>PPA!F$60</f>
        <v>15.189363546280511</v>
      </c>
      <c r="G119" s="206">
        <f>PPA!G$60</f>
        <v>10.529673604364129</v>
      </c>
      <c r="H119" s="206">
        <f>PPA!H$60</f>
        <v>13.67666969545369</v>
      </c>
      <c r="I119" s="206">
        <f>PPA!I$60</f>
        <v>14.756290996661271</v>
      </c>
      <c r="J119" s="206">
        <f>PPA!J$60</f>
        <v>19.190764804353471</v>
      </c>
      <c r="K119" s="206">
        <f>PPA!K$60</f>
        <v>13.452957635168429</v>
      </c>
      <c r="L119" s="206">
        <f>PPA!L$60</f>
        <v>9.0330685043776668</v>
      </c>
      <c r="M119" s="206">
        <f>PPA!M$60</f>
        <v>8.345521391888834</v>
      </c>
      <c r="N119" s="206">
        <f>PPA!N$60</f>
        <v>3.2747491569201288</v>
      </c>
      <c r="O119" s="206">
        <f>PPA!O$60</f>
        <v>6.4424789568043677</v>
      </c>
      <c r="P119" s="206">
        <f>PPA!P$60</f>
        <v>6.8922954324674999</v>
      </c>
      <c r="Q119" s="206">
        <f>PPA!Q$60</f>
        <v>3.8868721091171752</v>
      </c>
      <c r="R119" s="206">
        <f>PPA!R$60</f>
        <v>3.170728650994878</v>
      </c>
      <c r="S119" s="206">
        <f>PPA!S$60</f>
        <v>4.7273889395198472</v>
      </c>
      <c r="T119" s="206">
        <f>PPA!T$60</f>
        <v>4.3854113865972462</v>
      </c>
      <c r="U119" s="206">
        <f>PPA!U$60</f>
        <v>5.136274799334192</v>
      </c>
      <c r="V119" s="206">
        <f>PPA!V$60</f>
        <v>5.4450953033207297</v>
      </c>
      <c r="W119" s="206">
        <f>PPA!W$60</f>
        <v>5.6462971507508053</v>
      </c>
    </row>
    <row r="120" spans="1:23" ht="12" customHeight="1" x14ac:dyDescent="0.25">
      <c r="A120" s="15" t="s">
        <v>61</v>
      </c>
      <c r="B120" s="208">
        <f>FBT!B$33</f>
        <v>811.85274815889329</v>
      </c>
      <c r="C120" s="208">
        <f>FBT!C$33</f>
        <v>1070.2099986487369</v>
      </c>
      <c r="D120" s="208">
        <f>FBT!D$33</f>
        <v>1064.726620665966</v>
      </c>
      <c r="E120" s="208">
        <f>FBT!E$33</f>
        <v>883.84491066239752</v>
      </c>
      <c r="F120" s="208">
        <f>FBT!F$33</f>
        <v>917.88149898797519</v>
      </c>
      <c r="G120" s="208">
        <f>FBT!G$33</f>
        <v>755.85058415806577</v>
      </c>
      <c r="H120" s="208">
        <f>FBT!H$33</f>
        <v>748.95286283907888</v>
      </c>
      <c r="I120" s="208">
        <f>FBT!I$33</f>
        <v>631.89147167898113</v>
      </c>
      <c r="J120" s="208">
        <f>FBT!J$33</f>
        <v>704.39861279845366</v>
      </c>
      <c r="K120" s="208">
        <f>FBT!K$33</f>
        <v>556.66578635892006</v>
      </c>
      <c r="L120" s="208">
        <f>FBT!L$33</f>
        <v>584.7231483587168</v>
      </c>
      <c r="M120" s="208">
        <f>FBT!M$33</f>
        <v>602.37444959864922</v>
      </c>
      <c r="N120" s="208">
        <f>FBT!N$33</f>
        <v>519.54950544130872</v>
      </c>
      <c r="O120" s="208">
        <f>FBT!O$33</f>
        <v>665.7337778223324</v>
      </c>
      <c r="P120" s="208">
        <f>FBT!P$33</f>
        <v>710.63364768076622</v>
      </c>
      <c r="Q120" s="208">
        <f>FBT!Q$33</f>
        <v>725.32467660103578</v>
      </c>
      <c r="R120" s="208">
        <f>FBT!R$33</f>
        <v>689.06875308109716</v>
      </c>
      <c r="S120" s="208">
        <f>FBT!S$33</f>
        <v>734.5168704009302</v>
      </c>
      <c r="T120" s="208">
        <f>FBT!T$33</f>
        <v>835.75295304121937</v>
      </c>
      <c r="U120" s="208">
        <f>FBT!U$33</f>
        <v>779.73023808147514</v>
      </c>
      <c r="V120" s="208">
        <f>FBT!V$33</f>
        <v>823.77516576085327</v>
      </c>
      <c r="W120" s="208">
        <f>FBT!W$33</f>
        <v>868.75036032137712</v>
      </c>
    </row>
    <row r="121" spans="1:23" ht="12" customHeight="1" x14ac:dyDescent="0.25">
      <c r="A121" s="12" t="s">
        <v>62</v>
      </c>
      <c r="B121" s="206">
        <f>TRE!B$33</f>
        <v>114.5671214387972</v>
      </c>
      <c r="C121" s="206">
        <f>TRE!C$33</f>
        <v>107.1955814400327</v>
      </c>
      <c r="D121" s="206">
        <f>TRE!D$33</f>
        <v>134.60290859948529</v>
      </c>
      <c r="E121" s="206">
        <f>TRE!E$33</f>
        <v>150.36935735978909</v>
      </c>
      <c r="F121" s="206">
        <f>TRE!F$33</f>
        <v>138.90131207937901</v>
      </c>
      <c r="G121" s="206">
        <f>TRE!G$33</f>
        <v>150.44078111936599</v>
      </c>
      <c r="H121" s="206">
        <f>TRE!H$33</f>
        <v>151.45606463925449</v>
      </c>
      <c r="I121" s="206">
        <f>TRE!I$33</f>
        <v>143.56235987855089</v>
      </c>
      <c r="J121" s="206">
        <f>TRE!J$33</f>
        <v>139.72511987874481</v>
      </c>
      <c r="K121" s="206">
        <f>TRE!K$33</f>
        <v>104.4507009584418</v>
      </c>
      <c r="L121" s="206">
        <f>TRE!L$33</f>
        <v>114.2962509594707</v>
      </c>
      <c r="M121" s="206">
        <f>TRE!M$33</f>
        <v>115.1495989185954</v>
      </c>
      <c r="N121" s="206">
        <f>TRE!N$33</f>
        <v>116.01291095945589</v>
      </c>
      <c r="O121" s="206">
        <f>TRE!O$33</f>
        <v>171.78626987899699</v>
      </c>
      <c r="P121" s="206">
        <f>TRE!P$33</f>
        <v>146.8442098794026</v>
      </c>
      <c r="Q121" s="206">
        <f>TRE!Q$33</f>
        <v>166.63628987888421</v>
      </c>
      <c r="R121" s="206">
        <f>TRE!R$33</f>
        <v>174.52626443876591</v>
      </c>
      <c r="S121" s="206">
        <f>TRE!S$33</f>
        <v>181.4251211994731</v>
      </c>
      <c r="T121" s="206">
        <f>TRE!T$33</f>
        <v>182.85597863846539</v>
      </c>
      <c r="U121" s="206">
        <f>TRE!U$33</f>
        <v>167.71086971947301</v>
      </c>
      <c r="V121" s="206">
        <f>TRE!V$33</f>
        <v>160.79184863944499</v>
      </c>
      <c r="W121" s="206">
        <f>TRE!W$33</f>
        <v>190.5809486394833</v>
      </c>
    </row>
    <row r="122" spans="1:23" ht="12" customHeight="1" x14ac:dyDescent="0.25">
      <c r="A122" s="12" t="s">
        <v>63</v>
      </c>
      <c r="B122" s="206">
        <f>MAE!B$33</f>
        <v>291.64029332308922</v>
      </c>
      <c r="C122" s="206">
        <f>MAE!C$33</f>
        <v>304.29318662361209</v>
      </c>
      <c r="D122" s="206">
        <f>MAE!D$33</f>
        <v>296.42236811895532</v>
      </c>
      <c r="E122" s="206">
        <f>MAE!E$33</f>
        <v>333.12804879225081</v>
      </c>
      <c r="F122" s="206">
        <f>MAE!F$33</f>
        <v>318.74566130255602</v>
      </c>
      <c r="G122" s="206">
        <f>MAE!G$33</f>
        <v>389.77031480326082</v>
      </c>
      <c r="H122" s="206">
        <f>MAE!H$33</f>
        <v>371.8558241532503</v>
      </c>
      <c r="I122" s="206">
        <f>MAE!I$33</f>
        <v>370.90888194352237</v>
      </c>
      <c r="J122" s="206">
        <f>MAE!J$33</f>
        <v>300.67012883889828</v>
      </c>
      <c r="K122" s="206">
        <f>MAE!K$33</f>
        <v>273.4469217579026</v>
      </c>
      <c r="L122" s="206">
        <f>MAE!L$33</f>
        <v>278.8163491189872</v>
      </c>
      <c r="M122" s="206">
        <f>MAE!M$33</f>
        <v>301.9651689587173</v>
      </c>
      <c r="N122" s="206">
        <f>MAE!N$33</f>
        <v>217.2370281610645</v>
      </c>
      <c r="O122" s="206">
        <f>MAE!O$33</f>
        <v>410.39627627909442</v>
      </c>
      <c r="P122" s="206">
        <f>MAE!P$33</f>
        <v>384.75420443898878</v>
      </c>
      <c r="Q122" s="206">
        <f>MAE!Q$33</f>
        <v>394.90940531900918</v>
      </c>
      <c r="R122" s="206">
        <f>MAE!R$33</f>
        <v>414.15870143877828</v>
      </c>
      <c r="S122" s="206">
        <f>MAE!S$33</f>
        <v>456.02435351879029</v>
      </c>
      <c r="T122" s="206">
        <f>MAE!T$33</f>
        <v>458.23453848396269</v>
      </c>
      <c r="U122" s="206">
        <f>MAE!U$33</f>
        <v>454.82502204129003</v>
      </c>
      <c r="V122" s="206">
        <f>MAE!V$33</f>
        <v>487.531603825064</v>
      </c>
      <c r="W122" s="206">
        <f>MAE!W$33</f>
        <v>545.42445363019249</v>
      </c>
    </row>
    <row r="123" spans="1:23" ht="12" customHeight="1" x14ac:dyDescent="0.25">
      <c r="A123" s="12" t="s">
        <v>64</v>
      </c>
      <c r="B123" s="206">
        <f>TEL!B$33</f>
        <v>62.600636158727141</v>
      </c>
      <c r="C123" s="206">
        <f>TEL!C$33</f>
        <v>76.876596756895623</v>
      </c>
      <c r="D123" s="206">
        <f>TEL!D$33</f>
        <v>87.265876319088221</v>
      </c>
      <c r="E123" s="206">
        <f>TEL!E$33</f>
        <v>73.988643902599023</v>
      </c>
      <c r="F123" s="206">
        <f>TEL!F$33</f>
        <v>55.740959998444687</v>
      </c>
      <c r="G123" s="206">
        <f>TEL!G$33</f>
        <v>54.680669998281623</v>
      </c>
      <c r="H123" s="206">
        <f>TEL!H$33</f>
        <v>36.150839998352438</v>
      </c>
      <c r="I123" s="206">
        <f>TEL!I$33</f>
        <v>29.58713999813066</v>
      </c>
      <c r="J123" s="206">
        <f>TEL!J$33</f>
        <v>26.355779998281911</v>
      </c>
      <c r="K123" s="206">
        <f>TEL!K$33</f>
        <v>22.3670699982681</v>
      </c>
      <c r="L123" s="206">
        <f>TEL!L$33</f>
        <v>23.88176999840568</v>
      </c>
      <c r="M123" s="206">
        <f>TEL!M$33</f>
        <v>23.982749998446689</v>
      </c>
      <c r="N123" s="206">
        <f>TEL!N$33</f>
        <v>15.651900001747009</v>
      </c>
      <c r="O123" s="206">
        <f>TEL!O$33</f>
        <v>40.543469998373133</v>
      </c>
      <c r="P123" s="206">
        <f>TEL!P$33</f>
        <v>45.693449998777517</v>
      </c>
      <c r="Q123" s="206">
        <f>TEL!Q$33</f>
        <v>49.682159998770203</v>
      </c>
      <c r="R123" s="206">
        <f>TEL!R$33</f>
        <v>47.965499998211783</v>
      </c>
      <c r="S123" s="206">
        <f>TEL!S$33</f>
        <v>48.975299998901143</v>
      </c>
      <c r="T123" s="206">
        <f>TEL!T$33</f>
        <v>49.63166999814878</v>
      </c>
      <c r="U123" s="206">
        <f>TEL!U$33</f>
        <v>45.794429998554307</v>
      </c>
      <c r="V123" s="206">
        <f>TEL!V$33</f>
        <v>39.584159998769572</v>
      </c>
      <c r="W123" s="206">
        <f>TEL!W$33</f>
        <v>44.027279998412247</v>
      </c>
    </row>
    <row r="124" spans="1:23" ht="12" customHeight="1" x14ac:dyDescent="0.25">
      <c r="A124" s="12" t="s">
        <v>65</v>
      </c>
      <c r="B124" s="206">
        <f>WWP!B$33</f>
        <v>57.053699999080592</v>
      </c>
      <c r="C124" s="206">
        <f>WWP!C$33</f>
        <v>56.599289999195143</v>
      </c>
      <c r="D124" s="206">
        <f>WWP!D$33</f>
        <v>54.933119999106978</v>
      </c>
      <c r="E124" s="206">
        <f>WWP!E$33</f>
        <v>53.367929999016958</v>
      </c>
      <c r="F124" s="206">
        <f>WWP!F$33</f>
        <v>49.884119999266453</v>
      </c>
      <c r="G124" s="206">
        <f>WWP!G$33</f>
        <v>42.815519999306822</v>
      </c>
      <c r="H124" s="206">
        <f>WWP!H$33</f>
        <v>27.769499999464561</v>
      </c>
      <c r="I124" s="206">
        <f>WWP!I$33</f>
        <v>25.396469999583129</v>
      </c>
      <c r="J124" s="206">
        <f>WWP!J$33</f>
        <v>30.798899999385188</v>
      </c>
      <c r="K124" s="206">
        <f>WWP!K$33</f>
        <v>31.05135000097356</v>
      </c>
      <c r="L124" s="206">
        <f>WWP!L$33</f>
        <v>43.458780961473117</v>
      </c>
      <c r="M124" s="206">
        <f>WWP!M$33</f>
        <v>59.418630002108252</v>
      </c>
      <c r="N124" s="206">
        <f>WWP!N$33</f>
        <v>40.066918920918013</v>
      </c>
      <c r="O124" s="206">
        <f>WWP!O$33</f>
        <v>21.289620960529689</v>
      </c>
      <c r="P124" s="206">
        <f>WWP!P$33</f>
        <v>16.70814000039061</v>
      </c>
      <c r="Q124" s="206">
        <f>WWP!Q$33</f>
        <v>20.931208920361421</v>
      </c>
      <c r="R124" s="206">
        <f>WWP!R$33</f>
        <v>38.71799892059002</v>
      </c>
      <c r="S124" s="206">
        <f>WWP!S$33</f>
        <v>43.293520800304208</v>
      </c>
      <c r="T124" s="206">
        <f>WWP!T$33</f>
        <v>51.672969719661531</v>
      </c>
      <c r="U124" s="206">
        <f>WWP!U$33</f>
        <v>42.532388640302408</v>
      </c>
      <c r="V124" s="206">
        <f>WWP!V$33</f>
        <v>40.495651200420617</v>
      </c>
      <c r="W124" s="206">
        <f>WWP!W$33</f>
        <v>52.024040640431913</v>
      </c>
    </row>
    <row r="125" spans="1:23" ht="12" customHeight="1" x14ac:dyDescent="0.25">
      <c r="A125" s="12" t="s">
        <v>66</v>
      </c>
      <c r="B125" s="206">
        <f>OIS!B$33</f>
        <v>147.1432611789545</v>
      </c>
      <c r="C125" s="206">
        <f>OIS!C$33</f>
        <v>165.02487888143051</v>
      </c>
      <c r="D125" s="206">
        <f>OIS!D$33</f>
        <v>192.1458880849934</v>
      </c>
      <c r="E125" s="206">
        <f>OIS!E$33</f>
        <v>206.7091380385038</v>
      </c>
      <c r="F125" s="206">
        <f>OIS!F$33</f>
        <v>172.9773756058112</v>
      </c>
      <c r="G125" s="206">
        <f>OIS!G$33</f>
        <v>219.85831224241079</v>
      </c>
      <c r="H125" s="206">
        <f>OIS!H$33</f>
        <v>231.56711323648059</v>
      </c>
      <c r="I125" s="206">
        <f>OIS!I$33</f>
        <v>178.6804308024445</v>
      </c>
      <c r="J125" s="206">
        <f>OIS!J$33</f>
        <v>238.00784688199781</v>
      </c>
      <c r="K125" s="206">
        <f>OIS!K$33</f>
        <v>234.40457592377109</v>
      </c>
      <c r="L125" s="206">
        <f>OIS!L$33</f>
        <v>225.0057336061744</v>
      </c>
      <c r="M125" s="206">
        <f>OIS!M$33</f>
        <v>448.56340716152761</v>
      </c>
      <c r="N125" s="206">
        <f>OIS!N$33</f>
        <v>403.18871076685792</v>
      </c>
      <c r="O125" s="206">
        <f>OIS!O$33</f>
        <v>643.76895264498125</v>
      </c>
      <c r="P125" s="206">
        <f>OIS!P$33</f>
        <v>720.86233608470866</v>
      </c>
      <c r="Q125" s="206">
        <f>OIS!Q$33</f>
        <v>751.89224328711975</v>
      </c>
      <c r="R125" s="206">
        <f>OIS!R$33</f>
        <v>837.34984202700332</v>
      </c>
      <c r="S125" s="206">
        <f>OIS!S$33</f>
        <v>888.77884749641214</v>
      </c>
      <c r="T125" s="206">
        <f>OIS!T$33</f>
        <v>1058.192271088436</v>
      </c>
      <c r="U125" s="206">
        <f>OIS!U$33</f>
        <v>1028.6694504099539</v>
      </c>
      <c r="V125" s="206">
        <f>OIS!V$33</f>
        <v>1065.4737453916</v>
      </c>
      <c r="W125" s="206">
        <f>OIS!W$33</f>
        <v>1152.887576468539</v>
      </c>
    </row>
    <row r="126" spans="1:23" ht="12" customHeight="1" x14ac:dyDescent="0.25">
      <c r="A126" s="28" t="s">
        <v>86</v>
      </c>
      <c r="B126" s="216">
        <f>Ind_Summary_emi!B43</f>
        <v>237.465957474449</v>
      </c>
      <c r="C126" s="216">
        <f>Ind_Summary_emi!C43</f>
        <v>169.47487303419931</v>
      </c>
      <c r="D126" s="216">
        <f>Ind_Summary_emi!D43</f>
        <v>180.0849603077512</v>
      </c>
      <c r="E126" s="216">
        <f>Ind_Summary_emi!E43</f>
        <v>136.20791563244481</v>
      </c>
      <c r="F126" s="216">
        <f>Ind_Summary_emi!F43</f>
        <v>150.62120474318229</v>
      </c>
      <c r="G126" s="216">
        <f>Ind_Summary_emi!G43</f>
        <v>175.5436021432989</v>
      </c>
      <c r="H126" s="216">
        <f>Ind_Summary_emi!H43</f>
        <v>162.29099820308031</v>
      </c>
      <c r="I126" s="216">
        <f>Ind_Summary_emi!I43</f>
        <v>140.13791249495981</v>
      </c>
      <c r="J126" s="216">
        <f>Ind_Summary_emi!J43</f>
        <v>135.34929606508959</v>
      </c>
      <c r="K126" s="216">
        <f>Ind_Summary_emi!K43</f>
        <v>116.239804653725</v>
      </c>
      <c r="L126" s="216">
        <f>Ind_Summary_emi!L43</f>
        <v>102.49171866752199</v>
      </c>
      <c r="M126" s="216">
        <f>Ind_Summary_emi!M43</f>
        <v>89.178301917408007</v>
      </c>
      <c r="N126" s="216">
        <f>Ind_Summary_emi!N43</f>
        <v>92.531619495865229</v>
      </c>
      <c r="O126" s="216">
        <f>Ind_Summary_emi!O43</f>
        <v>66.358694549919761</v>
      </c>
      <c r="P126" s="216">
        <f>Ind_Summary_emi!P43</f>
        <v>95.005459211177794</v>
      </c>
      <c r="Q126" s="216">
        <f>Ind_Summary_emi!Q43</f>
        <v>98.115412698797897</v>
      </c>
      <c r="R126" s="216">
        <f>Ind_Summary_emi!R43</f>
        <v>103.0071542706535</v>
      </c>
      <c r="S126" s="216">
        <f>Ind_Summary_emi!S43</f>
        <v>104.0217375213587</v>
      </c>
      <c r="T126" s="216">
        <f>Ind_Summary_emi!T43</f>
        <v>100.6057487003892</v>
      </c>
      <c r="U126" s="216">
        <f>Ind_Summary_emi!U43</f>
        <v>104.3285875443519</v>
      </c>
      <c r="V126" s="216">
        <f>Ind_Summary_emi!V43</f>
        <v>101.83974137236061</v>
      </c>
      <c r="W126" s="216">
        <f>Ind_Summary_emi!W43</f>
        <v>102.7453792638195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180.89485132732912</v>
      </c>
      <c r="C128" s="205">
        <f t="shared" si="8"/>
        <v>179.96427181627479</v>
      </c>
      <c r="D128" s="205">
        <f t="shared" si="8"/>
        <v>179.28538484504162</v>
      </c>
      <c r="E128" s="205">
        <f t="shared" si="8"/>
        <v>167.81226321710707</v>
      </c>
      <c r="F128" s="205">
        <f t="shared" si="8"/>
        <v>146.14646874330595</v>
      </c>
      <c r="G128" s="205">
        <f t="shared" si="8"/>
        <v>139.54378160730127</v>
      </c>
      <c r="H128" s="205">
        <f t="shared" si="8"/>
        <v>134.81860940546011</v>
      </c>
      <c r="I128" s="205">
        <f t="shared" si="8"/>
        <v>135.77054095645255</v>
      </c>
      <c r="J128" s="205">
        <f t="shared" si="8"/>
        <v>140.19488132965151</v>
      </c>
      <c r="K128" s="205">
        <f t="shared" si="8"/>
        <v>123.20742975896535</v>
      </c>
      <c r="L128" s="205">
        <f t="shared" si="8"/>
        <v>128.83572328799312</v>
      </c>
      <c r="M128" s="205">
        <f t="shared" si="8"/>
        <v>142.67610826271061</v>
      </c>
      <c r="N128" s="205">
        <f t="shared" si="8"/>
        <v>153.49257913728357</v>
      </c>
      <c r="O128" s="205">
        <f t="shared" si="8"/>
        <v>170.20801109695512</v>
      </c>
      <c r="P128" s="205">
        <f t="shared" si="8"/>
        <v>156.28316400564239</v>
      </c>
      <c r="Q128" s="205">
        <f t="shared" si="8"/>
        <v>150.4649961550214</v>
      </c>
      <c r="R128" s="205">
        <f t="shared" si="8"/>
        <v>160.46901685540684</v>
      </c>
      <c r="S128" s="205">
        <f t="shared" si="8"/>
        <v>164.79134168410948</v>
      </c>
      <c r="T128" s="205">
        <f t="shared" si="8"/>
        <v>161.15413211937698</v>
      </c>
      <c r="U128" s="205">
        <f t="shared" si="8"/>
        <v>157.0590504066794</v>
      </c>
      <c r="V128" s="205">
        <f t="shared" si="8"/>
        <v>163.84965886461904</v>
      </c>
      <c r="W128" s="205">
        <f t="shared" si="8"/>
        <v>165.52220422286553</v>
      </c>
    </row>
    <row r="129" spans="1:23" ht="12" customHeight="1" x14ac:dyDescent="0.25">
      <c r="A129" s="12" t="s">
        <v>16</v>
      </c>
      <c r="B129" s="206">
        <f t="shared" ref="B129:W129" si="9">IF(B52=0,"",B52/B4*1000)</f>
        <v>1925.3597430194636</v>
      </c>
      <c r="C129" s="206">
        <f t="shared" si="9"/>
        <v>1845.1673717109431</v>
      </c>
      <c r="D129" s="206">
        <f t="shared" si="9"/>
        <v>2260.8309111392073</v>
      </c>
      <c r="E129" s="206">
        <f t="shared" si="9"/>
        <v>1669.3834498499077</v>
      </c>
      <c r="F129" s="206">
        <f t="shared" si="9"/>
        <v>1204.7369800914632</v>
      </c>
      <c r="G129" s="206">
        <f t="shared" si="9"/>
        <v>1267.9144561611549</v>
      </c>
      <c r="H129" s="206">
        <f t="shared" si="9"/>
        <v>1080.4791651240382</v>
      </c>
      <c r="I129" s="206">
        <f t="shared" si="9"/>
        <v>999.22616527250511</v>
      </c>
      <c r="J129" s="206">
        <f t="shared" si="9"/>
        <v>926.5611431271044</v>
      </c>
      <c r="K129" s="206">
        <f t="shared" si="9"/>
        <v>1472.2465250717164</v>
      </c>
      <c r="L129" s="206">
        <f t="shared" si="9"/>
        <v>1540.5640436446195</v>
      </c>
      <c r="M129" s="206">
        <f t="shared" si="9"/>
        <v>1377.2468764895291</v>
      </c>
      <c r="N129" s="206">
        <f t="shared" si="9"/>
        <v>1843.8063536801139</v>
      </c>
      <c r="O129" s="206">
        <f t="shared" si="9"/>
        <v>1337.6641618278009</v>
      </c>
      <c r="P129" s="206">
        <f t="shared" si="9"/>
        <v>501.32727180228829</v>
      </c>
      <c r="Q129" s="206">
        <f t="shared" si="9"/>
        <v>503.93233675142233</v>
      </c>
      <c r="R129" s="206">
        <f t="shared" si="9"/>
        <v>437.72421379253831</v>
      </c>
      <c r="S129" s="206">
        <f t="shared" si="9"/>
        <v>557.62188062114171</v>
      </c>
      <c r="T129" s="206">
        <f t="shared" si="9"/>
        <v>523.10052800626522</v>
      </c>
      <c r="U129" s="206">
        <f t="shared" si="9"/>
        <v>698.67417833256593</v>
      </c>
      <c r="V129" s="206">
        <f t="shared" si="9"/>
        <v>783.06248838936801</v>
      </c>
      <c r="W129" s="206">
        <f t="shared" si="9"/>
        <v>1052.2536169014982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1062.4400485721521</v>
      </c>
      <c r="C130" s="207">
        <f t="shared" si="10"/>
        <v>1034.4032594077244</v>
      </c>
      <c r="D130" s="207">
        <f t="shared" si="10"/>
        <v>1568.8396733018071</v>
      </c>
      <c r="E130" s="207">
        <f t="shared" si="10"/>
        <v>1092.8610084855497</v>
      </c>
      <c r="F130" s="207">
        <f t="shared" si="10"/>
        <v>897.84864867262115</v>
      </c>
      <c r="G130" s="207">
        <f t="shared" si="10"/>
        <v>840.18704345284891</v>
      </c>
      <c r="H130" s="207">
        <f t="shared" si="10"/>
        <v>588.20787440352558</v>
      </c>
      <c r="I130" s="207">
        <f t="shared" si="10"/>
        <v>668.81456385483477</v>
      </c>
      <c r="J130" s="207">
        <f t="shared" si="10"/>
        <v>638.25356770321093</v>
      </c>
      <c r="K130" s="207">
        <f t="shared" si="10"/>
        <v>1058.8878181412845</v>
      </c>
      <c r="L130" s="207">
        <f t="shared" si="10"/>
        <v>717.41710294588802</v>
      </c>
      <c r="M130" s="207">
        <f t="shared" si="10"/>
        <v>663.12445665095709</v>
      </c>
      <c r="N130" s="207">
        <f t="shared" si="10"/>
        <v>645.29623459448658</v>
      </c>
      <c r="O130" s="207">
        <f t="shared" si="10"/>
        <v>588.07073543400475</v>
      </c>
      <c r="P130" s="207">
        <f t="shared" si="10"/>
        <v>1097.8748002057762</v>
      </c>
      <c r="Q130" s="207">
        <f t="shared" si="10"/>
        <v>698.06451243684376</v>
      </c>
      <c r="R130" s="207">
        <f t="shared" si="10"/>
        <v>653.8333876328013</v>
      </c>
      <c r="S130" s="207">
        <f t="shared" si="10"/>
        <v>475.04466213247605</v>
      </c>
      <c r="T130" s="207">
        <f t="shared" si="10"/>
        <v>434.6847286424757</v>
      </c>
      <c r="U130" s="207">
        <f t="shared" si="10"/>
        <v>384.69233508749693</v>
      </c>
      <c r="V130" s="207">
        <f t="shared" si="10"/>
        <v>361.55593011315352</v>
      </c>
      <c r="W130" s="207">
        <f t="shared" si="10"/>
        <v>249.98704916468611</v>
      </c>
    </row>
    <row r="131" spans="1:23" ht="12" customHeight="1" x14ac:dyDescent="0.25">
      <c r="A131" s="14" t="s">
        <v>43</v>
      </c>
      <c r="B131" s="206">
        <f t="shared" ref="B131:W131" si="11">IF(B56=0,"",B56/B6*1000)</f>
        <v>1785.3640576586577</v>
      </c>
      <c r="C131" s="206">
        <f t="shared" si="11"/>
        <v>1602.0967874390699</v>
      </c>
      <c r="D131" s="206">
        <f t="shared" si="11"/>
        <v>2148.636545108604</v>
      </c>
      <c r="E131" s="206">
        <f t="shared" si="11"/>
        <v>2124.8595282151728</v>
      </c>
      <c r="F131" s="206">
        <f t="shared" si="11"/>
        <v>2140.8087477255817</v>
      </c>
      <c r="G131" s="206">
        <f t="shared" si="11"/>
        <v>2059.9514343319861</v>
      </c>
      <c r="H131" s="206">
        <f t="shared" si="11"/>
        <v>1614.3729473195735</v>
      </c>
      <c r="I131" s="206">
        <f t="shared" si="11"/>
        <v>1969.9185722745005</v>
      </c>
      <c r="J131" s="206">
        <f t="shared" si="11"/>
        <v>1900.0130211932826</v>
      </c>
      <c r="K131" s="206">
        <f t="shared" si="11"/>
        <v>2106.4292296049261</v>
      </c>
      <c r="L131" s="206">
        <f t="shared" si="11"/>
        <v>2257.1203202500192</v>
      </c>
      <c r="M131" s="206">
        <f t="shared" si="11"/>
        <v>2113.6874152910086</v>
      </c>
      <c r="N131" s="206">
        <f t="shared" si="11"/>
        <v>2813.9044782190458</v>
      </c>
      <c r="O131" s="206">
        <f t="shared" si="11"/>
        <v>2618.4780313193824</v>
      </c>
      <c r="P131" s="206">
        <f t="shared" si="11"/>
        <v>3319.8589454605185</v>
      </c>
      <c r="Q131" s="206">
        <f t="shared" si="11"/>
        <v>5427.9538789231137</v>
      </c>
      <c r="R131" s="206">
        <f t="shared" si="11"/>
        <v>9497.6566151638563</v>
      </c>
      <c r="S131" s="206">
        <f t="shared" si="11"/>
        <v>1106.3044033598189</v>
      </c>
      <c r="T131" s="206">
        <f t="shared" si="11"/>
        <v>1007.773312125271</v>
      </c>
      <c r="U131" s="206">
        <f t="shared" si="11"/>
        <v>889.2258045540666</v>
      </c>
      <c r="V131" s="206">
        <f t="shared" si="11"/>
        <v>836.52569728739923</v>
      </c>
      <c r="W131" s="206">
        <f t="shared" si="11"/>
        <v>442.47645076043108</v>
      </c>
    </row>
    <row r="132" spans="1:23" ht="12" customHeight="1" x14ac:dyDescent="0.25">
      <c r="A132" s="14" t="s">
        <v>56</v>
      </c>
      <c r="B132" s="206">
        <f t="shared" ref="B132:W132" si="12">IF(B57=0,"",B57/B7*1000)</f>
        <v>580.86019252038216</v>
      </c>
      <c r="C132" s="206">
        <f t="shared" si="12"/>
        <v>687.63394227823596</v>
      </c>
      <c r="D132" s="206">
        <f t="shared" si="12"/>
        <v>1066.5711424603435</v>
      </c>
      <c r="E132" s="206">
        <f t="shared" si="12"/>
        <v>666.5027266061071</v>
      </c>
      <c r="F132" s="206">
        <f t="shared" si="12"/>
        <v>550.921735374175</v>
      </c>
      <c r="G132" s="206">
        <f t="shared" si="12"/>
        <v>482.99470321853568</v>
      </c>
      <c r="H132" s="206">
        <f t="shared" si="12"/>
        <v>360.14414071635468</v>
      </c>
      <c r="I132" s="206">
        <f t="shared" si="12"/>
        <v>214.46233967154163</v>
      </c>
      <c r="J132" s="206">
        <f t="shared" si="12"/>
        <v>180.22642913571624</v>
      </c>
      <c r="K132" s="206">
        <f t="shared" si="12"/>
        <v>464.44368528031498</v>
      </c>
      <c r="L132" s="206">
        <f t="shared" si="12"/>
        <v>261.58806678446109</v>
      </c>
      <c r="M132" s="206">
        <f t="shared" si="12"/>
        <v>205.64437735097178</v>
      </c>
      <c r="N132" s="206">
        <f t="shared" si="12"/>
        <v>235.04382578651717</v>
      </c>
      <c r="O132" s="206">
        <f t="shared" si="12"/>
        <v>64.9201346997923</v>
      </c>
      <c r="P132" s="206">
        <f t="shared" si="12"/>
        <v>103.84078060937262</v>
      </c>
      <c r="Q132" s="206">
        <f t="shared" si="12"/>
        <v>47.204752319079489</v>
      </c>
      <c r="R132" s="206">
        <f t="shared" si="12"/>
        <v>45.964221814498167</v>
      </c>
      <c r="S132" s="206">
        <f t="shared" si="12"/>
        <v>54.204834647581066</v>
      </c>
      <c r="T132" s="206">
        <f t="shared" si="12"/>
        <v>52.625672987278755</v>
      </c>
      <c r="U132" s="206">
        <f t="shared" si="12"/>
        <v>48.336688776450345</v>
      </c>
      <c r="V132" s="206">
        <f t="shared" si="12"/>
        <v>44.90941866365651</v>
      </c>
      <c r="W132" s="206">
        <f t="shared" si="12"/>
        <v>40.357058123124574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519.10565428648874</v>
      </c>
      <c r="C133" s="206">
        <f t="shared" si="13"/>
        <v>461.93773105289165</v>
      </c>
      <c r="D133" s="206">
        <f t="shared" si="13"/>
        <v>1282.5161414109743</v>
      </c>
      <c r="E133" s="206">
        <f t="shared" si="13"/>
        <v>305.69567839029162</v>
      </c>
      <c r="F133" s="206">
        <f t="shared" si="13"/>
        <v>184.44304553984676</v>
      </c>
      <c r="G133" s="206">
        <f t="shared" si="13"/>
        <v>174.56726627155626</v>
      </c>
      <c r="H133" s="206">
        <f t="shared" si="13"/>
        <v>104.88242880799739</v>
      </c>
      <c r="I133" s="206">
        <f t="shared" si="13"/>
        <v>160.53298662260386</v>
      </c>
      <c r="J133" s="206" t="str">
        <f t="shared" si="13"/>
        <v/>
      </c>
      <c r="K133" s="206" t="str">
        <f t="shared" si="13"/>
        <v/>
      </c>
      <c r="L133" s="206" t="str">
        <f t="shared" si="13"/>
        <v/>
      </c>
      <c r="M133" s="206" t="str">
        <f t="shared" si="13"/>
        <v/>
      </c>
      <c r="N133" s="206" t="str">
        <f t="shared" si="13"/>
        <v/>
      </c>
      <c r="O133" s="206" t="str">
        <f t="shared" si="13"/>
        <v/>
      </c>
      <c r="P133" s="206" t="str">
        <f t="shared" si="13"/>
        <v/>
      </c>
      <c r="Q133" s="206" t="str">
        <f t="shared" si="13"/>
        <v/>
      </c>
      <c r="R133" s="206" t="str">
        <f t="shared" si="13"/>
        <v/>
      </c>
      <c r="S133" s="206" t="str">
        <f t="shared" si="13"/>
        <v/>
      </c>
      <c r="T133" s="206" t="str">
        <f t="shared" si="13"/>
        <v/>
      </c>
      <c r="U133" s="206" t="str">
        <f t="shared" si="13"/>
        <v/>
      </c>
      <c r="V133" s="206" t="str">
        <f t="shared" si="13"/>
        <v/>
      </c>
      <c r="W133" s="206" t="str">
        <f t="shared" si="13"/>
        <v/>
      </c>
    </row>
    <row r="134" spans="1:23" ht="12" customHeight="1" x14ac:dyDescent="0.25">
      <c r="A134" s="13" t="s">
        <v>21</v>
      </c>
      <c r="B134" s="207">
        <f t="shared" ref="B134:W134" si="14">IF(B61=0,"",B61/B9*1000)</f>
        <v>544.4514830864232</v>
      </c>
      <c r="C134" s="207">
        <f t="shared" si="14"/>
        <v>469.89119025580453</v>
      </c>
      <c r="D134" s="207">
        <f t="shared" si="14"/>
        <v>468.26228753039447</v>
      </c>
      <c r="E134" s="207">
        <f t="shared" si="14"/>
        <v>374.35899468344843</v>
      </c>
      <c r="F134" s="207">
        <f t="shared" si="14"/>
        <v>284.30469276632272</v>
      </c>
      <c r="G134" s="207">
        <f t="shared" si="14"/>
        <v>325.44773074786968</v>
      </c>
      <c r="H134" s="207">
        <f t="shared" si="14"/>
        <v>306.44212681432862</v>
      </c>
      <c r="I134" s="207">
        <f t="shared" si="14"/>
        <v>331.61072222051274</v>
      </c>
      <c r="J134" s="207">
        <f t="shared" si="14"/>
        <v>339.18288179887264</v>
      </c>
      <c r="K134" s="207">
        <f t="shared" si="14"/>
        <v>302.20965767253824</v>
      </c>
      <c r="L134" s="207">
        <f t="shared" si="14"/>
        <v>269.91676598514692</v>
      </c>
      <c r="M134" s="207">
        <f t="shared" si="14"/>
        <v>418.19789820051511</v>
      </c>
      <c r="N134" s="207">
        <f t="shared" si="14"/>
        <v>386.24707470143005</v>
      </c>
      <c r="O134" s="207">
        <f t="shared" si="14"/>
        <v>520.28108773153315</v>
      </c>
      <c r="P134" s="207">
        <f t="shared" si="14"/>
        <v>442.59516486949315</v>
      </c>
      <c r="Q134" s="207">
        <f t="shared" si="14"/>
        <v>402.84346391179025</v>
      </c>
      <c r="R134" s="207">
        <f t="shared" si="14"/>
        <v>410.34489648193852</v>
      </c>
      <c r="S134" s="207">
        <f t="shared" si="14"/>
        <v>379.96556447026666</v>
      </c>
      <c r="T134" s="207">
        <f t="shared" si="14"/>
        <v>405.66770332510276</v>
      </c>
      <c r="U134" s="207">
        <f t="shared" si="14"/>
        <v>430.98845510094088</v>
      </c>
      <c r="V134" s="207">
        <f t="shared" si="14"/>
        <v>421.34630026675308</v>
      </c>
      <c r="W134" s="207">
        <f t="shared" si="14"/>
        <v>393.87344911536263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1039.4644351547813</v>
      </c>
      <c r="C135" s="206">
        <f t="shared" si="15"/>
        <v>908.4187904453612</v>
      </c>
      <c r="D135" s="206">
        <f t="shared" si="15"/>
        <v>956.52403881488556</v>
      </c>
      <c r="E135" s="206">
        <f t="shared" si="15"/>
        <v>853.1826926571573</v>
      </c>
      <c r="F135" s="206">
        <f t="shared" si="15"/>
        <v>651.82403945036674</v>
      </c>
      <c r="G135" s="206">
        <f t="shared" si="15"/>
        <v>741.46743539750332</v>
      </c>
      <c r="H135" s="206">
        <f t="shared" si="15"/>
        <v>663.09832837841907</v>
      </c>
      <c r="I135" s="206">
        <f t="shared" si="15"/>
        <v>621.26059238633343</v>
      </c>
      <c r="J135" s="206">
        <f t="shared" si="15"/>
        <v>703.77413815042303</v>
      </c>
      <c r="K135" s="206">
        <f t="shared" si="15"/>
        <v>757.04059567920274</v>
      </c>
      <c r="L135" s="206">
        <f t="shared" si="15"/>
        <v>737.43924657548189</v>
      </c>
      <c r="M135" s="206">
        <f t="shared" si="15"/>
        <v>1500.499191344313</v>
      </c>
      <c r="N135" s="206">
        <f t="shared" si="15"/>
        <v>1224.189571662027</v>
      </c>
      <c r="O135" s="206">
        <f t="shared" si="15"/>
        <v>1216.0585148966766</v>
      </c>
      <c r="P135" s="206">
        <f t="shared" si="15"/>
        <v>1016.8821405569684</v>
      </c>
      <c r="Q135" s="206">
        <f t="shared" si="15"/>
        <v>767.94271146368749</v>
      </c>
      <c r="R135" s="206">
        <f t="shared" si="15"/>
        <v>832.8459550316453</v>
      </c>
      <c r="S135" s="206">
        <f t="shared" si="15"/>
        <v>697.441075731963</v>
      </c>
      <c r="T135" s="206">
        <f t="shared" si="15"/>
        <v>844.89168987686753</v>
      </c>
      <c r="U135" s="206">
        <f t="shared" si="15"/>
        <v>1025.8886955051084</v>
      </c>
      <c r="V135" s="206">
        <f t="shared" si="15"/>
        <v>848.40562986135853</v>
      </c>
      <c r="W135" s="206">
        <f t="shared" si="15"/>
        <v>692.74350035334919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1326.5338926215313</v>
      </c>
      <c r="C136" s="206">
        <f t="shared" si="16"/>
        <v>983.27401981346463</v>
      </c>
      <c r="D136" s="206">
        <f t="shared" si="16"/>
        <v>1038.0163628026164</v>
      </c>
      <c r="E136" s="206">
        <f t="shared" si="16"/>
        <v>678.5750512305176</v>
      </c>
      <c r="F136" s="206">
        <f t="shared" si="16"/>
        <v>441.61889512570468</v>
      </c>
      <c r="G136" s="206">
        <f t="shared" si="16"/>
        <v>681.00259358150436</v>
      </c>
      <c r="H136" s="206">
        <f t="shared" si="16"/>
        <v>618.87373425554915</v>
      </c>
      <c r="I136" s="206">
        <f t="shared" si="16"/>
        <v>641.86795907408714</v>
      </c>
      <c r="J136" s="206">
        <f t="shared" si="16"/>
        <v>672.61796361339543</v>
      </c>
      <c r="K136" s="206">
        <f t="shared" si="16"/>
        <v>803.06687226723454</v>
      </c>
      <c r="L136" s="206">
        <f t="shared" si="16"/>
        <v>640.65376319141672</v>
      </c>
      <c r="M136" s="206">
        <f t="shared" si="16"/>
        <v>457.40294065293421</v>
      </c>
      <c r="N136" s="206">
        <f t="shared" si="16"/>
        <v>745.41278638653523</v>
      </c>
      <c r="O136" s="206">
        <f t="shared" si="16"/>
        <v>1243.0226453153625</v>
      </c>
      <c r="P136" s="206">
        <f t="shared" si="16"/>
        <v>762.7606454821256</v>
      </c>
      <c r="Q136" s="206">
        <f t="shared" si="16"/>
        <v>649.77715422759491</v>
      </c>
      <c r="R136" s="206">
        <f t="shared" si="16"/>
        <v>245.65812964200225</v>
      </c>
      <c r="S136" s="206">
        <f t="shared" si="16"/>
        <v>528.24053725897159</v>
      </c>
      <c r="T136" s="206">
        <f t="shared" si="16"/>
        <v>159.71657101389241</v>
      </c>
      <c r="U136" s="206">
        <f t="shared" si="16"/>
        <v>379.25400446228559</v>
      </c>
      <c r="V136" s="206">
        <f t="shared" si="16"/>
        <v>647.65461491531255</v>
      </c>
      <c r="W136" s="206">
        <f t="shared" si="16"/>
        <v>513.72685655598036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118.3079524576565</v>
      </c>
      <c r="C137" s="206">
        <f t="shared" si="17"/>
        <v>118.30795245765664</v>
      </c>
      <c r="D137" s="206">
        <f t="shared" si="17"/>
        <v>118.30795245765651</v>
      </c>
      <c r="E137" s="206">
        <f t="shared" si="17"/>
        <v>118.30795245765658</v>
      </c>
      <c r="F137" s="206">
        <f t="shared" si="17"/>
        <v>118.30795245765661</v>
      </c>
      <c r="G137" s="206">
        <f t="shared" si="17"/>
        <v>118.30795245765654</v>
      </c>
      <c r="H137" s="206">
        <f t="shared" si="17"/>
        <v>118.30795245765667</v>
      </c>
      <c r="I137" s="206">
        <f t="shared" si="17"/>
        <v>118.3079524576566</v>
      </c>
      <c r="J137" s="206">
        <f t="shared" si="17"/>
        <v>118.3079524576566</v>
      </c>
      <c r="K137" s="206">
        <f t="shared" si="17"/>
        <v>118.30795245765651</v>
      </c>
      <c r="L137" s="206">
        <f t="shared" si="17"/>
        <v>118.30795245765655</v>
      </c>
      <c r="M137" s="206">
        <f t="shared" si="17"/>
        <v>118.30795245765655</v>
      </c>
      <c r="N137" s="206">
        <f t="shared" si="17"/>
        <v>118.30795245765655</v>
      </c>
      <c r="O137" s="206">
        <f t="shared" si="17"/>
        <v>118.30795245765657</v>
      </c>
      <c r="P137" s="206">
        <f t="shared" si="17"/>
        <v>118.30795245765651</v>
      </c>
      <c r="Q137" s="206">
        <f t="shared" si="17"/>
        <v>111.90852936362394</v>
      </c>
      <c r="R137" s="206">
        <f t="shared" si="17"/>
        <v>116.51821502518072</v>
      </c>
      <c r="S137" s="206">
        <f t="shared" si="17"/>
        <v>109.36876861707086</v>
      </c>
      <c r="T137" s="206">
        <f t="shared" si="17"/>
        <v>112.73952607289006</v>
      </c>
      <c r="U137" s="206">
        <f t="shared" si="17"/>
        <v>105.56105455555431</v>
      </c>
      <c r="V137" s="206">
        <f t="shared" si="17"/>
        <v>107.5872691423489</v>
      </c>
      <c r="W137" s="206">
        <f t="shared" si="17"/>
        <v>107.58726914234879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771.31900878952865</v>
      </c>
      <c r="C138" s="207">
        <f t="shared" si="18"/>
        <v>818.80119625155714</v>
      </c>
      <c r="D138" s="207">
        <f t="shared" si="18"/>
        <v>861.40073339345076</v>
      </c>
      <c r="E138" s="207">
        <f t="shared" si="18"/>
        <v>875.79076877061516</v>
      </c>
      <c r="F138" s="207">
        <f t="shared" si="18"/>
        <v>886.50156174733104</v>
      </c>
      <c r="G138" s="207">
        <f t="shared" si="18"/>
        <v>826.59248672648948</v>
      </c>
      <c r="H138" s="207">
        <f t="shared" si="18"/>
        <v>713.40837673044143</v>
      </c>
      <c r="I138" s="207">
        <f t="shared" si="18"/>
        <v>635.39981982342147</v>
      </c>
      <c r="J138" s="207">
        <f t="shared" si="18"/>
        <v>699.45915932491448</v>
      </c>
      <c r="K138" s="207">
        <f t="shared" si="18"/>
        <v>710.29062147578088</v>
      </c>
      <c r="L138" s="207">
        <f t="shared" si="18"/>
        <v>720.52453746884873</v>
      </c>
      <c r="M138" s="207">
        <f t="shared" si="18"/>
        <v>749.96302815109743</v>
      </c>
      <c r="N138" s="207">
        <f t="shared" si="18"/>
        <v>686.04798748700989</v>
      </c>
      <c r="O138" s="207">
        <f t="shared" si="18"/>
        <v>662.07151838483333</v>
      </c>
      <c r="P138" s="207">
        <f t="shared" si="18"/>
        <v>696.55813752805454</v>
      </c>
      <c r="Q138" s="207">
        <f t="shared" si="18"/>
        <v>682.08687799324582</v>
      </c>
      <c r="R138" s="207">
        <f t="shared" si="18"/>
        <v>731.43404272925306</v>
      </c>
      <c r="S138" s="207">
        <f t="shared" si="18"/>
        <v>713.09088552541061</v>
      </c>
      <c r="T138" s="207">
        <f t="shared" si="18"/>
        <v>707.44582080694454</v>
      </c>
      <c r="U138" s="207">
        <f t="shared" si="18"/>
        <v>688.03438365160991</v>
      </c>
      <c r="V138" s="207">
        <f t="shared" si="18"/>
        <v>693.43118012690661</v>
      </c>
      <c r="W138" s="207">
        <f t="shared" si="18"/>
        <v>665.33990528371908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843.73972499148647</v>
      </c>
      <c r="C139" s="206">
        <f t="shared" si="19"/>
        <v>916.22703714769739</v>
      </c>
      <c r="D139" s="206">
        <f t="shared" si="19"/>
        <v>973.13194678122693</v>
      </c>
      <c r="E139" s="206">
        <f t="shared" si="19"/>
        <v>1033.8254159174455</v>
      </c>
      <c r="F139" s="206">
        <f t="shared" si="19"/>
        <v>1039.7631244543149</v>
      </c>
      <c r="G139" s="206">
        <f t="shared" si="19"/>
        <v>951.73556248688737</v>
      </c>
      <c r="H139" s="206">
        <f t="shared" si="19"/>
        <v>791.55115819894957</v>
      </c>
      <c r="I139" s="206">
        <f t="shared" si="19"/>
        <v>714.43169716779687</v>
      </c>
      <c r="J139" s="206">
        <f t="shared" si="19"/>
        <v>785.94829721697261</v>
      </c>
      <c r="K139" s="206">
        <f t="shared" si="19"/>
        <v>721.48865426910504</v>
      </c>
      <c r="L139" s="206">
        <f t="shared" si="19"/>
        <v>702.96656406468435</v>
      </c>
      <c r="M139" s="206">
        <f t="shared" si="19"/>
        <v>761.87170372942376</v>
      </c>
      <c r="N139" s="206">
        <f t="shared" si="19"/>
        <v>887.26273639521742</v>
      </c>
      <c r="O139" s="206">
        <f t="shared" si="19"/>
        <v>926.30916188073456</v>
      </c>
      <c r="P139" s="206">
        <f t="shared" si="19"/>
        <v>912.00652831548939</v>
      </c>
      <c r="Q139" s="206">
        <f t="shared" si="19"/>
        <v>903.94344393831921</v>
      </c>
      <c r="R139" s="206">
        <f t="shared" si="19"/>
        <v>860.6163074018707</v>
      </c>
      <c r="S139" s="206">
        <f t="shared" si="19"/>
        <v>883.5847212839393</v>
      </c>
      <c r="T139" s="206">
        <f t="shared" si="19"/>
        <v>758.60527178399025</v>
      </c>
      <c r="U139" s="206">
        <f t="shared" si="19"/>
        <v>654.97834509782001</v>
      </c>
      <c r="V139" s="206">
        <f t="shared" si="19"/>
        <v>755.29213540951378</v>
      </c>
      <c r="W139" s="206">
        <f t="shared" si="19"/>
        <v>723.74700055131098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676.61038618842599</v>
      </c>
      <c r="C140" s="206">
        <f t="shared" si="20"/>
        <v>710.82806831490279</v>
      </c>
      <c r="D140" s="206">
        <f t="shared" si="20"/>
        <v>742.59488718843693</v>
      </c>
      <c r="E140" s="206">
        <f t="shared" si="20"/>
        <v>744.89748443921496</v>
      </c>
      <c r="F140" s="206">
        <f t="shared" si="20"/>
        <v>749.17575433309389</v>
      </c>
      <c r="G140" s="206">
        <f t="shared" si="20"/>
        <v>715.41053359357829</v>
      </c>
      <c r="H140" s="206">
        <f t="shared" si="20"/>
        <v>619.70733589913095</v>
      </c>
      <c r="I140" s="206">
        <f t="shared" si="20"/>
        <v>559.33032141742092</v>
      </c>
      <c r="J140" s="206">
        <f t="shared" si="20"/>
        <v>615.32084234582146</v>
      </c>
      <c r="K140" s="206">
        <f t="shared" si="20"/>
        <v>642.70557437646869</v>
      </c>
      <c r="L140" s="206">
        <f t="shared" si="20"/>
        <v>740.07494026355914</v>
      </c>
      <c r="M140" s="206">
        <f t="shared" si="20"/>
        <v>753.93720892897272</v>
      </c>
      <c r="N140" s="206">
        <f t="shared" si="20"/>
        <v>526.35917371149765</v>
      </c>
      <c r="O140" s="206">
        <f t="shared" si="20"/>
        <v>521.69357779673146</v>
      </c>
      <c r="P140" s="206">
        <f t="shared" si="20"/>
        <v>607.47192387720577</v>
      </c>
      <c r="Q140" s="206">
        <f t="shared" si="20"/>
        <v>585.47384216720911</v>
      </c>
      <c r="R140" s="206">
        <f t="shared" si="20"/>
        <v>736.84860977904771</v>
      </c>
      <c r="S140" s="206">
        <f t="shared" si="20"/>
        <v>656.69013365359115</v>
      </c>
      <c r="T140" s="206">
        <f t="shared" si="20"/>
        <v>729.82235897130511</v>
      </c>
      <c r="U140" s="206">
        <f t="shared" si="20"/>
        <v>735.35184813133162</v>
      </c>
      <c r="V140" s="206">
        <f t="shared" si="20"/>
        <v>652.43844400579303</v>
      </c>
      <c r="W140" s="206">
        <f t="shared" si="20"/>
        <v>649.09860134056089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808.1377627724155</v>
      </c>
      <c r="C141" s="206">
        <f t="shared" si="21"/>
        <v>863.63504019513937</v>
      </c>
      <c r="D141" s="206">
        <f t="shared" si="21"/>
        <v>901.78436891317824</v>
      </c>
      <c r="E141" s="206">
        <f t="shared" si="21"/>
        <v>940.19974307004895</v>
      </c>
      <c r="F141" s="206">
        <f t="shared" si="21"/>
        <v>927.81712374439917</v>
      </c>
      <c r="G141" s="206">
        <f t="shared" si="21"/>
        <v>861.89632492688111</v>
      </c>
      <c r="H141" s="206">
        <f t="shared" si="21"/>
        <v>787.59258658880492</v>
      </c>
      <c r="I141" s="206">
        <f t="shared" si="21"/>
        <v>668.07699250852534</v>
      </c>
      <c r="J141" s="206">
        <f t="shared" si="21"/>
        <v>715.13726888904318</v>
      </c>
      <c r="K141" s="206">
        <f t="shared" si="21"/>
        <v>848.67714787807699</v>
      </c>
      <c r="L141" s="206">
        <f t="shared" si="21"/>
        <v>713.07837931709037</v>
      </c>
      <c r="M141" s="206">
        <f t="shared" si="21"/>
        <v>720.22533503232125</v>
      </c>
      <c r="N141" s="206">
        <f t="shared" si="21"/>
        <v>776.61370601162946</v>
      </c>
      <c r="O141" s="206">
        <f t="shared" si="21"/>
        <v>604.78240724469799</v>
      </c>
      <c r="P141" s="206">
        <f t="shared" si="21"/>
        <v>570.18173816655485</v>
      </c>
      <c r="Q141" s="206">
        <f t="shared" si="21"/>
        <v>558.26142178339478</v>
      </c>
      <c r="R141" s="206">
        <f t="shared" si="21"/>
        <v>495.09415666040417</v>
      </c>
      <c r="S141" s="206">
        <f t="shared" si="21"/>
        <v>477.76330984772835</v>
      </c>
      <c r="T141" s="206">
        <f t="shared" si="21"/>
        <v>560.83901275871926</v>
      </c>
      <c r="U141" s="206">
        <f t="shared" si="21"/>
        <v>604.52616347364449</v>
      </c>
      <c r="V141" s="206">
        <f t="shared" si="21"/>
        <v>714.30908581023323</v>
      </c>
      <c r="W141" s="206">
        <f t="shared" si="21"/>
        <v>593.44447679257325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291.47738541612046</v>
      </c>
      <c r="C142" s="207">
        <f t="shared" si="22"/>
        <v>254.27755597671981</v>
      </c>
      <c r="D142" s="207">
        <f t="shared" si="22"/>
        <v>257.97090623121193</v>
      </c>
      <c r="E142" s="207">
        <f t="shared" si="22"/>
        <v>273.52084109304758</v>
      </c>
      <c r="F142" s="207">
        <f t="shared" si="22"/>
        <v>267.10758675847654</v>
      </c>
      <c r="G142" s="207">
        <f t="shared" si="22"/>
        <v>272.77168748009427</v>
      </c>
      <c r="H142" s="207">
        <f t="shared" si="22"/>
        <v>291.27953800765493</v>
      </c>
      <c r="I142" s="207">
        <f t="shared" si="22"/>
        <v>255.14613810503027</v>
      </c>
      <c r="J142" s="207">
        <f t="shared" si="22"/>
        <v>287.12827166514927</v>
      </c>
      <c r="K142" s="207">
        <f t="shared" si="22"/>
        <v>258.13794499354617</v>
      </c>
      <c r="L142" s="207">
        <f t="shared" si="22"/>
        <v>287.46293234782837</v>
      </c>
      <c r="M142" s="207">
        <f t="shared" si="22"/>
        <v>278.36106841031119</v>
      </c>
      <c r="N142" s="207">
        <f t="shared" si="22"/>
        <v>303.38191820281958</v>
      </c>
      <c r="O142" s="207">
        <f t="shared" si="22"/>
        <v>329.10314107123276</v>
      </c>
      <c r="P142" s="207">
        <f t="shared" si="22"/>
        <v>323.24665624705381</v>
      </c>
      <c r="Q142" s="207">
        <f t="shared" si="22"/>
        <v>302.5216444386561</v>
      </c>
      <c r="R142" s="207">
        <f t="shared" si="22"/>
        <v>309.38140349608864</v>
      </c>
      <c r="S142" s="207">
        <f t="shared" si="22"/>
        <v>355.330396030423</v>
      </c>
      <c r="T142" s="207">
        <f t="shared" si="22"/>
        <v>328.73971045334815</v>
      </c>
      <c r="U142" s="207">
        <f t="shared" si="22"/>
        <v>333.92744989080722</v>
      </c>
      <c r="V142" s="207">
        <f t="shared" si="22"/>
        <v>353.54801617282322</v>
      </c>
      <c r="W142" s="207">
        <f t="shared" si="22"/>
        <v>351.70047771677673</v>
      </c>
    </row>
    <row r="143" spans="1:23" ht="12" customHeight="1" x14ac:dyDescent="0.25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 t="str">
        <f t="shared" si="23"/>
        <v/>
      </c>
      <c r="K143" s="206" t="str">
        <f t="shared" si="23"/>
        <v/>
      </c>
      <c r="L143" s="206" t="str">
        <f t="shared" si="23"/>
        <v/>
      </c>
      <c r="M143" s="206" t="str">
        <f t="shared" si="23"/>
        <v/>
      </c>
      <c r="N143" s="206" t="str">
        <f t="shared" si="23"/>
        <v/>
      </c>
      <c r="O143" s="206" t="str">
        <f t="shared" si="23"/>
        <v/>
      </c>
      <c r="P143" s="206" t="str">
        <f t="shared" si="23"/>
        <v/>
      </c>
      <c r="Q143" s="206" t="str">
        <f t="shared" si="23"/>
        <v/>
      </c>
      <c r="R143" s="206" t="str">
        <f t="shared" si="23"/>
        <v/>
      </c>
      <c r="S143" s="206" t="str">
        <f t="shared" si="23"/>
        <v/>
      </c>
      <c r="T143" s="206" t="str">
        <f t="shared" si="23"/>
        <v/>
      </c>
      <c r="U143" s="206" t="str">
        <f t="shared" si="23"/>
        <v/>
      </c>
      <c r="V143" s="206">
        <f t="shared" si="23"/>
        <v>1803.1781517144846</v>
      </c>
      <c r="W143" s="206">
        <f t="shared" si="23"/>
        <v>2205.3440592845391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559.23165078331078</v>
      </c>
      <c r="C144" s="206">
        <f t="shared" si="24"/>
        <v>459.76717123857287</v>
      </c>
      <c r="D144" s="206">
        <f t="shared" si="24"/>
        <v>481.9566006452867</v>
      </c>
      <c r="E144" s="206">
        <f t="shared" si="24"/>
        <v>497.13180404051354</v>
      </c>
      <c r="F144" s="206">
        <f t="shared" si="24"/>
        <v>518.50283156974149</v>
      </c>
      <c r="G144" s="206">
        <f t="shared" si="24"/>
        <v>547.3361282564656</v>
      </c>
      <c r="H144" s="206">
        <f t="shared" si="24"/>
        <v>577.80889594712369</v>
      </c>
      <c r="I144" s="206">
        <f t="shared" si="24"/>
        <v>483.86398511656938</v>
      </c>
      <c r="J144" s="206">
        <f t="shared" si="24"/>
        <v>520.10135136561848</v>
      </c>
      <c r="K144" s="206">
        <f t="shared" si="24"/>
        <v>427.29838158951293</v>
      </c>
      <c r="L144" s="206">
        <f t="shared" si="24"/>
        <v>447.86718602638723</v>
      </c>
      <c r="M144" s="206">
        <f t="shared" si="24"/>
        <v>442.72364484073677</v>
      </c>
      <c r="N144" s="206">
        <f t="shared" si="24"/>
        <v>467.22907349735738</v>
      </c>
      <c r="O144" s="206">
        <f t="shared" si="24"/>
        <v>502.65397678321222</v>
      </c>
      <c r="P144" s="206">
        <f t="shared" si="24"/>
        <v>465.51780886141523</v>
      </c>
      <c r="Q144" s="206">
        <f t="shared" si="24"/>
        <v>434.68372636382446</v>
      </c>
      <c r="R144" s="206">
        <f t="shared" si="24"/>
        <v>423.61738123291923</v>
      </c>
      <c r="S144" s="206">
        <f t="shared" si="24"/>
        <v>510.18614271441885</v>
      </c>
      <c r="T144" s="206">
        <f t="shared" si="24"/>
        <v>453.69212282478753</v>
      </c>
      <c r="U144" s="206">
        <f t="shared" si="24"/>
        <v>447.6153002344052</v>
      </c>
      <c r="V144" s="206">
        <f t="shared" si="24"/>
        <v>450.37520413270516</v>
      </c>
      <c r="W144" s="206">
        <f t="shared" si="24"/>
        <v>481.2214896985206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87.360968129297817</v>
      </c>
      <c r="C145" s="206">
        <f t="shared" si="25"/>
        <v>79.934831485221494</v>
      </c>
      <c r="D145" s="206">
        <f t="shared" si="25"/>
        <v>78.940339968214545</v>
      </c>
      <c r="E145" s="206">
        <f t="shared" si="25"/>
        <v>85.608639213961112</v>
      </c>
      <c r="F145" s="206">
        <f t="shared" si="25"/>
        <v>79.353698058007936</v>
      </c>
      <c r="G145" s="206">
        <f t="shared" si="25"/>
        <v>79.110815891630708</v>
      </c>
      <c r="H145" s="206">
        <f t="shared" si="25"/>
        <v>85.171484283237405</v>
      </c>
      <c r="I145" s="206">
        <f t="shared" si="25"/>
        <v>77.160168663564221</v>
      </c>
      <c r="J145" s="206">
        <f t="shared" si="25"/>
        <v>90.124225225060741</v>
      </c>
      <c r="K145" s="206">
        <f t="shared" si="25"/>
        <v>88.044760814931138</v>
      </c>
      <c r="L145" s="206">
        <f t="shared" si="25"/>
        <v>104.61708589039087</v>
      </c>
      <c r="M145" s="206">
        <f t="shared" si="25"/>
        <v>99.001016534082709</v>
      </c>
      <c r="N145" s="206">
        <f t="shared" si="25"/>
        <v>111.89557545937934</v>
      </c>
      <c r="O145" s="206">
        <f t="shared" si="25"/>
        <v>122.57569143876435</v>
      </c>
      <c r="P145" s="206">
        <f t="shared" si="25"/>
        <v>129.74458195861973</v>
      </c>
      <c r="Q145" s="206">
        <f t="shared" si="25"/>
        <v>120.00021936299871</v>
      </c>
      <c r="R145" s="206">
        <f t="shared" si="25"/>
        <v>121.33140937545987</v>
      </c>
      <c r="S145" s="206">
        <f t="shared" si="25"/>
        <v>119.74209428507061</v>
      </c>
      <c r="T145" s="206">
        <f t="shared" si="25"/>
        <v>123.04474347748294</v>
      </c>
      <c r="U145" s="206">
        <f t="shared" si="25"/>
        <v>126.86587920231085</v>
      </c>
      <c r="V145" s="206">
        <f t="shared" si="25"/>
        <v>122.69071204582811</v>
      </c>
      <c r="W145" s="206">
        <f t="shared" si="25"/>
        <v>106.34270637073482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211.51513341236918</v>
      </c>
      <c r="C146" s="208">
        <f t="shared" si="26"/>
        <v>238.01625716949488</v>
      </c>
      <c r="D146" s="208">
        <f t="shared" si="26"/>
        <v>224.36666653867508</v>
      </c>
      <c r="E146" s="208">
        <f t="shared" si="26"/>
        <v>227.41909249137925</v>
      </c>
      <c r="F146" s="208">
        <f t="shared" si="26"/>
        <v>214.77147887879454</v>
      </c>
      <c r="G146" s="208">
        <f t="shared" si="26"/>
        <v>204.14969488616074</v>
      </c>
      <c r="H146" s="208">
        <f t="shared" si="26"/>
        <v>205.13761047630493</v>
      </c>
      <c r="I146" s="208">
        <f t="shared" si="26"/>
        <v>201.97659258017103</v>
      </c>
      <c r="J146" s="208">
        <f t="shared" si="26"/>
        <v>240.69256316186141</v>
      </c>
      <c r="K146" s="208">
        <f t="shared" si="26"/>
        <v>182.86996771338008</v>
      </c>
      <c r="L146" s="208">
        <f t="shared" si="26"/>
        <v>209.14798956571411</v>
      </c>
      <c r="M146" s="208">
        <f t="shared" si="26"/>
        <v>222.50068627445586</v>
      </c>
      <c r="N146" s="208">
        <f t="shared" si="26"/>
        <v>256.20729222658065</v>
      </c>
      <c r="O146" s="208">
        <f t="shared" si="26"/>
        <v>274.7804956360859</v>
      </c>
      <c r="P146" s="208">
        <f t="shared" si="26"/>
        <v>273.09033174784815</v>
      </c>
      <c r="Q146" s="208">
        <f t="shared" si="26"/>
        <v>278.54479464893228</v>
      </c>
      <c r="R146" s="208">
        <f t="shared" si="26"/>
        <v>272.94134491762463</v>
      </c>
      <c r="S146" s="208">
        <f t="shared" si="26"/>
        <v>288.41526364405769</v>
      </c>
      <c r="T146" s="208">
        <f t="shared" si="26"/>
        <v>286.9785641725</v>
      </c>
      <c r="U146" s="208">
        <f t="shared" si="26"/>
        <v>295.9491404591472</v>
      </c>
      <c r="V146" s="208">
        <f t="shared" si="26"/>
        <v>309.44293118436093</v>
      </c>
      <c r="W146" s="208">
        <f t="shared" si="26"/>
        <v>323.58021306367459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41.364300607719784</v>
      </c>
      <c r="C147" s="206">
        <f t="shared" si="27"/>
        <v>58.975538418847378</v>
      </c>
      <c r="D147" s="206">
        <f t="shared" si="27"/>
        <v>65.072796269967171</v>
      </c>
      <c r="E147" s="206">
        <f t="shared" si="27"/>
        <v>62.013721007872427</v>
      </c>
      <c r="F147" s="206">
        <f t="shared" si="27"/>
        <v>60.823011471175477</v>
      </c>
      <c r="G147" s="206">
        <f t="shared" si="27"/>
        <v>54.485048845995571</v>
      </c>
      <c r="H147" s="206">
        <f t="shared" si="27"/>
        <v>45.976182783376643</v>
      </c>
      <c r="I147" s="206">
        <f t="shared" si="27"/>
        <v>41.590459220713512</v>
      </c>
      <c r="J147" s="206">
        <f t="shared" si="27"/>
        <v>43.60836171721003</v>
      </c>
      <c r="K147" s="206">
        <f t="shared" si="27"/>
        <v>46.034165477779695</v>
      </c>
      <c r="L147" s="206">
        <f t="shared" si="27"/>
        <v>42.99296965658894</v>
      </c>
      <c r="M147" s="206">
        <f t="shared" si="27"/>
        <v>45.203081501934911</v>
      </c>
      <c r="N147" s="206">
        <f t="shared" si="27"/>
        <v>63.726342206639721</v>
      </c>
      <c r="O147" s="206">
        <f t="shared" si="27"/>
        <v>59.52883776080558</v>
      </c>
      <c r="P147" s="206">
        <f t="shared" si="27"/>
        <v>48.341624525682725</v>
      </c>
      <c r="Q147" s="206">
        <f t="shared" si="27"/>
        <v>44.960926515274238</v>
      </c>
      <c r="R147" s="206">
        <f t="shared" si="27"/>
        <v>45.356026642059788</v>
      </c>
      <c r="S147" s="206">
        <f t="shared" si="27"/>
        <v>49.919635649151317</v>
      </c>
      <c r="T147" s="206">
        <f t="shared" si="27"/>
        <v>49.567714041736011</v>
      </c>
      <c r="U147" s="206">
        <f t="shared" si="27"/>
        <v>49.970339374888525</v>
      </c>
      <c r="V147" s="206">
        <f t="shared" si="27"/>
        <v>51.028334959792737</v>
      </c>
      <c r="W147" s="206">
        <f t="shared" si="27"/>
        <v>64.466364663546315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40.211303682843926</v>
      </c>
      <c r="C148" s="206">
        <f t="shared" si="28"/>
        <v>46.249286989558705</v>
      </c>
      <c r="D148" s="206">
        <f t="shared" si="28"/>
        <v>46.905862230134716</v>
      </c>
      <c r="E148" s="206">
        <f t="shared" si="28"/>
        <v>44.111072792088663</v>
      </c>
      <c r="F148" s="206">
        <f t="shared" si="28"/>
        <v>39.326735062234071</v>
      </c>
      <c r="G148" s="206">
        <f t="shared" si="28"/>
        <v>43.790365940919536</v>
      </c>
      <c r="H148" s="206">
        <f t="shared" si="28"/>
        <v>43.666631661180915</v>
      </c>
      <c r="I148" s="206">
        <f t="shared" si="28"/>
        <v>45.840940945728484</v>
      </c>
      <c r="J148" s="206">
        <f t="shared" si="28"/>
        <v>42.139742201304657</v>
      </c>
      <c r="K148" s="206">
        <f t="shared" si="28"/>
        <v>42.319236506631498</v>
      </c>
      <c r="L148" s="206">
        <f t="shared" si="28"/>
        <v>44.96926258723591</v>
      </c>
      <c r="M148" s="206">
        <f t="shared" si="28"/>
        <v>40.828065817927275</v>
      </c>
      <c r="N148" s="206">
        <f t="shared" si="28"/>
        <v>47.337812563489273</v>
      </c>
      <c r="O148" s="206">
        <f t="shared" si="28"/>
        <v>59.386868785934887</v>
      </c>
      <c r="P148" s="206">
        <f t="shared" si="28"/>
        <v>56.373345870645757</v>
      </c>
      <c r="Q148" s="206">
        <f t="shared" si="28"/>
        <v>53.159062491088541</v>
      </c>
      <c r="R148" s="206">
        <f t="shared" si="28"/>
        <v>63.270399088220657</v>
      </c>
      <c r="S148" s="206">
        <f t="shared" si="28"/>
        <v>67.484932210706262</v>
      </c>
      <c r="T148" s="206">
        <f t="shared" si="28"/>
        <v>67.570347929591307</v>
      </c>
      <c r="U148" s="206">
        <f t="shared" si="28"/>
        <v>67.727003199594606</v>
      </c>
      <c r="V148" s="206">
        <f t="shared" si="28"/>
        <v>74.016750481025468</v>
      </c>
      <c r="W148" s="206">
        <f t="shared" si="28"/>
        <v>80.180795519635822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59.442482193239286</v>
      </c>
      <c r="C149" s="206">
        <f t="shared" si="29"/>
        <v>62.590351209265563</v>
      </c>
      <c r="D149" s="206">
        <f t="shared" si="29"/>
        <v>69.076122274362959</v>
      </c>
      <c r="E149" s="206">
        <f t="shared" si="29"/>
        <v>70.670525825699087</v>
      </c>
      <c r="F149" s="206">
        <f t="shared" si="29"/>
        <v>64.481898625071253</v>
      </c>
      <c r="G149" s="206">
        <f t="shared" si="29"/>
        <v>68.327109391982745</v>
      </c>
      <c r="H149" s="206">
        <f t="shared" si="29"/>
        <v>48.353208292822792</v>
      </c>
      <c r="I149" s="206">
        <f t="shared" si="29"/>
        <v>47.043086756851928</v>
      </c>
      <c r="J149" s="206">
        <f t="shared" si="29"/>
        <v>47.07760708195196</v>
      </c>
      <c r="K149" s="206">
        <f t="shared" si="29"/>
        <v>43.973820763346716</v>
      </c>
      <c r="L149" s="206">
        <f t="shared" si="29"/>
        <v>53.772209123195104</v>
      </c>
      <c r="M149" s="206">
        <f t="shared" si="29"/>
        <v>49.327716492761027</v>
      </c>
      <c r="N149" s="206">
        <f t="shared" si="29"/>
        <v>60.977485477287658</v>
      </c>
      <c r="O149" s="206">
        <f t="shared" si="29"/>
        <v>75.194783291327226</v>
      </c>
      <c r="P149" s="206">
        <f t="shared" si="29"/>
        <v>79.372450392782227</v>
      </c>
      <c r="Q149" s="206">
        <f t="shared" si="29"/>
        <v>89.587052846886422</v>
      </c>
      <c r="R149" s="206">
        <f t="shared" si="29"/>
        <v>89.670275795447424</v>
      </c>
      <c r="S149" s="206">
        <f t="shared" si="29"/>
        <v>87.546183797807004</v>
      </c>
      <c r="T149" s="206">
        <f t="shared" si="29"/>
        <v>88.437042607099315</v>
      </c>
      <c r="U149" s="206">
        <f t="shared" si="29"/>
        <v>85.346906494949778</v>
      </c>
      <c r="V149" s="206">
        <f t="shared" si="29"/>
        <v>87.149573923509422</v>
      </c>
      <c r="W149" s="206">
        <f t="shared" si="29"/>
        <v>93.552302224484947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187.33952244550213</v>
      </c>
      <c r="C150" s="206">
        <f t="shared" si="30"/>
        <v>176.72757893681066</v>
      </c>
      <c r="D150" s="206">
        <f t="shared" si="30"/>
        <v>194.47380276488221</v>
      </c>
      <c r="E150" s="206">
        <f t="shared" si="30"/>
        <v>180.70559362926537</v>
      </c>
      <c r="F150" s="206">
        <f t="shared" si="30"/>
        <v>173.3299892058121</v>
      </c>
      <c r="G150" s="206">
        <f t="shared" si="30"/>
        <v>189.97862934560746</v>
      </c>
      <c r="H150" s="206">
        <f t="shared" si="30"/>
        <v>173.48279363714531</v>
      </c>
      <c r="I150" s="206">
        <f t="shared" si="30"/>
        <v>201.23283524465253</v>
      </c>
      <c r="J150" s="206">
        <f t="shared" si="30"/>
        <v>188.0638160611316</v>
      </c>
      <c r="K150" s="206">
        <f t="shared" si="30"/>
        <v>121.47619199229327</v>
      </c>
      <c r="L150" s="206">
        <f t="shared" si="30"/>
        <v>154.22344050712806</v>
      </c>
      <c r="M150" s="206">
        <f t="shared" si="30"/>
        <v>180.04537930395006</v>
      </c>
      <c r="N150" s="206">
        <f t="shared" si="30"/>
        <v>227.15828948716685</v>
      </c>
      <c r="O150" s="206">
        <f t="shared" si="30"/>
        <v>283.76653095205296</v>
      </c>
      <c r="P150" s="206">
        <f t="shared" si="30"/>
        <v>234.74156706048964</v>
      </c>
      <c r="Q150" s="206">
        <f t="shared" si="30"/>
        <v>246.03162285180963</v>
      </c>
      <c r="R150" s="206">
        <f t="shared" si="30"/>
        <v>290.44985190814378</v>
      </c>
      <c r="S150" s="206">
        <f t="shared" si="30"/>
        <v>363.80154993936321</v>
      </c>
      <c r="T150" s="206">
        <f t="shared" si="30"/>
        <v>448.59360569653762</v>
      </c>
      <c r="U150" s="206">
        <f t="shared" si="30"/>
        <v>414.52438996782405</v>
      </c>
      <c r="V150" s="206">
        <f t="shared" si="30"/>
        <v>393.29253073881659</v>
      </c>
      <c r="W150" s="206">
        <f t="shared" si="30"/>
        <v>404.78241860072671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28.541413919919485</v>
      </c>
      <c r="C151" s="209">
        <f t="shared" si="31"/>
        <v>27.545965642706914</v>
      </c>
      <c r="D151" s="209">
        <f t="shared" si="31"/>
        <v>27.322466085720244</v>
      </c>
      <c r="E151" s="209">
        <f t="shared" si="31"/>
        <v>30.740688030530475</v>
      </c>
      <c r="F151" s="209">
        <f t="shared" si="31"/>
        <v>24.536286934179738</v>
      </c>
      <c r="G151" s="209">
        <f t="shared" si="31"/>
        <v>20.263678828412193</v>
      </c>
      <c r="H151" s="209">
        <f t="shared" si="31"/>
        <v>23.836725829465152</v>
      </c>
      <c r="I151" s="209">
        <f t="shared" si="31"/>
        <v>21.664108921300837</v>
      </c>
      <c r="J151" s="209">
        <f t="shared" si="31"/>
        <v>25.878869416719841</v>
      </c>
      <c r="K151" s="209">
        <f t="shared" si="31"/>
        <v>29.597073016672372</v>
      </c>
      <c r="L151" s="209">
        <f t="shared" si="31"/>
        <v>33.415592329467685</v>
      </c>
      <c r="M151" s="209">
        <f t="shared" si="31"/>
        <v>46.322398978819031</v>
      </c>
      <c r="N151" s="209">
        <f t="shared" si="31"/>
        <v>63.904855052764162</v>
      </c>
      <c r="O151" s="209">
        <f t="shared" si="31"/>
        <v>82.009098182697784</v>
      </c>
      <c r="P151" s="209">
        <f t="shared" si="31"/>
        <v>77.423192454930756</v>
      </c>
      <c r="Q151" s="209">
        <f t="shared" si="31"/>
        <v>77.39617781702573</v>
      </c>
      <c r="R151" s="209">
        <f t="shared" si="31"/>
        <v>88.159529348567716</v>
      </c>
      <c r="S151" s="209">
        <f t="shared" si="31"/>
        <v>82.847864489024829</v>
      </c>
      <c r="T151" s="209">
        <f t="shared" si="31"/>
        <v>78.421113698471942</v>
      </c>
      <c r="U151" s="209">
        <f t="shared" si="31"/>
        <v>68.383878226253174</v>
      </c>
      <c r="V151" s="209">
        <f t="shared" si="31"/>
        <v>72.962923302552468</v>
      </c>
      <c r="W151" s="209">
        <f t="shared" si="31"/>
        <v>70.01018259996988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3.4927421753302728</v>
      </c>
      <c r="C153" s="217">
        <f t="shared" si="32"/>
        <v>3.3521008775319716</v>
      </c>
      <c r="D153" s="217">
        <f t="shared" si="32"/>
        <v>3.3057092007171378</v>
      </c>
      <c r="E153" s="217">
        <f t="shared" si="32"/>
        <v>3.3412531827402545</v>
      </c>
      <c r="F153" s="217">
        <f t="shared" si="32"/>
        <v>3.6342056398369884</v>
      </c>
      <c r="G153" s="217">
        <f t="shared" si="32"/>
        <v>3.812542404198981</v>
      </c>
      <c r="H153" s="217">
        <f t="shared" si="32"/>
        <v>3.7394363966537498</v>
      </c>
      <c r="I153" s="217">
        <f t="shared" si="32"/>
        <v>3.8121574276553165</v>
      </c>
      <c r="J153" s="217">
        <f t="shared" si="32"/>
        <v>3.6248257278036009</v>
      </c>
      <c r="K153" s="217">
        <f t="shared" si="32"/>
        <v>3.6084682621600326</v>
      </c>
      <c r="L153" s="217">
        <f t="shared" si="32"/>
        <v>3.5146772090170821</v>
      </c>
      <c r="M153" s="217">
        <f t="shared" si="32"/>
        <v>3.4648645693566227</v>
      </c>
      <c r="N153" s="217">
        <f t="shared" si="32"/>
        <v>2.9420801653274467</v>
      </c>
      <c r="O153" s="217">
        <f t="shared" si="32"/>
        <v>2.514359762393366</v>
      </c>
      <c r="P153" s="217">
        <f t="shared" si="32"/>
        <v>2.5988690868477806</v>
      </c>
      <c r="Q153" s="217">
        <f t="shared" si="32"/>
        <v>2.6986262832735637</v>
      </c>
      <c r="R153" s="217">
        <f t="shared" si="32"/>
        <v>2.5424917258227158</v>
      </c>
      <c r="S153" s="217">
        <f t="shared" si="32"/>
        <v>2.6988622389332542</v>
      </c>
      <c r="T153" s="217">
        <f t="shared" si="32"/>
        <v>2.718273937964875</v>
      </c>
      <c r="U153" s="217">
        <f t="shared" si="32"/>
        <v>2.6296965562757277</v>
      </c>
      <c r="V153" s="217">
        <f t="shared" si="32"/>
        <v>2.6266261172934096</v>
      </c>
      <c r="W153" s="217">
        <f t="shared" si="32"/>
        <v>2.4625860441077778</v>
      </c>
    </row>
    <row r="154" spans="1:23" ht="12" customHeight="1" x14ac:dyDescent="0.25">
      <c r="A154" s="25" t="s">
        <v>16</v>
      </c>
      <c r="B154" s="218">
        <f>ISI!B65</f>
        <v>7.3652751232107798</v>
      </c>
      <c r="C154" s="218">
        <f>ISI!C65</f>
        <v>7.6566502783920667</v>
      </c>
      <c r="D154" s="218">
        <f>ISI!D65</f>
        <v>8.0671444781120023</v>
      </c>
      <c r="E154" s="218">
        <f>ISI!E65</f>
        <v>7.6782565109189864</v>
      </c>
      <c r="F154" s="218">
        <f>ISI!F65</f>
        <v>8.4674545084439554</v>
      </c>
      <c r="G154" s="218">
        <f>ISI!G65</f>
        <v>8.0788256834593568</v>
      </c>
      <c r="H154" s="218">
        <f>ISI!H65</f>
        <v>7.7845864825356905</v>
      </c>
      <c r="I154" s="218">
        <f>ISI!I65</f>
        <v>7.6847596702342189</v>
      </c>
      <c r="J154" s="218">
        <f>ISI!J65</f>
        <v>7.6624957823151671</v>
      </c>
      <c r="K154" s="218">
        <f>ISI!K65</f>
        <v>9.1961062558967921</v>
      </c>
      <c r="L154" s="218">
        <f>ISI!L65</f>
        <v>8.6802027332818543</v>
      </c>
      <c r="M154" s="218">
        <f>ISI!M65</f>
        <v>8.826543861652917</v>
      </c>
      <c r="N154" s="218">
        <f>ISI!N65</f>
        <v>8.288190659129576</v>
      </c>
      <c r="O154" s="218">
        <f>ISI!O65</f>
        <v>6.0930160069395614</v>
      </c>
      <c r="P154" s="218">
        <f>ISI!P65</f>
        <v>6.4130344620285609</v>
      </c>
      <c r="Q154" s="218">
        <f>ISI!Q65</f>
        <v>7.8629827288098531</v>
      </c>
      <c r="R154" s="218">
        <f>ISI!R65</f>
        <v>6.3340310802869224</v>
      </c>
      <c r="S154" s="218">
        <f>ISI!S65</f>
        <v>7.2751686317013826</v>
      </c>
      <c r="T154" s="218">
        <f>ISI!T65</f>
        <v>7.5641787921345758</v>
      </c>
      <c r="U154" s="218">
        <f>ISI!U65</f>
        <v>7.1886854639233775</v>
      </c>
      <c r="V154" s="218">
        <f>ISI!V65</f>
        <v>7.1187228254505506</v>
      </c>
      <c r="W154" s="218">
        <f>ISI!W65</f>
        <v>5.8022852369905955</v>
      </c>
    </row>
    <row r="155" spans="1:23" ht="12" customHeight="1" x14ac:dyDescent="0.25">
      <c r="A155" s="14" t="s">
        <v>41</v>
      </c>
      <c r="B155" s="219">
        <f>ISI!B66</f>
        <v>7.6895374523894064</v>
      </c>
      <c r="C155" s="219">
        <f>ISI!C66</f>
        <v>8.4114651463568659</v>
      </c>
      <c r="D155" s="219">
        <f>ISI!D66</f>
        <v>8.7304823452861715</v>
      </c>
      <c r="E155" s="219">
        <f>ISI!E66</f>
        <v>8.2217064751839484</v>
      </c>
      <c r="F155" s="219">
        <f>ISI!F66</f>
        <v>8.961211911006826</v>
      </c>
      <c r="G155" s="219">
        <f>ISI!G66</f>
        <v>8.6256578138098643</v>
      </c>
      <c r="H155" s="219">
        <f>ISI!H66</f>
        <v>8.4901812616987709</v>
      </c>
      <c r="I155" s="219">
        <f>ISI!I66</f>
        <v>8.4559940770827673</v>
      </c>
      <c r="J155" s="219">
        <f>ISI!J66</f>
        <v>8.5343076323153291</v>
      </c>
      <c r="K155" s="219">
        <f>ISI!K66</f>
        <v>9.5558809317721884</v>
      </c>
      <c r="L155" s="219">
        <f>ISI!L66</f>
        <v>8.8678586140083571</v>
      </c>
      <c r="M155" s="219">
        <f>ISI!M66</f>
        <v>9.198797211898869</v>
      </c>
      <c r="N155" s="219">
        <f>ISI!N66</f>
        <v>8.3994628446613149</v>
      </c>
      <c r="O155" s="219">
        <f>ISI!O66</f>
        <v>6.4520213024516382</v>
      </c>
      <c r="P155" s="219">
        <f>ISI!P66</f>
        <v>6.8907500742342647</v>
      </c>
      <c r="Q155" s="219">
        <f>ISI!Q66</f>
        <v>8.2691580880222961</v>
      </c>
      <c r="R155" s="219">
        <f>ISI!R66</f>
        <v>6.9299738802328772</v>
      </c>
      <c r="S155" s="219">
        <f>ISI!S66</f>
        <v>7.9006218968952568</v>
      </c>
      <c r="T155" s="219">
        <f>ISI!T66</f>
        <v>8.2602111791145632</v>
      </c>
      <c r="U155" s="219">
        <f>ISI!U66</f>
        <v>7.9904163379422837</v>
      </c>
      <c r="V155" s="219">
        <f>ISI!V66</f>
        <v>7.9848890268846509</v>
      </c>
      <c r="W155" s="219">
        <f>ISI!W66</f>
        <v>6.44270211317916</v>
      </c>
    </row>
    <row r="156" spans="1:23" ht="12" customHeight="1" x14ac:dyDescent="0.25">
      <c r="A156" s="14" t="s">
        <v>42</v>
      </c>
      <c r="B156" s="219">
        <f>ISI!B67</f>
        <v>2.4186023663498286</v>
      </c>
      <c r="C156" s="219">
        <f>ISI!C67</f>
        <v>2.476395207449011</v>
      </c>
      <c r="D156" s="219">
        <f>ISI!D67</f>
        <v>2.4639003697160042</v>
      </c>
      <c r="E156" s="219">
        <f>ISI!E67</f>
        <v>2.3711666270768945</v>
      </c>
      <c r="F156" s="219">
        <f>ISI!F67</f>
        <v>2.6241676533798683</v>
      </c>
      <c r="G156" s="219">
        <f>ISI!G67</f>
        <v>2.3541901944553594</v>
      </c>
      <c r="H156" s="219">
        <f>ISI!H67</f>
        <v>2.3510302179773963</v>
      </c>
      <c r="I156" s="219">
        <f>ISI!I67</f>
        <v>2.3792520011637248</v>
      </c>
      <c r="J156" s="219">
        <f>ISI!J67</f>
        <v>2.3702014298012553</v>
      </c>
      <c r="K156" s="219">
        <f>ISI!K67</f>
        <v>2.4967447914916527</v>
      </c>
      <c r="L156" s="219">
        <f>ISI!L67</f>
        <v>2.41566836061285</v>
      </c>
      <c r="M156" s="219">
        <f>ISI!M67</f>
        <v>2.4525959816639382</v>
      </c>
      <c r="N156" s="219">
        <f>ISI!N67</f>
        <v>2.2549702120267336</v>
      </c>
      <c r="O156" s="219">
        <f>ISI!O67</f>
        <v>1.7858550026717226</v>
      </c>
      <c r="P156" s="219">
        <f>ISI!P67</f>
        <v>1.3370900544506721</v>
      </c>
      <c r="Q156" s="219">
        <f>ISI!Q67</f>
        <v>1.4157720760892911</v>
      </c>
      <c r="R156" s="219">
        <f>ISI!R67</f>
        <v>1.3040072053397618</v>
      </c>
      <c r="S156" s="219">
        <f>ISI!S67</f>
        <v>1.3584874531491986</v>
      </c>
      <c r="T156" s="219">
        <f>ISI!T67</f>
        <v>1.4207455757154663</v>
      </c>
      <c r="U156" s="219">
        <f>ISI!U67</f>
        <v>1.388702294301281</v>
      </c>
      <c r="V156" s="219">
        <f>ISI!V67</f>
        <v>1.4067024201776746</v>
      </c>
      <c r="W156" s="219">
        <f>ISI!W67</f>
        <v>1.2154155631786112</v>
      </c>
    </row>
    <row r="157" spans="1:23" ht="12" customHeight="1" x14ac:dyDescent="0.25">
      <c r="A157" s="13" t="s">
        <v>20</v>
      </c>
      <c r="B157" s="220">
        <f>NFM!B96</f>
        <v>1.2597005779671628</v>
      </c>
      <c r="C157" s="220">
        <f>NFM!C96</f>
        <v>1.5497129218978365</v>
      </c>
      <c r="D157" s="220">
        <f>NFM!D96</f>
        <v>1.2845340508155061</v>
      </c>
      <c r="E157" s="220">
        <f>NFM!E96</f>
        <v>1.2857997532155683</v>
      </c>
      <c r="F157" s="220">
        <f>NFM!F96</f>
        <v>1.2574149073567216</v>
      </c>
      <c r="G157" s="220">
        <f>NFM!G96</f>
        <v>1.2190248022332837</v>
      </c>
      <c r="H157" s="220">
        <f>NFM!H96</f>
        <v>1.2021306567776193</v>
      </c>
      <c r="I157" s="220">
        <f>NFM!I96</f>
        <v>1.1607199429200856</v>
      </c>
      <c r="J157" s="220">
        <f>NFM!J96</f>
        <v>1.1694263248408971</v>
      </c>
      <c r="K157" s="220">
        <f>NFM!K96</f>
        <v>1.0957766899213732</v>
      </c>
      <c r="L157" s="220">
        <f>NFM!L96</f>
        <v>1.1320339718920809</v>
      </c>
      <c r="M157" s="220">
        <f>NFM!M96</f>
        <v>1.1695940490396501</v>
      </c>
      <c r="N157" s="220">
        <f>NFM!N96</f>
        <v>1.0152803335706395</v>
      </c>
      <c r="O157" s="220">
        <f>NFM!O96</f>
        <v>1.1425663720418464</v>
      </c>
      <c r="P157" s="220">
        <f>NFM!P96</f>
        <v>1.4109101515278042</v>
      </c>
      <c r="Q157" s="220">
        <f>NFM!Q96</f>
        <v>1.4973809891521739</v>
      </c>
      <c r="R157" s="220">
        <f>NFM!R96</f>
        <v>1.5246433359991773</v>
      </c>
      <c r="S157" s="220">
        <f>NFM!S96</f>
        <v>1.5278090702518092</v>
      </c>
      <c r="T157" s="220">
        <f>NFM!T96</f>
        <v>1.5128985127323826</v>
      </c>
      <c r="U157" s="220">
        <f>NFM!U96</f>
        <v>1.581993788641199</v>
      </c>
      <c r="V157" s="220">
        <f>NFM!V96</f>
        <v>1.5961181160803393</v>
      </c>
      <c r="W157" s="220">
        <f>NFM!W96</f>
        <v>1.5965062036961508</v>
      </c>
    </row>
    <row r="158" spans="1:23" ht="12" customHeight="1" x14ac:dyDescent="0.25">
      <c r="A158" s="14" t="s">
        <v>43</v>
      </c>
      <c r="B158" s="219">
        <f>NFM!B97</f>
        <v>1.2098589201872241</v>
      </c>
      <c r="C158" s="219">
        <f>NFM!C97</f>
        <v>1.3862526987565309</v>
      </c>
      <c r="D158" s="219">
        <f>NFM!D97</f>
        <v>1.2737420234030195</v>
      </c>
      <c r="E158" s="219">
        <f>NFM!E97</f>
        <v>1.2766692653576679</v>
      </c>
      <c r="F158" s="219">
        <f>NFM!F97</f>
        <v>1.247961477476963</v>
      </c>
      <c r="G158" s="219">
        <f>NFM!G97</f>
        <v>1.157211961398511</v>
      </c>
      <c r="H158" s="219">
        <f>NFM!H97</f>
        <v>1.321322276956391</v>
      </c>
      <c r="I158" s="219">
        <f>NFM!I97</f>
        <v>1.117062947534841</v>
      </c>
      <c r="J158" s="219">
        <f>NFM!J97</f>
        <v>1.1334258906350942</v>
      </c>
      <c r="K158" s="219">
        <f>NFM!K97</f>
        <v>1.0365852656979584</v>
      </c>
      <c r="L158" s="219">
        <f>NFM!L97</f>
        <v>1.0769614305394368</v>
      </c>
      <c r="M158" s="219">
        <f>NFM!M97</f>
        <v>1.1366667081327213</v>
      </c>
      <c r="N158" s="219">
        <f>NFM!N97</f>
        <v>0.97297410250120764</v>
      </c>
      <c r="O158" s="219">
        <f>NFM!O97</f>
        <v>1.1460886742041556</v>
      </c>
      <c r="P158" s="219">
        <f>NFM!P97</f>
        <v>1.4261605096782746</v>
      </c>
      <c r="Q158" s="219">
        <f>NFM!Q97</f>
        <v>1.5174649310000594</v>
      </c>
      <c r="R158" s="219">
        <f>NFM!R97</f>
        <v>1.5481071871376495</v>
      </c>
      <c r="S158" s="219">
        <f>NFM!S97</f>
        <v>1.5503476121268178</v>
      </c>
      <c r="T158" s="219">
        <f>NFM!T97</f>
        <v>1.5383163196116185</v>
      </c>
      <c r="U158" s="219">
        <f>NFM!U97</f>
        <v>1.6148053296591454</v>
      </c>
      <c r="V158" s="219">
        <f>NFM!V97</f>
        <v>1.6318324969265798</v>
      </c>
      <c r="W158" s="219">
        <f>NFM!W97</f>
        <v>1.6333624055251474</v>
      </c>
    </row>
    <row r="159" spans="1:23" ht="12" customHeight="1" x14ac:dyDescent="0.25">
      <c r="A159" s="14" t="s">
        <v>56</v>
      </c>
      <c r="B159" s="219">
        <f>NFM!B98</f>
        <v>1.3722472800004661</v>
      </c>
      <c r="C159" s="219">
        <f>NFM!C98</f>
        <v>1.7956223346390527</v>
      </c>
      <c r="D159" s="219">
        <f>NFM!D98</f>
        <v>1.2810037157321088</v>
      </c>
      <c r="E159" s="219">
        <f>NFM!E98</f>
        <v>1.2762523807549888</v>
      </c>
      <c r="F159" s="219">
        <f>NFM!F98</f>
        <v>1.2469815437637939</v>
      </c>
      <c r="G159" s="219">
        <f>NFM!G98</f>
        <v>1.3342724088436506</v>
      </c>
      <c r="H159" s="219">
        <f>NFM!H98</f>
        <v>0.81422337154763702</v>
      </c>
      <c r="I159" s="219">
        <f>NFM!I98</f>
        <v>1.3054602644712332</v>
      </c>
      <c r="J159" s="219">
        <f>NFM!J98</f>
        <v>1.307198172254842</v>
      </c>
      <c r="K159" s="219">
        <f>NFM!K98</f>
        <v>1.2481161613270675</v>
      </c>
      <c r="L159" s="219">
        <f>NFM!L98</f>
        <v>1.2727154325707604</v>
      </c>
      <c r="M159" s="219">
        <f>NFM!M98</f>
        <v>1.2763313425922183</v>
      </c>
      <c r="N159" s="219">
        <f>NFM!N98</f>
        <v>1.111095636198185</v>
      </c>
      <c r="O159" s="219">
        <f>NFM!O98</f>
        <v>1.1059614324271889</v>
      </c>
      <c r="P159" s="219">
        <f>NFM!P98</f>
        <v>1.1927918924375538</v>
      </c>
      <c r="Q159" s="219">
        <f>NFM!Q98</f>
        <v>1.1795942139014517</v>
      </c>
      <c r="R159" s="219">
        <f>NFM!R98</f>
        <v>1.1913965974088547</v>
      </c>
      <c r="S159" s="219">
        <f>NFM!S98</f>
        <v>1.2211391543824184</v>
      </c>
      <c r="T159" s="219">
        <f>NFM!T98</f>
        <v>1.1884005257031238</v>
      </c>
      <c r="U159" s="219">
        <f>NFM!U98</f>
        <v>1.1795821533816875</v>
      </c>
      <c r="V159" s="219">
        <f>NFM!V98</f>
        <v>1.1526180184825248</v>
      </c>
      <c r="W159" s="219">
        <f>NFM!W98</f>
        <v>1.1564300537796264</v>
      </c>
    </row>
    <row r="160" spans="1:23" ht="12" customHeight="1" x14ac:dyDescent="0.25">
      <c r="A160" s="26" t="s">
        <v>44</v>
      </c>
      <c r="B160" s="221">
        <f>NFM!B99</f>
        <v>1.4003989644072734</v>
      </c>
      <c r="C160" s="221">
        <f>NFM!C99</f>
        <v>1.7526124716473583</v>
      </c>
      <c r="D160" s="221">
        <f>NFM!D99</f>
        <v>1.2253429873800119</v>
      </c>
      <c r="E160" s="221">
        <f>NFM!E99</f>
        <v>1.2392274673262447</v>
      </c>
      <c r="F160" s="221">
        <f>NFM!F99</f>
        <v>1.2030101155628297</v>
      </c>
      <c r="G160" s="221">
        <f>NFM!G99</f>
        <v>1.3298874612109175</v>
      </c>
      <c r="H160" s="221">
        <f>NFM!H99</f>
        <v>0.46631976696738758</v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>
        <f>NFM!B100</f>
        <v>1.2984145436494532</v>
      </c>
      <c r="C161" s="222">
        <f>NFM!C100</f>
        <v>1.877616316867537</v>
      </c>
      <c r="D161" s="222">
        <f>NFM!D100</f>
        <v>1.3916926641595748</v>
      </c>
      <c r="E161" s="222">
        <f>NFM!E100</f>
        <v>1.3835404821678274</v>
      </c>
      <c r="F161" s="222">
        <f>NFM!F100</f>
        <v>1.3758977764438942</v>
      </c>
      <c r="G161" s="222">
        <f>NFM!G100</f>
        <v>1.3458576398051327</v>
      </c>
      <c r="H161" s="222">
        <f>NFM!H100</f>
        <v>1.8342134849760954</v>
      </c>
      <c r="I161" s="222">
        <f>NFM!I100</f>
        <v>1.3054602644712332</v>
      </c>
      <c r="J161" s="222">
        <f>NFM!J100</f>
        <v>1.307198172254842</v>
      </c>
      <c r="K161" s="222">
        <f>NFM!K100</f>
        <v>1.2481161613270675</v>
      </c>
      <c r="L161" s="222">
        <f>NFM!L100</f>
        <v>1.2727154325707604</v>
      </c>
      <c r="M161" s="222">
        <f>NFM!M100</f>
        <v>1.2763313425922183</v>
      </c>
      <c r="N161" s="222">
        <f>NFM!N100</f>
        <v>1.111095636198185</v>
      </c>
      <c r="O161" s="222">
        <f>NFM!O100</f>
        <v>1.1059614324271889</v>
      </c>
      <c r="P161" s="222">
        <f>NFM!P100</f>
        <v>1.1927918924375538</v>
      </c>
      <c r="Q161" s="222">
        <f>NFM!Q100</f>
        <v>1.1795942139014517</v>
      </c>
      <c r="R161" s="222">
        <f>NFM!R100</f>
        <v>1.1913965974088547</v>
      </c>
      <c r="S161" s="222">
        <f>NFM!S100</f>
        <v>1.2211391543824184</v>
      </c>
      <c r="T161" s="222">
        <f>NFM!T100</f>
        <v>1.1884005257031238</v>
      </c>
      <c r="U161" s="222">
        <f>NFM!U100</f>
        <v>1.1795821533816875</v>
      </c>
      <c r="V161" s="222">
        <f>NFM!V100</f>
        <v>1.1526180184825248</v>
      </c>
      <c r="W161" s="222">
        <f>NFM!W100</f>
        <v>1.1564300537796264</v>
      </c>
    </row>
    <row r="162" spans="1:23" ht="12" customHeight="1" x14ac:dyDescent="0.25">
      <c r="A162" s="14" t="s">
        <v>45</v>
      </c>
      <c r="B162" s="219">
        <f>NFM!B101</f>
        <v>1.3340170940125924</v>
      </c>
      <c r="C162" s="219">
        <f>NFM!C101</f>
        <v>2.029631571830349</v>
      </c>
      <c r="D162" s="219">
        <f>NFM!D101</f>
        <v>1.450309292390223</v>
      </c>
      <c r="E162" s="219">
        <f>NFM!E101</f>
        <v>1.4657573469471985</v>
      </c>
      <c r="F162" s="219">
        <f>NFM!F101</f>
        <v>1.4476374178095588</v>
      </c>
      <c r="G162" s="219">
        <f>NFM!G101</f>
        <v>1.4002769483291391</v>
      </c>
      <c r="H162" s="219">
        <f>NFM!H101</f>
        <v>1.9936724613118075</v>
      </c>
      <c r="I162" s="219">
        <f>NFM!I101</f>
        <v>1.3574047107180549</v>
      </c>
      <c r="J162" s="219" t="str">
        <f>NFM!J101</f>
        <v/>
      </c>
      <c r="K162" s="219" t="str">
        <f>NFM!K101</f>
        <v/>
      </c>
      <c r="L162" s="219" t="str">
        <f>NFM!L101</f>
        <v/>
      </c>
      <c r="M162" s="219" t="str">
        <f>NFM!M101</f>
        <v/>
      </c>
      <c r="N162" s="219" t="str">
        <f>NFM!N101</f>
        <v/>
      </c>
      <c r="O162" s="219" t="str">
        <f>NFM!O101</f>
        <v/>
      </c>
      <c r="P162" s="219" t="str">
        <f>NFM!P101</f>
        <v/>
      </c>
      <c r="Q162" s="219" t="str">
        <f>NFM!Q101</f>
        <v/>
      </c>
      <c r="R162" s="219" t="str">
        <f>NFM!R101</f>
        <v/>
      </c>
      <c r="S162" s="219" t="str">
        <f>NFM!S101</f>
        <v/>
      </c>
      <c r="T162" s="219" t="str">
        <f>NFM!T101</f>
        <v/>
      </c>
      <c r="U162" s="219" t="str">
        <f>NFM!U101</f>
        <v/>
      </c>
      <c r="V162" s="219" t="str">
        <f>NFM!V101</f>
        <v/>
      </c>
      <c r="W162" s="219" t="str">
        <f>NFM!W101</f>
        <v/>
      </c>
    </row>
    <row r="163" spans="1:23" ht="12" customHeight="1" x14ac:dyDescent="0.25">
      <c r="A163" s="13" t="s">
        <v>21</v>
      </c>
      <c r="B163" s="220">
        <f>CHI!B100</f>
        <v>3.0310589148780447</v>
      </c>
      <c r="C163" s="220">
        <f>CHI!C100</f>
        <v>2.9760923066963079</v>
      </c>
      <c r="D163" s="220">
        <f>CHI!D100</f>
        <v>2.7952506492937021</v>
      </c>
      <c r="E163" s="220">
        <f>CHI!E100</f>
        <v>3.169467537681105</v>
      </c>
      <c r="F163" s="220">
        <f>CHI!F100</f>
        <v>4.219734024847698</v>
      </c>
      <c r="G163" s="220">
        <f>CHI!G100</f>
        <v>4.7761250681246903</v>
      </c>
      <c r="H163" s="220">
        <f>CHI!H100</f>
        <v>4.4258453306296968</v>
      </c>
      <c r="I163" s="220">
        <f>CHI!I100</f>
        <v>4.5263039369623712</v>
      </c>
      <c r="J163" s="220">
        <f>CHI!J100</f>
        <v>4.1481289355958522</v>
      </c>
      <c r="K163" s="220">
        <f>CHI!K100</f>
        <v>4.6810703331331531</v>
      </c>
      <c r="L163" s="220">
        <f>CHI!L100</f>
        <v>5.0729005659268855</v>
      </c>
      <c r="M163" s="220">
        <f>CHI!M100</f>
        <v>4.5297778940443854</v>
      </c>
      <c r="N163" s="220">
        <f>CHI!N100</f>
        <v>3.9446326527755295</v>
      </c>
      <c r="O163" s="220">
        <f>CHI!O100</f>
        <v>3.4431923822088053</v>
      </c>
      <c r="P163" s="220">
        <f>CHI!P100</f>
        <v>3.6491889871511853</v>
      </c>
      <c r="Q163" s="220">
        <f>CHI!Q100</f>
        <v>3.5867450485899304</v>
      </c>
      <c r="R163" s="220">
        <f>CHI!R100</f>
        <v>3.5115266821653148</v>
      </c>
      <c r="S163" s="220">
        <f>CHI!S100</f>
        <v>3.6435944654028614</v>
      </c>
      <c r="T163" s="220">
        <f>CHI!T100</f>
        <v>3.6519795679057072</v>
      </c>
      <c r="U163" s="220">
        <f>CHI!U100</f>
        <v>3.4813147860251235</v>
      </c>
      <c r="V163" s="220">
        <f>CHI!V100</f>
        <v>3.6488550403905879</v>
      </c>
      <c r="W163" s="220">
        <f>CHI!W100</f>
        <v>3.5378921355466759</v>
      </c>
    </row>
    <row r="164" spans="1:23" ht="12" customHeight="1" x14ac:dyDescent="0.25">
      <c r="A164" s="14" t="s">
        <v>89</v>
      </c>
      <c r="B164" s="219">
        <f>CHI!B101</f>
        <v>4.0805322693812078</v>
      </c>
      <c r="C164" s="219">
        <f>CHI!C101</f>
        <v>4.4981477872508515</v>
      </c>
      <c r="D164" s="219">
        <f>CHI!D101</f>
        <v>3.7346166490494954</v>
      </c>
      <c r="E164" s="219">
        <f>CHI!E101</f>
        <v>4.190707654835184</v>
      </c>
      <c r="F164" s="219">
        <f>CHI!F101</f>
        <v>7.6335377729836384</v>
      </c>
      <c r="G164" s="219">
        <f>CHI!G101</f>
        <v>9.7607845122008356</v>
      </c>
      <c r="H164" s="219">
        <f>CHI!H101</f>
        <v>9.8421413352292522</v>
      </c>
      <c r="I164" s="219">
        <f>CHI!I101</f>
        <v>10.655308803759883</v>
      </c>
      <c r="J164" s="219">
        <f>CHI!J101</f>
        <v>8.0832453264830733</v>
      </c>
      <c r="K164" s="219">
        <f>CHI!K101</f>
        <v>13.860840309623889</v>
      </c>
      <c r="L164" s="219">
        <f>CHI!L101</f>
        <v>12.083683746238551</v>
      </c>
      <c r="M164" s="219">
        <f>CHI!M101</f>
        <v>5.6819086649913331</v>
      </c>
      <c r="N164" s="219">
        <f>CHI!N101</f>
        <v>6.2776934423471626</v>
      </c>
      <c r="O164" s="219">
        <f>CHI!O101</f>
        <v>5.3352111572041023</v>
      </c>
      <c r="P164" s="219">
        <f>CHI!P101</f>
        <v>5.2593486972553718</v>
      </c>
      <c r="Q164" s="219">
        <f>CHI!Q101</f>
        <v>4.6424226360359162</v>
      </c>
      <c r="R164" s="219">
        <f>CHI!R101</f>
        <v>3.9938183235169253</v>
      </c>
      <c r="S164" s="219">
        <f>CHI!S101</f>
        <v>4.4807222742944255</v>
      </c>
      <c r="T164" s="219">
        <f>CHI!T101</f>
        <v>4.0936675761109438</v>
      </c>
      <c r="U164" s="219">
        <f>CHI!U101</f>
        <v>4.1055837344689481</v>
      </c>
      <c r="V164" s="219">
        <f>CHI!V101</f>
        <v>4.7518217708344688</v>
      </c>
      <c r="W164" s="219">
        <f>CHI!W101</f>
        <v>4.7315251775180034</v>
      </c>
    </row>
    <row r="165" spans="1:23" ht="12" customHeight="1" x14ac:dyDescent="0.25">
      <c r="A165" s="14" t="s">
        <v>47</v>
      </c>
      <c r="B165" s="219">
        <f>CHI!B102</f>
        <v>0.81878017324845431</v>
      </c>
      <c r="C165" s="219">
        <f>CHI!C102</f>
        <v>0.82646919558049936</v>
      </c>
      <c r="D165" s="219">
        <f>CHI!D102</f>
        <v>0.73649457031486543</v>
      </c>
      <c r="E165" s="219">
        <f>CHI!E102</f>
        <v>0.77390094868206727</v>
      </c>
      <c r="F165" s="219">
        <f>CHI!F102</f>
        <v>0.74292510826745395</v>
      </c>
      <c r="G165" s="219">
        <f>CHI!G102</f>
        <v>0.91559022338831242</v>
      </c>
      <c r="H165" s="219">
        <f>CHI!H102</f>
        <v>0.85737910332627831</v>
      </c>
      <c r="I165" s="219">
        <f>CHI!I102</f>
        <v>0.90740896035979157</v>
      </c>
      <c r="J165" s="219">
        <f>CHI!J102</f>
        <v>0.80849595298996701</v>
      </c>
      <c r="K165" s="219">
        <f>CHI!K102</f>
        <v>0.6335126492010198</v>
      </c>
      <c r="L165" s="219">
        <f>CHI!L102</f>
        <v>0.74986400193868674</v>
      </c>
      <c r="M165" s="219">
        <f>CHI!M102</f>
        <v>1.6730775623972027</v>
      </c>
      <c r="N165" s="219">
        <f>CHI!N102</f>
        <v>1.3872995175851832</v>
      </c>
      <c r="O165" s="219">
        <f>CHI!O102</f>
        <v>1.4716599916700135</v>
      </c>
      <c r="P165" s="219">
        <f>CHI!P102</f>
        <v>1.4373669663674435</v>
      </c>
      <c r="Q165" s="219">
        <f>CHI!Q102</f>
        <v>1.4920054227745059</v>
      </c>
      <c r="R165" s="219">
        <f>CHI!R102</f>
        <v>1.4261806903112189</v>
      </c>
      <c r="S165" s="219">
        <f>CHI!S102</f>
        <v>1.4911923593291752</v>
      </c>
      <c r="T165" s="219">
        <f>CHI!T102</f>
        <v>1.5250478916310837</v>
      </c>
      <c r="U165" s="219">
        <f>CHI!U102</f>
        <v>1.4269599906931296</v>
      </c>
      <c r="V165" s="219">
        <f>CHI!V102</f>
        <v>1.4787056624123815</v>
      </c>
      <c r="W165" s="219">
        <f>CHI!W102</f>
        <v>1.4461790558850076</v>
      </c>
    </row>
    <row r="166" spans="1:23" ht="12" customHeight="1" x14ac:dyDescent="0.25">
      <c r="A166" s="14" t="s">
        <v>48</v>
      </c>
      <c r="B166" s="219">
        <f>CHI!B103</f>
        <v>1.0030937677155953</v>
      </c>
      <c r="C166" s="219">
        <f>CHI!C103</f>
        <v>1.0074546599790635</v>
      </c>
      <c r="D166" s="219">
        <f>CHI!D103</f>
        <v>0.90362340913804517</v>
      </c>
      <c r="E166" s="219">
        <f>CHI!E103</f>
        <v>0.95734719102158328</v>
      </c>
      <c r="F166" s="219">
        <f>CHI!F103</f>
        <v>0.91008605809676302</v>
      </c>
      <c r="G166" s="219">
        <f>CHI!G103</f>
        <v>1.111956132409651</v>
      </c>
      <c r="H166" s="219">
        <f>CHI!H103</f>
        <v>1.0395509778476169</v>
      </c>
      <c r="I166" s="219">
        <f>CHI!I103</f>
        <v>1.0968509145806644</v>
      </c>
      <c r="J166" s="219">
        <f>CHI!J103</f>
        <v>0.97875979634240606</v>
      </c>
      <c r="K166" s="219">
        <f>CHI!K103</f>
        <v>0.77951677440832212</v>
      </c>
      <c r="L166" s="219">
        <f>CHI!L103</f>
        <v>0.91516246302474002</v>
      </c>
      <c r="M166" s="219">
        <f>CHI!M103</f>
        <v>1.8324404114875976</v>
      </c>
      <c r="N166" s="219">
        <f>CHI!N103</f>
        <v>1.5147826259686763</v>
      </c>
      <c r="O166" s="219">
        <f>CHI!O103</f>
        <v>1.6435387426872954</v>
      </c>
      <c r="P166" s="219">
        <f>CHI!P103</f>
        <v>1.6130214501490936</v>
      </c>
      <c r="Q166" s="219">
        <f>CHI!Q103</f>
        <v>1.6522820482532816</v>
      </c>
      <c r="R166" s="219">
        <f>CHI!R103</f>
        <v>1.5830932309180399</v>
      </c>
      <c r="S166" s="219">
        <f>CHI!S103</f>
        <v>1.6593511575371809</v>
      </c>
      <c r="T166" s="219">
        <f>CHI!T103</f>
        <v>1.6800721820726787</v>
      </c>
      <c r="U166" s="219">
        <f>CHI!U103</f>
        <v>1.5760869100444079</v>
      </c>
      <c r="V166" s="219">
        <f>CHI!V103</f>
        <v>1.6245118673888119</v>
      </c>
      <c r="W166" s="219">
        <f>CHI!W103</f>
        <v>1.5872238328528818</v>
      </c>
    </row>
    <row r="167" spans="1:23" ht="12" customHeight="1" x14ac:dyDescent="0.25">
      <c r="A167" s="13" t="s">
        <v>22</v>
      </c>
      <c r="B167" s="220">
        <f>NMM!B76</f>
        <v>5.8073729272184762</v>
      </c>
      <c r="C167" s="220">
        <f>NMM!C76</f>
        <v>5.5047465448017938</v>
      </c>
      <c r="D167" s="220">
        <f>NMM!D76</f>
        <v>5.4783556229344539</v>
      </c>
      <c r="E167" s="220">
        <f>NMM!E76</f>
        <v>5.5025463746602261</v>
      </c>
      <c r="F167" s="220">
        <f>NMM!F76</f>
        <v>5.7341815663476163</v>
      </c>
      <c r="G167" s="220">
        <f>NMM!G76</f>
        <v>6.0035495601268751</v>
      </c>
      <c r="H167" s="220">
        <f>NMM!H76</f>
        <v>6.1175259077616087</v>
      </c>
      <c r="I167" s="220">
        <f>NMM!I76</f>
        <v>6.1671127749286629</v>
      </c>
      <c r="J167" s="220">
        <f>NMM!J76</f>
        <v>5.8442901721511546</v>
      </c>
      <c r="K167" s="220">
        <f>NMM!K76</f>
        <v>5.8326210215015069</v>
      </c>
      <c r="L167" s="220">
        <f>NMM!L76</f>
        <v>5.3055617034386282</v>
      </c>
      <c r="M167" s="220">
        <f>NMM!M76</f>
        <v>4.9256589198247003</v>
      </c>
      <c r="N167" s="220">
        <f>NMM!N76</f>
        <v>5.4949231878077791</v>
      </c>
      <c r="O167" s="220">
        <f>NMM!O76</f>
        <v>4.8823750929820129</v>
      </c>
      <c r="P167" s="220">
        <f>NMM!P76</f>
        <v>4.6986504549656489</v>
      </c>
      <c r="Q167" s="220">
        <f>NMM!Q76</f>
        <v>4.8171558103675931</v>
      </c>
      <c r="R167" s="220">
        <f>NMM!R76</f>
        <v>4.6171229795637823</v>
      </c>
      <c r="S167" s="220">
        <f>NMM!S76</f>
        <v>4.8117466661586343</v>
      </c>
      <c r="T167" s="220">
        <f>NMM!T76</f>
        <v>4.9661931005406315</v>
      </c>
      <c r="U167" s="220">
        <f>NMM!U76</f>
        <v>4.8902338154267788</v>
      </c>
      <c r="V167" s="220">
        <f>NMM!V76</f>
        <v>4.8053323237566268</v>
      </c>
      <c r="W167" s="220">
        <f>NMM!W76</f>
        <v>4.607489583482848</v>
      </c>
    </row>
    <row r="168" spans="1:23" ht="12" customHeight="1" x14ac:dyDescent="0.25">
      <c r="A168" s="14" t="s">
        <v>49</v>
      </c>
      <c r="B168" s="219">
        <f>NMM!B77</f>
        <v>8.4959290285020259</v>
      </c>
      <c r="C168" s="219">
        <f>NMM!C77</f>
        <v>8.2479738783493843</v>
      </c>
      <c r="D168" s="219">
        <f>NMM!D77</f>
        <v>7.9289434495712019</v>
      </c>
      <c r="E168" s="219">
        <f>NMM!E77</f>
        <v>8.1136588841771893</v>
      </c>
      <c r="F168" s="219">
        <f>NMM!F77</f>
        <v>7.8993135789584104</v>
      </c>
      <c r="G168" s="219">
        <f>NMM!G77</f>
        <v>8.2591719495411624</v>
      </c>
      <c r="H168" s="219">
        <f>NMM!H77</f>
        <v>8.2632196075386162</v>
      </c>
      <c r="I168" s="219">
        <f>NMM!I77</f>
        <v>8.5809237528613611</v>
      </c>
      <c r="J168" s="219">
        <f>NMM!J77</f>
        <v>8.0501229336772777</v>
      </c>
      <c r="K168" s="219">
        <f>NMM!K77</f>
        <v>8.0412362339938586</v>
      </c>
      <c r="L168" s="219">
        <f>NMM!L77</f>
        <v>8.1626086837324721</v>
      </c>
      <c r="M168" s="219">
        <f>NMM!M77</f>
        <v>7.983659299739724</v>
      </c>
      <c r="N168" s="219">
        <f>NMM!N77</f>
        <v>8.2452331154270695</v>
      </c>
      <c r="O168" s="219">
        <f>NMM!O77</f>
        <v>6.6992339154146663</v>
      </c>
      <c r="P168" s="219">
        <f>NMM!P77</f>
        <v>6.6776299022608372</v>
      </c>
      <c r="Q168" s="219">
        <f>NMM!Q77</f>
        <v>6.9243674656980865</v>
      </c>
      <c r="R168" s="219">
        <f>NMM!R77</f>
        <v>6.8159378758095519</v>
      </c>
      <c r="S168" s="219">
        <f>NMM!S77</f>
        <v>6.4378617172067498</v>
      </c>
      <c r="T168" s="219">
        <f>NMM!T77</f>
        <v>10.969326171185168</v>
      </c>
      <c r="U168" s="219">
        <f>NMM!U77</f>
        <v>8.7326692353334217</v>
      </c>
      <c r="V168" s="219">
        <f>NMM!V77</f>
        <v>8.3935804707345039</v>
      </c>
      <c r="W168" s="219">
        <f>NMM!W77</f>
        <v>8.3086373152929891</v>
      </c>
    </row>
    <row r="169" spans="1:23" ht="12" customHeight="1" x14ac:dyDescent="0.25">
      <c r="A169" s="14" t="s">
        <v>50</v>
      </c>
      <c r="B169" s="219">
        <f>NMM!B78</f>
        <v>3.3725396150896367</v>
      </c>
      <c r="C169" s="219">
        <f>NMM!C78</f>
        <v>3.110690553401767</v>
      </c>
      <c r="D169" s="219">
        <f>NMM!D78</f>
        <v>3.4202765838295313</v>
      </c>
      <c r="E169" s="219">
        <f>NMM!E78</f>
        <v>3.5482738286390187</v>
      </c>
      <c r="F169" s="219">
        <f>NMM!F78</f>
        <v>4.0370177553268487</v>
      </c>
      <c r="G169" s="219">
        <f>NMM!G78</f>
        <v>4.6326600776358493</v>
      </c>
      <c r="H169" s="219">
        <f>NMM!H78</f>
        <v>4.6598272919657377</v>
      </c>
      <c r="I169" s="219">
        <f>NMM!I78</f>
        <v>4.5654757060691944</v>
      </c>
      <c r="J169" s="219">
        <f>NMM!J78</f>
        <v>4.3973233816970412</v>
      </c>
      <c r="K169" s="219">
        <f>NMM!K78</f>
        <v>4.3225672441059171</v>
      </c>
      <c r="L169" s="219">
        <f>NMM!L78</f>
        <v>3.8519786756622145</v>
      </c>
      <c r="M169" s="219">
        <f>NMM!M78</f>
        <v>3.8352995011493745</v>
      </c>
      <c r="N169" s="219">
        <f>NMM!N78</f>
        <v>4.3142880752302313</v>
      </c>
      <c r="O169" s="219">
        <f>NMM!O78</f>
        <v>4.1468303425197517</v>
      </c>
      <c r="P169" s="219">
        <f>NMM!P78</f>
        <v>3.6798692389484993</v>
      </c>
      <c r="Q169" s="219">
        <f>NMM!Q78</f>
        <v>3.6319978944195217</v>
      </c>
      <c r="R169" s="219">
        <f>NMM!R78</f>
        <v>3.4605648761399559</v>
      </c>
      <c r="S169" s="219">
        <f>NMM!S78</f>
        <v>3.5788389466172035</v>
      </c>
      <c r="T169" s="219">
        <f>NMM!T78</f>
        <v>3.3453823090734995</v>
      </c>
      <c r="U169" s="219">
        <f>NMM!U78</f>
        <v>3.2072057373383158</v>
      </c>
      <c r="V169" s="219">
        <f>NMM!V78</f>
        <v>3.0692826035573479</v>
      </c>
      <c r="W169" s="219">
        <f>NMM!W78</f>
        <v>2.8452835942462471</v>
      </c>
    </row>
    <row r="170" spans="1:23" ht="12" customHeight="1" x14ac:dyDescent="0.25">
      <c r="A170" s="14" t="s">
        <v>58</v>
      </c>
      <c r="B170" s="219">
        <f>NMM!B79</f>
        <v>2.8840868469262864</v>
      </c>
      <c r="C170" s="219">
        <f>NMM!C79</f>
        <v>2.8665457921884947</v>
      </c>
      <c r="D170" s="219">
        <f>NMM!D79</f>
        <v>2.863492756422326</v>
      </c>
      <c r="E170" s="219">
        <f>NMM!E79</f>
        <v>2.9607469559410813</v>
      </c>
      <c r="F170" s="219">
        <f>NMM!F79</f>
        <v>3.0300450179892189</v>
      </c>
      <c r="G170" s="219">
        <f>NMM!G79</f>
        <v>2.9665609356154312</v>
      </c>
      <c r="H170" s="219">
        <f>NMM!H79</f>
        <v>3.0151486170456661</v>
      </c>
      <c r="I170" s="219">
        <f>NMM!I79</f>
        <v>3.0385511389489839</v>
      </c>
      <c r="J170" s="219">
        <f>NMM!J79</f>
        <v>2.7104840429866162</v>
      </c>
      <c r="K170" s="219">
        <f>NMM!K79</f>
        <v>2.5116702194166449</v>
      </c>
      <c r="L170" s="219">
        <f>NMM!L79</f>
        <v>2.4552025542746558</v>
      </c>
      <c r="M170" s="219">
        <f>NMM!M79</f>
        <v>2.4311956944864117</v>
      </c>
      <c r="N170" s="219">
        <f>NMM!N79</f>
        <v>2.1702826444903573</v>
      </c>
      <c r="O170" s="219">
        <f>NMM!O79</f>
        <v>2.2339688111049245</v>
      </c>
      <c r="P170" s="219">
        <f>NMM!P79</f>
        <v>2.270149757461811</v>
      </c>
      <c r="Q170" s="219">
        <f>NMM!Q79</f>
        <v>2.2185635463258739</v>
      </c>
      <c r="R170" s="219">
        <f>NMM!R79</f>
        <v>2.2163412878750219</v>
      </c>
      <c r="S170" s="219">
        <f>NMM!S79</f>
        <v>2.243754005743269</v>
      </c>
      <c r="T170" s="219">
        <f>NMM!T79</f>
        <v>2.1996925230855191</v>
      </c>
      <c r="U170" s="219">
        <f>NMM!U79</f>
        <v>2.1954128325107112</v>
      </c>
      <c r="V170" s="219">
        <f>NMM!V79</f>
        <v>2.1131209522698633</v>
      </c>
      <c r="W170" s="219">
        <f>NMM!W79</f>
        <v>2.0909002044308207</v>
      </c>
    </row>
    <row r="171" spans="1:23" ht="12" customHeight="1" x14ac:dyDescent="0.25">
      <c r="A171" s="13" t="s">
        <v>23</v>
      </c>
      <c r="B171" s="220">
        <f>PPA!B74</f>
        <v>1.0396459210052644</v>
      </c>
      <c r="C171" s="220">
        <f>PPA!C74</f>
        <v>1.176219845501616</v>
      </c>
      <c r="D171" s="220">
        <f>PPA!D74</f>
        <v>1.1920700765892511</v>
      </c>
      <c r="E171" s="220">
        <f>PPA!E74</f>
        <v>1.171662354870104</v>
      </c>
      <c r="F171" s="220">
        <f>PPA!F74</f>
        <v>1.0846988305563083</v>
      </c>
      <c r="G171" s="220">
        <f>PPA!G74</f>
        <v>0.99072492559873104</v>
      </c>
      <c r="H171" s="220">
        <f>PPA!H74</f>
        <v>1.117775608225122</v>
      </c>
      <c r="I171" s="220">
        <f>PPA!I74</f>
        <v>1.2152388614217682</v>
      </c>
      <c r="J171" s="220">
        <f>PPA!J74</f>
        <v>1.0797772803619203</v>
      </c>
      <c r="K171" s="220">
        <f>PPA!K74</f>
        <v>0.98872248000297469</v>
      </c>
      <c r="L171" s="220">
        <f>PPA!L74</f>
        <v>1.0027473740501331</v>
      </c>
      <c r="M171" s="220">
        <f>PPA!M74</f>
        <v>1.0210656440873591</v>
      </c>
      <c r="N171" s="220">
        <f>PPA!N74</f>
        <v>0.91585386224422294</v>
      </c>
      <c r="O171" s="220">
        <f>PPA!O74</f>
        <v>0.98966173637182786</v>
      </c>
      <c r="P171" s="220">
        <f>PPA!P74</f>
        <v>0.97979373291024674</v>
      </c>
      <c r="Q171" s="220">
        <f>PPA!Q74</f>
        <v>0.77363818195528022</v>
      </c>
      <c r="R171" s="220">
        <f>PPA!R74</f>
        <v>0.86189121973693561</v>
      </c>
      <c r="S171" s="220">
        <f>PPA!S74</f>
        <v>1.7880145963444352</v>
      </c>
      <c r="T171" s="220">
        <f>PPA!T74</f>
        <v>1.68533178554482</v>
      </c>
      <c r="U171" s="220">
        <f>PPA!U74</f>
        <v>1.7463336566170757</v>
      </c>
      <c r="V171" s="220">
        <f>PPA!V74</f>
        <v>1.7298592895027869</v>
      </c>
      <c r="W171" s="220">
        <f>PPA!W74</f>
        <v>1.6362533115370774</v>
      </c>
    </row>
    <row r="172" spans="1:23" ht="12" customHeight="1" x14ac:dyDescent="0.25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 t="str">
        <f>PPA!J75</f>
        <v/>
      </c>
      <c r="K172" s="219" t="str">
        <f>PPA!K75</f>
        <v/>
      </c>
      <c r="L172" s="219" t="str">
        <f>PPA!L75</f>
        <v/>
      </c>
      <c r="M172" s="219" t="str">
        <f>PPA!M75</f>
        <v/>
      </c>
      <c r="N172" s="219" t="str">
        <f>PPA!N75</f>
        <v/>
      </c>
      <c r="O172" s="219" t="str">
        <f>PPA!O75</f>
        <v/>
      </c>
      <c r="P172" s="219" t="str">
        <f>PPA!P75</f>
        <v/>
      </c>
      <c r="Q172" s="219" t="str">
        <f>PPA!Q75</f>
        <v/>
      </c>
      <c r="R172" s="219" t="str">
        <f>PPA!R75</f>
        <v/>
      </c>
      <c r="S172" s="219" t="str">
        <f>PPA!S75</f>
        <v/>
      </c>
      <c r="T172" s="219" t="str">
        <f>PPA!T75</f>
        <v/>
      </c>
      <c r="U172" s="219" t="str">
        <f>PPA!U75</f>
        <v/>
      </c>
      <c r="V172" s="219">
        <f>PPA!V75</f>
        <v>1.4331025349749522</v>
      </c>
      <c r="W172" s="219">
        <f>PPA!W75</f>
        <v>1.3526749207919806</v>
      </c>
    </row>
    <row r="173" spans="1:23" ht="12" customHeight="1" x14ac:dyDescent="0.25">
      <c r="A173" s="14" t="s">
        <v>59</v>
      </c>
      <c r="B173" s="219">
        <f>PPA!B76</f>
        <v>1.15409350185699</v>
      </c>
      <c r="C173" s="219">
        <f>PPA!C76</f>
        <v>1.2862219518708604</v>
      </c>
      <c r="D173" s="219">
        <f>PPA!D76</f>
        <v>1.2816790731397449</v>
      </c>
      <c r="E173" s="219">
        <f>PPA!E76</f>
        <v>1.2738173402527146</v>
      </c>
      <c r="F173" s="219">
        <f>PPA!F76</f>
        <v>1.1989621374130073</v>
      </c>
      <c r="G173" s="219">
        <f>PPA!G76</f>
        <v>1.1192112268593091</v>
      </c>
      <c r="H173" s="219">
        <f>PPA!H76</f>
        <v>1.2528346003549999</v>
      </c>
      <c r="I173" s="219">
        <f>PPA!I76</f>
        <v>1.3537913241234385</v>
      </c>
      <c r="J173" s="219">
        <f>PPA!J76</f>
        <v>1.1622872153049304</v>
      </c>
      <c r="K173" s="219">
        <f>PPA!K76</f>
        <v>1.0732075090355149</v>
      </c>
      <c r="L173" s="219">
        <f>PPA!L76</f>
        <v>1.139569215448049</v>
      </c>
      <c r="M173" s="219">
        <f>PPA!M76</f>
        <v>1.1660757412203062</v>
      </c>
      <c r="N173" s="219">
        <f>PPA!N76</f>
        <v>1.0804038547682511</v>
      </c>
      <c r="O173" s="219">
        <f>PPA!O76</f>
        <v>1.1526586671761501</v>
      </c>
      <c r="P173" s="219">
        <f>PPA!P76</f>
        <v>1.1390119369560567</v>
      </c>
      <c r="Q173" s="219">
        <f>PPA!Q76</f>
        <v>0.90383319903871806</v>
      </c>
      <c r="R173" s="219">
        <f>PPA!R76</f>
        <v>0.99365748831944856</v>
      </c>
      <c r="S173" s="219">
        <f>PPA!S76</f>
        <v>2.0410095984010277</v>
      </c>
      <c r="T173" s="219">
        <f>PPA!T76</f>
        <v>1.9407087108608327</v>
      </c>
      <c r="U173" s="219">
        <f>PPA!U76</f>
        <v>1.9938187124925837</v>
      </c>
      <c r="V173" s="219">
        <f>PPA!V76</f>
        <v>1.9654987465470322</v>
      </c>
      <c r="W173" s="219">
        <f>PPA!W76</f>
        <v>1.8607603989043562</v>
      </c>
    </row>
    <row r="174" spans="1:23" ht="12" customHeight="1" x14ac:dyDescent="0.25">
      <c r="A174" s="14" t="s">
        <v>60</v>
      </c>
      <c r="B174" s="219">
        <f>PPA!B77</f>
        <v>0.48114684232327581</v>
      </c>
      <c r="C174" s="219">
        <f>PPA!C77</f>
        <v>0.63941448357880215</v>
      </c>
      <c r="D174" s="219">
        <f>PPA!D77</f>
        <v>0.75478217899789135</v>
      </c>
      <c r="E174" s="219">
        <f>PPA!E77</f>
        <v>0.67315059259112009</v>
      </c>
      <c r="F174" s="219">
        <f>PPA!F77</f>
        <v>0.52709900073289373</v>
      </c>
      <c r="G174" s="219">
        <f>PPA!G77</f>
        <v>0.36371751886063347</v>
      </c>
      <c r="H174" s="219">
        <f>PPA!H77</f>
        <v>0.45869376384800387</v>
      </c>
      <c r="I174" s="219">
        <f>PPA!I77</f>
        <v>0.53910903681449929</v>
      </c>
      <c r="J174" s="219">
        <f>PPA!J77</f>
        <v>0.67713248608283561</v>
      </c>
      <c r="K174" s="219">
        <f>PPA!K77</f>
        <v>0.57643931485485556</v>
      </c>
      <c r="L174" s="219">
        <f>PPA!L77</f>
        <v>0.33506290404539174</v>
      </c>
      <c r="M174" s="219">
        <f>PPA!M77</f>
        <v>0.31342285211553039</v>
      </c>
      <c r="N174" s="219">
        <f>PPA!N77</f>
        <v>0.1128572542087785</v>
      </c>
      <c r="O174" s="219">
        <f>PPA!O77</f>
        <v>0.19424400010577408</v>
      </c>
      <c r="P174" s="219">
        <f>PPA!P77</f>
        <v>0.20281601431441476</v>
      </c>
      <c r="Q174" s="219">
        <f>PPA!Q77</f>
        <v>0.12232077680736463</v>
      </c>
      <c r="R174" s="219">
        <f>PPA!R77</f>
        <v>0.10457859394978224</v>
      </c>
      <c r="S174" s="219">
        <f>PPA!S77</f>
        <v>0.1481041006583485</v>
      </c>
      <c r="T174" s="219">
        <f>PPA!T77</f>
        <v>0.1352348854194988</v>
      </c>
      <c r="U174" s="219">
        <f>PPA!U77</f>
        <v>0.15597704598427789</v>
      </c>
      <c r="V174" s="219">
        <f>PPA!V77</f>
        <v>0.18837816076634631</v>
      </c>
      <c r="W174" s="219">
        <f>PPA!W77</f>
        <v>0.19019074770130151</v>
      </c>
    </row>
    <row r="175" spans="1:23" ht="12" customHeight="1" x14ac:dyDescent="0.25">
      <c r="A175" s="15" t="s">
        <v>61</v>
      </c>
      <c r="B175" s="223">
        <f>FBT!B$38</f>
        <v>1.7119918720028651</v>
      </c>
      <c r="C175" s="223">
        <f>FBT!C$38</f>
        <v>1.8076125673827446</v>
      </c>
      <c r="D175" s="223">
        <f>FBT!D$38</f>
        <v>1.7861381397603169</v>
      </c>
      <c r="E175" s="223">
        <f>FBT!E$38</f>
        <v>1.5906060004121827</v>
      </c>
      <c r="F175" s="223">
        <f>FBT!F$38</f>
        <v>1.7428651390183028</v>
      </c>
      <c r="G175" s="223">
        <f>FBT!G$38</f>
        <v>1.6487127412046989</v>
      </c>
      <c r="H175" s="223">
        <f>FBT!H$38</f>
        <v>1.6013410680492393</v>
      </c>
      <c r="I175" s="223">
        <f>FBT!I$38</f>
        <v>1.5188044442597941</v>
      </c>
      <c r="J175" s="223">
        <f>FBT!J$38</f>
        <v>1.5500210714933647</v>
      </c>
      <c r="K175" s="223">
        <f>FBT!K$38</f>
        <v>1.396712084893696</v>
      </c>
      <c r="L175" s="223">
        <f>FBT!L$38</f>
        <v>1.4200453505821229</v>
      </c>
      <c r="M175" s="223">
        <f>FBT!M$38</f>
        <v>1.4464145485244035</v>
      </c>
      <c r="N175" s="223">
        <f>FBT!N$38</f>
        <v>1.1050763445266545</v>
      </c>
      <c r="O175" s="223">
        <f>FBT!O$38</f>
        <v>1.2092049757149161</v>
      </c>
      <c r="P175" s="223">
        <f>FBT!P$38</f>
        <v>1.2552023990478169</v>
      </c>
      <c r="Q175" s="223">
        <f>FBT!Q$38</f>
        <v>1.2382797907533127</v>
      </c>
      <c r="R175" s="223">
        <f>FBT!R$38</f>
        <v>1.1757917353925471</v>
      </c>
      <c r="S175" s="223">
        <f>FBT!S$38</f>
        <v>1.187262622412492</v>
      </c>
      <c r="T175" s="223">
        <f>FBT!T$38</f>
        <v>1.2675341631098702</v>
      </c>
      <c r="U175" s="223">
        <f>FBT!U$38</f>
        <v>1.1736565855511978</v>
      </c>
      <c r="V175" s="223">
        <f>FBT!V$38</f>
        <v>1.1932916963469915</v>
      </c>
      <c r="W175" s="223">
        <f>FBT!W$38</f>
        <v>1.1966369284109002</v>
      </c>
    </row>
    <row r="176" spans="1:23" ht="12" customHeight="1" x14ac:dyDescent="0.25">
      <c r="A176" s="12" t="s">
        <v>62</v>
      </c>
      <c r="B176" s="219">
        <f>TRE!B$38</f>
        <v>1.3318242923474093</v>
      </c>
      <c r="C176" s="219">
        <f>TRE!C$38</f>
        <v>0.95413601458091191</v>
      </c>
      <c r="D176" s="219">
        <f>TRE!D$38</f>
        <v>1.073896508372034</v>
      </c>
      <c r="E176" s="219">
        <f>TRE!E$38</f>
        <v>1.0714720622484348</v>
      </c>
      <c r="F176" s="219">
        <f>TRE!F$38</f>
        <v>0.9943985119827109</v>
      </c>
      <c r="G176" s="219">
        <f>TRE!G$38</f>
        <v>1.0724094000017323</v>
      </c>
      <c r="H176" s="219">
        <f>TRE!H$38</f>
        <v>1.0072785429652151</v>
      </c>
      <c r="I176" s="219">
        <f>TRE!I$38</f>
        <v>0.95578829088247763</v>
      </c>
      <c r="J176" s="219">
        <f>TRE!J$38</f>
        <v>0.93033022032455726</v>
      </c>
      <c r="K176" s="219">
        <f>TRE!K$38</f>
        <v>0.87434817844138102</v>
      </c>
      <c r="L176" s="219">
        <f>TRE!L$38</f>
        <v>0.82996972286709114</v>
      </c>
      <c r="M176" s="219">
        <f>TRE!M$38</f>
        <v>0.83414088531177411</v>
      </c>
      <c r="N176" s="219">
        <f>TRE!N$38</f>
        <v>0.65951031254110715</v>
      </c>
      <c r="O176" s="219">
        <f>TRE!O$38</f>
        <v>0.82228318477089057</v>
      </c>
      <c r="P176" s="219">
        <f>TRE!P$38</f>
        <v>0.75134069932105296</v>
      </c>
      <c r="Q176" s="219">
        <f>TRE!Q$38</f>
        <v>0.79259357088404292</v>
      </c>
      <c r="R176" s="219">
        <f>TRE!R$38</f>
        <v>0.76985676763049393</v>
      </c>
      <c r="S176" s="219">
        <f>TRE!S$38</f>
        <v>0.76711733011698235</v>
      </c>
      <c r="T176" s="219">
        <f>TRE!T$38</f>
        <v>0.76009117499600631</v>
      </c>
      <c r="U176" s="219">
        <f>TRE!U$38</f>
        <v>0.72375194608034288</v>
      </c>
      <c r="V176" s="219">
        <f>TRE!V$38</f>
        <v>0.76698526753504104</v>
      </c>
      <c r="W176" s="219">
        <f>TRE!W$38</f>
        <v>0.79888329054126039</v>
      </c>
    </row>
    <row r="177" spans="1:23" ht="12" customHeight="1" x14ac:dyDescent="0.25">
      <c r="A177" s="12" t="s">
        <v>63</v>
      </c>
      <c r="B177" s="219">
        <f>MAE!B$38</f>
        <v>1.6852870077515036</v>
      </c>
      <c r="C177" s="219">
        <f>MAE!C$38</f>
        <v>1.5440114206027338</v>
      </c>
      <c r="D177" s="219">
        <f>MAE!D$38</f>
        <v>1.4542374964242779</v>
      </c>
      <c r="E177" s="219">
        <f>MAE!E$38</f>
        <v>1.5012309312865817</v>
      </c>
      <c r="F177" s="219">
        <f>MAE!F$38</f>
        <v>1.4104214246955453</v>
      </c>
      <c r="G177" s="219">
        <f>MAE!G$38</f>
        <v>1.4052430333222836</v>
      </c>
      <c r="H177" s="219">
        <f>MAE!H$38</f>
        <v>1.3694568905833999</v>
      </c>
      <c r="I177" s="219">
        <f>MAE!I$38</f>
        <v>1.3679387282154531</v>
      </c>
      <c r="J177" s="219">
        <f>MAE!J$38</f>
        <v>1.2233822896114428</v>
      </c>
      <c r="K177" s="219">
        <f>MAE!K$38</f>
        <v>1.1771985291233598</v>
      </c>
      <c r="L177" s="219">
        <f>MAE!L$38</f>
        <v>1.0864781171263154</v>
      </c>
      <c r="M177" s="219">
        <f>MAE!M$38</f>
        <v>1.1372443531282741</v>
      </c>
      <c r="N177" s="219">
        <f>MAE!N$38</f>
        <v>0.70225724204892848</v>
      </c>
      <c r="O177" s="219">
        <f>MAE!O$38</f>
        <v>1.066899116338011</v>
      </c>
      <c r="P177" s="219">
        <f>MAE!P$38</f>
        <v>1.0035755315281123</v>
      </c>
      <c r="Q177" s="219">
        <f>MAE!Q$38</f>
        <v>1.0197707032533474</v>
      </c>
      <c r="R177" s="219">
        <f>MAE!R$38</f>
        <v>1.0207211444510711</v>
      </c>
      <c r="S177" s="219">
        <f>MAE!S$38</f>
        <v>1.0417557775625381</v>
      </c>
      <c r="T177" s="219">
        <f>MAE!T$38</f>
        <v>1.0321363428628088</v>
      </c>
      <c r="U177" s="219">
        <f>MAE!U$38</f>
        <v>1.0174252334482556</v>
      </c>
      <c r="V177" s="219">
        <f>MAE!V$38</f>
        <v>1.0298880510092894</v>
      </c>
      <c r="W177" s="219">
        <f>MAE!W$38</f>
        <v>1.0312766411277532</v>
      </c>
    </row>
    <row r="178" spans="1:23" ht="12" customHeight="1" x14ac:dyDescent="0.25">
      <c r="A178" s="12" t="s">
        <v>64</v>
      </c>
      <c r="B178" s="219">
        <f>TEL!B$38</f>
        <v>0.95100338777226545</v>
      </c>
      <c r="C178" s="219">
        <f>TEL!C$38</f>
        <v>1.0851015168094085</v>
      </c>
      <c r="D178" s="219">
        <f>TEL!D$38</f>
        <v>1.2867091574234379</v>
      </c>
      <c r="E178" s="219">
        <f>TEL!E$38</f>
        <v>1.2771980635999038</v>
      </c>
      <c r="F178" s="219">
        <f>TEL!F$38</f>
        <v>1.148052506666605</v>
      </c>
      <c r="G178" s="219">
        <f>TEL!G$38</f>
        <v>1.2688398569020345</v>
      </c>
      <c r="H178" s="219">
        <f>TEL!H$38</f>
        <v>1.1711260979967655</v>
      </c>
      <c r="I178" s="219">
        <f>TEL!I$38</f>
        <v>1.1288059671108202</v>
      </c>
      <c r="J178" s="219">
        <f>TEL!J$38</f>
        <v>1.1338482076986933</v>
      </c>
      <c r="K178" s="219">
        <f>TEL!K$38</f>
        <v>1.1608549654587477</v>
      </c>
      <c r="L178" s="219">
        <f>TEL!L$38</f>
        <v>1.0519527666817843</v>
      </c>
      <c r="M178" s="219">
        <f>TEL!M$38</f>
        <v>1.0537387653032171</v>
      </c>
      <c r="N178" s="219">
        <f>TEL!N$38</f>
        <v>0.56934335773052125</v>
      </c>
      <c r="O178" s="219">
        <f>TEL!O$38</f>
        <v>1.1779002964758947</v>
      </c>
      <c r="P178" s="219">
        <f>TEL!P$38</f>
        <v>1.2381692742344543</v>
      </c>
      <c r="Q178" s="219">
        <f>TEL!Q$38</f>
        <v>1.2207099443219744</v>
      </c>
      <c r="R178" s="219">
        <f>TEL!R$38</f>
        <v>1.1433722936553254</v>
      </c>
      <c r="S178" s="219">
        <f>TEL!S$38</f>
        <v>1.1844653720441201</v>
      </c>
      <c r="T178" s="219">
        <f>TEL!T$38</f>
        <v>1.1599508079262983</v>
      </c>
      <c r="U178" s="219">
        <f>TEL!U$38</f>
        <v>1.1356537364008721</v>
      </c>
      <c r="V178" s="219">
        <f>TEL!V$38</f>
        <v>1.1332520579606831</v>
      </c>
      <c r="W178" s="219">
        <f>TEL!W$38</f>
        <v>1.1588593784096264</v>
      </c>
    </row>
    <row r="179" spans="1:23" ht="12" customHeight="1" x14ac:dyDescent="0.25">
      <c r="A179" s="12" t="s">
        <v>65</v>
      </c>
      <c r="B179" s="219">
        <f>WWP!B$38</f>
        <v>0.88596013986266975</v>
      </c>
      <c r="C179" s="219">
        <f>WWP!C$38</f>
        <v>0.87530067762279762</v>
      </c>
      <c r="D179" s="219">
        <f>WWP!D$38</f>
        <v>0.88039305299760662</v>
      </c>
      <c r="E179" s="219">
        <f>WWP!E$38</f>
        <v>0.94155602801684968</v>
      </c>
      <c r="F179" s="219">
        <f>WWP!F$38</f>
        <v>0.88422891186318886</v>
      </c>
      <c r="G179" s="219">
        <f>WWP!G$38</f>
        <v>0.76424016021968733</v>
      </c>
      <c r="H179" s="219">
        <f>WWP!H$38</f>
        <v>0.54904225947263685</v>
      </c>
      <c r="I179" s="219">
        <f>WWP!I$38</f>
        <v>0.42360838450362398</v>
      </c>
      <c r="J179" s="219">
        <f>WWP!J$38</f>
        <v>0.56162364802932951</v>
      </c>
      <c r="K179" s="219">
        <f>WWP!K$38</f>
        <v>1.1335419671210405</v>
      </c>
      <c r="L179" s="219">
        <f>WWP!L$38</f>
        <v>1.2543290587597122</v>
      </c>
      <c r="M179" s="219">
        <f>WWP!M$38</f>
        <v>1.4989082375138147</v>
      </c>
      <c r="N179" s="219">
        <f>WWP!N$38</f>
        <v>0.81858281431756974</v>
      </c>
      <c r="O179" s="219">
        <f>WWP!O$38</f>
        <v>0.33995157684655702</v>
      </c>
      <c r="P179" s="219">
        <f>WWP!P$38</f>
        <v>0.30160220930179649</v>
      </c>
      <c r="Q179" s="219">
        <f>WWP!Q$38</f>
        <v>0.3412566339804402</v>
      </c>
      <c r="R179" s="219">
        <f>WWP!R$38</f>
        <v>0.52374565565159859</v>
      </c>
      <c r="S179" s="219">
        <f>WWP!S$38</f>
        <v>0.44848406085423215</v>
      </c>
      <c r="T179" s="219">
        <f>WWP!T$38</f>
        <v>0.41369804207158206</v>
      </c>
      <c r="U179" s="219">
        <f>WWP!U$38</f>
        <v>0.35256498165049993</v>
      </c>
      <c r="V179" s="219">
        <f>WWP!V$38</f>
        <v>0.346355401084604</v>
      </c>
      <c r="W179" s="219">
        <f>WWP!W$38</f>
        <v>0.3442554039364743</v>
      </c>
    </row>
    <row r="180" spans="1:23" ht="12" customHeight="1" x14ac:dyDescent="0.25">
      <c r="A180" s="16" t="s">
        <v>66</v>
      </c>
      <c r="B180" s="224">
        <f>OIS!B$38</f>
        <v>1.1015858264752796</v>
      </c>
      <c r="C180" s="224">
        <f>OIS!C$38</f>
        <v>1.1584789549462968</v>
      </c>
      <c r="D180" s="224">
        <f>OIS!D$38</f>
        <v>1.2362103630970076</v>
      </c>
      <c r="E180" s="224">
        <f>OIS!E$38</f>
        <v>1.1954476415228372</v>
      </c>
      <c r="F180" s="224">
        <f>OIS!F$38</f>
        <v>1.2181822509369737</v>
      </c>
      <c r="G180" s="224">
        <f>OIS!G$38</f>
        <v>1.7072183713881859</v>
      </c>
      <c r="H180" s="224">
        <f>OIS!H$38</f>
        <v>1.5592481028142462</v>
      </c>
      <c r="I180" s="224">
        <f>OIS!I$38</f>
        <v>1.3953850137838932</v>
      </c>
      <c r="J180" s="224">
        <f>OIS!J$38</f>
        <v>1.5376755470339094</v>
      </c>
      <c r="K180" s="224">
        <f>OIS!K$38</f>
        <v>1.4006857279934974</v>
      </c>
      <c r="L180" s="224">
        <f>OIS!L$38</f>
        <v>1.2916963732428852</v>
      </c>
      <c r="M180" s="224">
        <f>OIS!M$38</f>
        <v>1.8187471325923819</v>
      </c>
      <c r="N180" s="224">
        <f>OIS!N$38</f>
        <v>1.1927983414115773</v>
      </c>
      <c r="O180" s="224">
        <f>OIS!O$38</f>
        <v>1.4071809553566705</v>
      </c>
      <c r="P180" s="224">
        <f>OIS!P$38</f>
        <v>1.5577900789920678</v>
      </c>
      <c r="Q180" s="224">
        <f>OIS!Q$38</f>
        <v>1.5431909216482806</v>
      </c>
      <c r="R180" s="224">
        <f>OIS!R$38</f>
        <v>1.6024919216639413</v>
      </c>
      <c r="S180" s="224">
        <f>OIS!S$38</f>
        <v>1.5945208628588314</v>
      </c>
      <c r="T180" s="224">
        <f>OIS!T$38</f>
        <v>1.6683860170294018</v>
      </c>
      <c r="U180" s="224">
        <f>OIS!U$38</f>
        <v>1.6190134269140248</v>
      </c>
      <c r="V180" s="224">
        <f>OIS!V$38</f>
        <v>1.662058319334623</v>
      </c>
      <c r="W180" s="224">
        <f>OIS!W$38</f>
        <v>1.6503670839855535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HU: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3266.1760103151428</v>
      </c>
      <c r="C5" s="225">
        <f t="shared" si="0"/>
        <v>3400.7999999976091</v>
      </c>
      <c r="D5" s="225">
        <f t="shared" si="0"/>
        <v>3466.5760963003831</v>
      </c>
      <c r="E5" s="225">
        <f t="shared" si="0"/>
        <v>3380.4859845211595</v>
      </c>
      <c r="F5" s="225">
        <f t="shared" si="0"/>
        <v>3081.6947549423321</v>
      </c>
      <c r="G5" s="225">
        <f t="shared" si="0"/>
        <v>3097.9523645724339</v>
      </c>
      <c r="H5" s="225">
        <f t="shared" si="0"/>
        <v>3117.7234737728368</v>
      </c>
      <c r="I5" s="225">
        <f t="shared" si="0"/>
        <v>3073.7249355099584</v>
      </c>
      <c r="J5" s="225">
        <f t="shared" si="0"/>
        <v>3081.3799656041833</v>
      </c>
      <c r="K5" s="225">
        <f t="shared" si="0"/>
        <v>2424.569819430551</v>
      </c>
      <c r="L5" s="225">
        <f t="shared" si="0"/>
        <v>2604.7911435926244</v>
      </c>
      <c r="M5" s="225">
        <f t="shared" si="0"/>
        <v>2998.149699052834</v>
      </c>
      <c r="N5" s="225">
        <f t="shared" si="0"/>
        <v>3182.3923473766854</v>
      </c>
      <c r="O5" s="225">
        <f t="shared" si="0"/>
        <v>3725.7009458296507</v>
      </c>
      <c r="P5" s="225">
        <f t="shared" si="0"/>
        <v>3705.0251074799362</v>
      </c>
      <c r="Q5" s="225">
        <f t="shared" si="0"/>
        <v>3867.2212381767658</v>
      </c>
      <c r="R5" s="225">
        <f t="shared" si="0"/>
        <v>3988.29871023125</v>
      </c>
      <c r="S5" s="225">
        <f t="shared" si="0"/>
        <v>4282.7743766112089</v>
      </c>
      <c r="T5" s="225">
        <f t="shared" si="0"/>
        <v>4453.8780739458662</v>
      </c>
      <c r="U5" s="225">
        <f t="shared" si="0"/>
        <v>4459.6171109187853</v>
      </c>
      <c r="V5" s="225">
        <f t="shared" si="0"/>
        <v>4421.5982803083798</v>
      </c>
      <c r="W5" s="225">
        <f t="shared" si="0"/>
        <v>4729.2868443671641</v>
      </c>
    </row>
    <row r="6" spans="1:23" ht="12" customHeight="1" x14ac:dyDescent="0.25">
      <c r="A6" s="202" t="s">
        <v>92</v>
      </c>
      <c r="B6" s="226">
        <v>25.693093523152321</v>
      </c>
      <c r="C6" s="226">
        <v>28.892022640541107</v>
      </c>
      <c r="D6" s="226">
        <v>30.057555974910059</v>
      </c>
      <c r="E6" s="226">
        <v>29.963887855030084</v>
      </c>
      <c r="F6" s="226">
        <v>28.175358823201012</v>
      </c>
      <c r="G6" s="226">
        <v>27.854011030138469</v>
      </c>
      <c r="H6" s="226">
        <v>28.302660369425293</v>
      </c>
      <c r="I6" s="226">
        <v>28.1949155663998</v>
      </c>
      <c r="J6" s="226">
        <v>28.54899255621779</v>
      </c>
      <c r="K6" s="226">
        <v>24.750301135124182</v>
      </c>
      <c r="L6" s="226">
        <v>27.846530892092893</v>
      </c>
      <c r="M6" s="226">
        <v>28.769468727191576</v>
      </c>
      <c r="N6" s="226">
        <v>42.197263248484646</v>
      </c>
      <c r="O6" s="226">
        <v>45.089361079862634</v>
      </c>
      <c r="P6" s="226">
        <v>43.233239961237757</v>
      </c>
      <c r="Q6" s="226">
        <v>45.266827556453478</v>
      </c>
      <c r="R6" s="226">
        <v>47.241771900842394</v>
      </c>
      <c r="S6" s="226">
        <v>49.363092834014708</v>
      </c>
      <c r="T6" s="226">
        <v>52.294916345756974</v>
      </c>
      <c r="U6" s="226">
        <v>54.067003186078601</v>
      </c>
      <c r="V6" s="226">
        <v>53.145472164702177</v>
      </c>
      <c r="W6" s="226">
        <v>57.566671469568007</v>
      </c>
    </row>
    <row r="7" spans="1:23" ht="12" customHeight="1" x14ac:dyDescent="0.25">
      <c r="A7" s="202" t="s">
        <v>93</v>
      </c>
      <c r="B7" s="226">
        <v>63.723023804477997</v>
      </c>
      <c r="C7" s="226">
        <v>70.255354334325446</v>
      </c>
      <c r="D7" s="226">
        <v>70.70119815219357</v>
      </c>
      <c r="E7" s="226">
        <v>56.274238283370877</v>
      </c>
      <c r="F7" s="226">
        <v>53.2537131852296</v>
      </c>
      <c r="G7" s="226">
        <v>53.961163605664794</v>
      </c>
      <c r="H7" s="226">
        <v>56.293346441248957</v>
      </c>
      <c r="I7" s="226">
        <v>58.62481982867137</v>
      </c>
      <c r="J7" s="226">
        <v>58.048295690385366</v>
      </c>
      <c r="K7" s="226">
        <v>46.034935227112094</v>
      </c>
      <c r="L7" s="226">
        <v>50.486773428443371</v>
      </c>
      <c r="M7" s="226">
        <v>55.607263372958556</v>
      </c>
      <c r="N7" s="226">
        <v>72.143884578937275</v>
      </c>
      <c r="O7" s="226">
        <v>82.992319116925373</v>
      </c>
      <c r="P7" s="226">
        <v>83.031159079729861</v>
      </c>
      <c r="Q7" s="226">
        <v>85.80848041032047</v>
      </c>
      <c r="R7" s="226">
        <v>86.578402065488262</v>
      </c>
      <c r="S7" s="226">
        <v>87.901627103247009</v>
      </c>
      <c r="T7" s="226">
        <v>88.635567768156164</v>
      </c>
      <c r="U7" s="226">
        <v>90.66751952073416</v>
      </c>
      <c r="V7" s="226">
        <v>91.3926021122451</v>
      </c>
      <c r="W7" s="226">
        <v>98.721422418705515</v>
      </c>
    </row>
    <row r="8" spans="1:23" ht="12" customHeight="1" x14ac:dyDescent="0.25">
      <c r="A8" s="202" t="s">
        <v>94</v>
      </c>
      <c r="B8" s="226">
        <v>100.9211011444159</v>
      </c>
      <c r="C8" s="226">
        <v>109.23165991809105</v>
      </c>
      <c r="D8" s="226">
        <v>111.47969652624953</v>
      </c>
      <c r="E8" s="226">
        <v>95.358359895254893</v>
      </c>
      <c r="F8" s="226">
        <v>88.934160482768732</v>
      </c>
      <c r="G8" s="226">
        <v>88.613470010946912</v>
      </c>
      <c r="H8" s="226">
        <v>91.829014425196377</v>
      </c>
      <c r="I8" s="226">
        <v>92.643317417759945</v>
      </c>
      <c r="J8" s="226">
        <v>93.688443685452143</v>
      </c>
      <c r="K8" s="226">
        <v>75.717294149290666</v>
      </c>
      <c r="L8" s="226">
        <v>83.548575704279358</v>
      </c>
      <c r="M8" s="226">
        <v>88.610440377029605</v>
      </c>
      <c r="N8" s="226">
        <v>117.96376899516557</v>
      </c>
      <c r="O8" s="226">
        <v>130.63332786584206</v>
      </c>
      <c r="P8" s="226">
        <v>128.8699736858743</v>
      </c>
      <c r="Q8" s="226">
        <v>133.07321710973491</v>
      </c>
      <c r="R8" s="226">
        <v>135.22005308133959</v>
      </c>
      <c r="S8" s="226">
        <v>139.98798360185708</v>
      </c>
      <c r="T8" s="226">
        <v>140.23504330584552</v>
      </c>
      <c r="U8" s="226">
        <v>144.352191154324</v>
      </c>
      <c r="V8" s="226">
        <v>144.74831780294429</v>
      </c>
      <c r="W8" s="226">
        <v>154.65500163771981</v>
      </c>
    </row>
    <row r="9" spans="1:23" ht="12" customHeight="1" x14ac:dyDescent="0.25">
      <c r="A9" s="202" t="s">
        <v>95</v>
      </c>
      <c r="B9" s="226">
        <v>108.06796533670258</v>
      </c>
      <c r="C9" s="226">
        <v>117.99122474832558</v>
      </c>
      <c r="D9" s="226">
        <v>117.35198818546912</v>
      </c>
      <c r="E9" s="226">
        <v>90.178743275002063</v>
      </c>
      <c r="F9" s="226">
        <v>85.285469741987995</v>
      </c>
      <c r="G9" s="226">
        <v>85.560097692464396</v>
      </c>
      <c r="H9" s="226">
        <v>89.605169296864503</v>
      </c>
      <c r="I9" s="226">
        <v>93.568059575845837</v>
      </c>
      <c r="J9" s="226">
        <v>92.845373744374342</v>
      </c>
      <c r="K9" s="226">
        <v>71.979174468343928</v>
      </c>
      <c r="L9" s="226">
        <v>78.998827445390788</v>
      </c>
      <c r="M9" s="226">
        <v>87.054429586751823</v>
      </c>
      <c r="N9" s="226">
        <v>112.05740544419932</v>
      </c>
      <c r="O9" s="226">
        <v>130.4358341892478</v>
      </c>
      <c r="P9" s="226">
        <v>129.49694412722425</v>
      </c>
      <c r="Q9" s="226">
        <v>133.35028564032905</v>
      </c>
      <c r="R9" s="226">
        <v>133.58936321856388</v>
      </c>
      <c r="S9" s="226">
        <v>135.94001422002063</v>
      </c>
      <c r="T9" s="226">
        <v>135.70082917214913</v>
      </c>
      <c r="U9" s="226">
        <v>140.19203337495355</v>
      </c>
      <c r="V9" s="226">
        <v>142.14999464092617</v>
      </c>
      <c r="W9" s="226">
        <v>153.69496646025721</v>
      </c>
    </row>
    <row r="10" spans="1:23" ht="12" customHeight="1" x14ac:dyDescent="0.25">
      <c r="A10" s="36" t="s">
        <v>96</v>
      </c>
      <c r="B10" s="227">
        <f t="shared" ref="B10:W10" si="1">SUM(B11:B15)</f>
        <v>62.424732433143163</v>
      </c>
      <c r="C10" s="227">
        <f t="shared" si="1"/>
        <v>68.771264867937958</v>
      </c>
      <c r="D10" s="227">
        <f t="shared" si="1"/>
        <v>70.051843072171039</v>
      </c>
      <c r="E10" s="227">
        <f t="shared" si="1"/>
        <v>66.253286968514132</v>
      </c>
      <c r="F10" s="227">
        <f t="shared" si="1"/>
        <v>59.170551556612892</v>
      </c>
      <c r="G10" s="227">
        <f t="shared" si="1"/>
        <v>59.416441068394526</v>
      </c>
      <c r="H10" s="227">
        <f t="shared" si="1"/>
        <v>59.921324878804086</v>
      </c>
      <c r="I10" s="227">
        <f t="shared" si="1"/>
        <v>58.779137375256155</v>
      </c>
      <c r="J10" s="227">
        <f t="shared" si="1"/>
        <v>59.123791375474944</v>
      </c>
      <c r="K10" s="227">
        <f t="shared" si="1"/>
        <v>48.31945900228753</v>
      </c>
      <c r="L10" s="227">
        <f t="shared" si="1"/>
        <v>51.811390606221288</v>
      </c>
      <c r="M10" s="227">
        <f t="shared" si="1"/>
        <v>56.346533779098223</v>
      </c>
      <c r="N10" s="227">
        <f t="shared" si="1"/>
        <v>64.717052837733803</v>
      </c>
      <c r="O10" s="227">
        <f t="shared" si="1"/>
        <v>77.941163691589452</v>
      </c>
      <c r="P10" s="227">
        <f t="shared" si="1"/>
        <v>78.114098757337402</v>
      </c>
      <c r="Q10" s="227">
        <f t="shared" si="1"/>
        <v>80.038413731413669</v>
      </c>
      <c r="R10" s="227">
        <f t="shared" si="1"/>
        <v>81.314990760312668</v>
      </c>
      <c r="S10" s="227">
        <f t="shared" si="1"/>
        <v>87.088885113812694</v>
      </c>
      <c r="T10" s="227">
        <f t="shared" si="1"/>
        <v>88.308747270315664</v>
      </c>
      <c r="U10" s="227">
        <f t="shared" si="1"/>
        <v>88.919871190408799</v>
      </c>
      <c r="V10" s="227">
        <f t="shared" si="1"/>
        <v>88.696393000382372</v>
      </c>
      <c r="W10" s="227">
        <f t="shared" si="1"/>
        <v>94.866013473411471</v>
      </c>
    </row>
    <row r="11" spans="1:23" ht="12" customHeight="1" x14ac:dyDescent="0.25">
      <c r="A11" s="37" t="s">
        <v>83</v>
      </c>
      <c r="B11" s="228">
        <v>0.20328931345010312</v>
      </c>
      <c r="C11" s="228">
        <v>0.23785896386362171</v>
      </c>
      <c r="D11" s="228">
        <v>0.16915811191996444</v>
      </c>
      <c r="E11" s="228">
        <v>0.23810673988508951</v>
      </c>
      <c r="F11" s="228">
        <v>0.25513824401867968</v>
      </c>
      <c r="G11" s="228">
        <v>0.31513829261108506</v>
      </c>
      <c r="H11" s="228">
        <v>0.25120652726602977</v>
      </c>
      <c r="I11" s="228">
        <v>0.24064384952481782</v>
      </c>
      <c r="J11" s="228">
        <v>0.2906267560747251</v>
      </c>
      <c r="K11" s="228">
        <v>0.17546183039542995</v>
      </c>
      <c r="L11" s="228">
        <v>0.15906525709243158</v>
      </c>
      <c r="M11" s="228">
        <v>3.13960993241552</v>
      </c>
      <c r="N11" s="228">
        <v>0.9547442065264472</v>
      </c>
      <c r="O11" s="228">
        <v>1.4267462258889598</v>
      </c>
      <c r="P11" s="228">
        <v>1.6841317201895796</v>
      </c>
      <c r="Q11" s="228">
        <v>2.0075297692286229</v>
      </c>
      <c r="R11" s="228">
        <v>2.3017613324711519</v>
      </c>
      <c r="S11" s="228">
        <v>2.692809503024939</v>
      </c>
      <c r="T11" s="228">
        <v>3.0729860058786778</v>
      </c>
      <c r="U11" s="228">
        <v>2.5627040532154202</v>
      </c>
      <c r="V11" s="228">
        <v>3.0483202257074198</v>
      </c>
      <c r="W11" s="228">
        <v>3.1230005286503433</v>
      </c>
    </row>
    <row r="12" spans="1:23" ht="12" customHeight="1" x14ac:dyDescent="0.25">
      <c r="A12" s="37" t="s">
        <v>72</v>
      </c>
      <c r="B12" s="228">
        <v>46.910964027913813</v>
      </c>
      <c r="C12" s="228">
        <v>51.150742137430193</v>
      </c>
      <c r="D12" s="228">
        <v>51.420895052921395</v>
      </c>
      <c r="E12" s="228">
        <v>49.392125227464909</v>
      </c>
      <c r="F12" s="228">
        <v>39.503522595408107</v>
      </c>
      <c r="G12" s="228">
        <v>41.589740864908158</v>
      </c>
      <c r="H12" s="228">
        <v>41.046975672502079</v>
      </c>
      <c r="I12" s="228">
        <v>40.19564073844608</v>
      </c>
      <c r="J12" s="228">
        <v>39.011137185142182</v>
      </c>
      <c r="K12" s="228">
        <v>28.888797576173619</v>
      </c>
      <c r="L12" s="228">
        <v>27.738162026567604</v>
      </c>
      <c r="M12" s="228">
        <v>31.987527618877898</v>
      </c>
      <c r="N12" s="228">
        <v>17.427690312703799</v>
      </c>
      <c r="O12" s="228">
        <v>39.920979644456921</v>
      </c>
      <c r="P12" s="228">
        <v>40.977316469310757</v>
      </c>
      <c r="Q12" s="228">
        <v>39.536058096550896</v>
      </c>
      <c r="R12" s="228">
        <v>39.03034855110495</v>
      </c>
      <c r="S12" s="228">
        <v>43.252227319428478</v>
      </c>
      <c r="T12" s="228">
        <v>44.497312546241581</v>
      </c>
      <c r="U12" s="228">
        <v>42.836863398429728</v>
      </c>
      <c r="V12" s="228">
        <v>42.161242159928953</v>
      </c>
      <c r="W12" s="228">
        <v>44.329914466077291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1.6957867583802597</v>
      </c>
      <c r="F13" s="228">
        <v>1.6480653482356853</v>
      </c>
      <c r="G13" s="228">
        <v>1.7196904557152473</v>
      </c>
      <c r="H13" s="228">
        <v>1.4092003439358014</v>
      </c>
      <c r="I13" s="228">
        <v>1.2419604471182937</v>
      </c>
      <c r="J13" s="228">
        <v>1.2658641444529566</v>
      </c>
      <c r="K13" s="228">
        <v>1.1703353396371226</v>
      </c>
      <c r="L13" s="228">
        <v>1.3613929492677477</v>
      </c>
      <c r="M13" s="228">
        <v>1.4330180567489756</v>
      </c>
      <c r="N13" s="228">
        <v>1.218142734294374</v>
      </c>
      <c r="O13" s="228">
        <v>1.3374032674083161</v>
      </c>
      <c r="P13" s="228">
        <v>1.2420464316419559</v>
      </c>
      <c r="Q13" s="228">
        <v>1.433018056749034</v>
      </c>
      <c r="R13" s="228">
        <v>1.3613929492681076</v>
      </c>
      <c r="S13" s="228">
        <v>2.0779879621652819</v>
      </c>
      <c r="T13" s="228">
        <v>1.5523645743749843</v>
      </c>
      <c r="U13" s="228">
        <v>1.5047291487506598</v>
      </c>
      <c r="V13" s="228">
        <v>1.5286328460859766</v>
      </c>
      <c r="W13" s="228">
        <v>1.8392089423879354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1.385296646602155</v>
      </c>
      <c r="T14" s="228">
        <v>0.83594153052323072</v>
      </c>
      <c r="U14" s="228">
        <v>1.050902837487921</v>
      </c>
      <c r="V14" s="228">
        <v>2.5317282889048203</v>
      </c>
      <c r="W14" s="228">
        <v>3.1049871023171423</v>
      </c>
    </row>
    <row r="15" spans="1:23" ht="12" customHeight="1" x14ac:dyDescent="0.25">
      <c r="A15" s="38" t="s">
        <v>38</v>
      </c>
      <c r="B15" s="229">
        <v>15.310479091779246</v>
      </c>
      <c r="C15" s="229">
        <v>17.382663766644139</v>
      </c>
      <c r="D15" s="229">
        <v>18.461789907329681</v>
      </c>
      <c r="E15" s="229">
        <v>14.927268242783875</v>
      </c>
      <c r="F15" s="229">
        <v>17.763825368950421</v>
      </c>
      <c r="G15" s="229">
        <v>15.791871455160033</v>
      </c>
      <c r="H15" s="229">
        <v>17.213942335100175</v>
      </c>
      <c r="I15" s="229">
        <v>17.100892340166965</v>
      </c>
      <c r="J15" s="229">
        <v>18.556163289805085</v>
      </c>
      <c r="K15" s="229">
        <v>18.084864256081357</v>
      </c>
      <c r="L15" s="229">
        <v>22.552770373293502</v>
      </c>
      <c r="M15" s="229">
        <v>19.786378171055826</v>
      </c>
      <c r="N15" s="229">
        <v>45.116475584209184</v>
      </c>
      <c r="O15" s="229">
        <v>35.256034553835249</v>
      </c>
      <c r="P15" s="229">
        <v>34.210604136195116</v>
      </c>
      <c r="Q15" s="229">
        <v>37.061807808885114</v>
      </c>
      <c r="R15" s="229">
        <v>38.621487927468465</v>
      </c>
      <c r="S15" s="229">
        <v>37.680563682591831</v>
      </c>
      <c r="T15" s="229">
        <v>38.350142613297194</v>
      </c>
      <c r="U15" s="229">
        <v>40.964671752525071</v>
      </c>
      <c r="V15" s="229">
        <v>39.426469479755198</v>
      </c>
      <c r="W15" s="229">
        <v>42.468902433978769</v>
      </c>
    </row>
    <row r="16" spans="1:23" ht="12" customHeight="1" x14ac:dyDescent="0.25">
      <c r="A16" s="39" t="s">
        <v>98</v>
      </c>
      <c r="B16" s="230">
        <f t="shared" ref="B16:W16" si="2">SUM(B17:B26)</f>
        <v>1132.5861491407431</v>
      </c>
      <c r="C16" s="230">
        <f t="shared" si="2"/>
        <v>1179.8060007160502</v>
      </c>
      <c r="D16" s="230">
        <f t="shared" si="2"/>
        <v>1175.9351888657184</v>
      </c>
      <c r="E16" s="230">
        <f t="shared" si="2"/>
        <v>1122.4377364109384</v>
      </c>
      <c r="F16" s="230">
        <f t="shared" si="2"/>
        <v>973.57302792666155</v>
      </c>
      <c r="G16" s="230">
        <f t="shared" si="2"/>
        <v>976.65616820624746</v>
      </c>
      <c r="H16" s="230">
        <f t="shared" si="2"/>
        <v>981.71312657932765</v>
      </c>
      <c r="I16" s="230">
        <f t="shared" si="2"/>
        <v>950.30068842969467</v>
      </c>
      <c r="J16" s="230">
        <f t="shared" si="2"/>
        <v>953.5880944153314</v>
      </c>
      <c r="K16" s="230">
        <f t="shared" si="2"/>
        <v>770.88064924998469</v>
      </c>
      <c r="L16" s="230">
        <f t="shared" si="2"/>
        <v>793.66200960282981</v>
      </c>
      <c r="M16" s="230">
        <f t="shared" si="2"/>
        <v>1047.5938115958425</v>
      </c>
      <c r="N16" s="230">
        <f t="shared" si="2"/>
        <v>1007.2838495500189</v>
      </c>
      <c r="O16" s="230">
        <f t="shared" si="2"/>
        <v>1294.0810873315854</v>
      </c>
      <c r="P16" s="230">
        <f t="shared" si="2"/>
        <v>1274.422473064596</v>
      </c>
      <c r="Q16" s="230">
        <f t="shared" si="2"/>
        <v>1319.4993856033134</v>
      </c>
      <c r="R16" s="230">
        <f t="shared" si="2"/>
        <v>1345.39219916608</v>
      </c>
      <c r="S16" s="230">
        <f t="shared" si="2"/>
        <v>1481.8414999039421</v>
      </c>
      <c r="T16" s="230">
        <f t="shared" si="2"/>
        <v>1519.7587545391962</v>
      </c>
      <c r="U16" s="230">
        <f t="shared" si="2"/>
        <v>1497.9793530602328</v>
      </c>
      <c r="V16" s="230">
        <f t="shared" si="2"/>
        <v>1532.9341997532963</v>
      </c>
      <c r="W16" s="230">
        <f t="shared" si="2"/>
        <v>1649.5785751317617</v>
      </c>
    </row>
    <row r="17" spans="1:23" ht="12" customHeight="1" x14ac:dyDescent="0.25">
      <c r="A17" s="46" t="s">
        <v>30</v>
      </c>
      <c r="B17" s="231">
        <v>6.5640285638963052</v>
      </c>
      <c r="C17" s="231">
        <v>10.580358889856115</v>
      </c>
      <c r="D17" s="231">
        <v>11.967875655534892</v>
      </c>
      <c r="E17" s="231">
        <v>9.4637095053507974</v>
      </c>
      <c r="F17" s="231">
        <v>11.316030529899731</v>
      </c>
      <c r="G17" s="231">
        <v>9.2461854535504919</v>
      </c>
      <c r="H17" s="231">
        <v>7.6016774578986253</v>
      </c>
      <c r="I17" s="231">
        <v>6.1797957863387429</v>
      </c>
      <c r="J17" s="231">
        <v>5.0585852303001992</v>
      </c>
      <c r="K17" s="231">
        <v>4.3071359941790943</v>
      </c>
      <c r="L17" s="231">
        <v>4.46596170489609</v>
      </c>
      <c r="M17" s="231">
        <v>4.2624176476357887</v>
      </c>
      <c r="N17" s="231">
        <v>4.3386148274102183</v>
      </c>
      <c r="O17" s="231">
        <v>4.0014679651529725</v>
      </c>
      <c r="P17" s="231">
        <v>3.5938859197348143</v>
      </c>
      <c r="Q17" s="231">
        <v>3.4199928843881096</v>
      </c>
      <c r="R17" s="231">
        <v>17.278049691211301</v>
      </c>
      <c r="S17" s="231">
        <v>66.873658309760202</v>
      </c>
      <c r="T17" s="231">
        <v>53.452659213134055</v>
      </c>
      <c r="U17" s="231">
        <v>47.496097848265457</v>
      </c>
      <c r="V17" s="231">
        <v>37.628074548306806</v>
      </c>
      <c r="W17" s="231">
        <v>26.51669993515284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4.2343182313821268</v>
      </c>
      <c r="C19" s="231">
        <v>6.435629720690109</v>
      </c>
      <c r="D19" s="231">
        <v>11.269718994463572</v>
      </c>
      <c r="E19" s="231">
        <v>4.5547689308551833</v>
      </c>
      <c r="F19" s="231">
        <v>7.2110440094063861</v>
      </c>
      <c r="G19" s="231">
        <v>6.5096567544978683</v>
      </c>
      <c r="H19" s="231">
        <v>5.5168726576657532</v>
      </c>
      <c r="I19" s="231">
        <v>4.7776250905601882</v>
      </c>
      <c r="J19" s="231">
        <v>5.7273768898686797</v>
      </c>
      <c r="K19" s="231">
        <v>5.374582536458032</v>
      </c>
      <c r="L19" s="231">
        <v>5.0010859811830146</v>
      </c>
      <c r="M19" s="231">
        <v>18.808153998734575</v>
      </c>
      <c r="N19" s="231">
        <v>17.717815800855281</v>
      </c>
      <c r="O19" s="231">
        <v>33.609067664472406</v>
      </c>
      <c r="P19" s="231">
        <v>62.655091745729692</v>
      </c>
      <c r="Q19" s="231">
        <v>54.24217445555324</v>
      </c>
      <c r="R19" s="231">
        <v>42.404137135267895</v>
      </c>
      <c r="S19" s="231">
        <v>47.610389343648066</v>
      </c>
      <c r="T19" s="231">
        <v>45.934340663382351</v>
      </c>
      <c r="U19" s="231">
        <v>45.384670517120128</v>
      </c>
      <c r="V19" s="231">
        <v>45.478722799623014</v>
      </c>
      <c r="W19" s="231">
        <v>49.128402730050873</v>
      </c>
    </row>
    <row r="20" spans="1:23" ht="12" customHeight="1" x14ac:dyDescent="0.25">
      <c r="A20" s="46" t="s">
        <v>83</v>
      </c>
      <c r="B20" s="231">
        <v>3.1775140053244169</v>
      </c>
      <c r="C20" s="231">
        <v>3.1290232091107826</v>
      </c>
      <c r="D20" s="231">
        <v>2.8512419541510159</v>
      </c>
      <c r="E20" s="231">
        <v>4.2629010128754246</v>
      </c>
      <c r="F20" s="231">
        <v>2.4664958465856226</v>
      </c>
      <c r="G20" s="231">
        <v>2.9715263893454877</v>
      </c>
      <c r="H20" s="231">
        <v>2.7596624100807112</v>
      </c>
      <c r="I20" s="231">
        <v>3.1521136940389471</v>
      </c>
      <c r="J20" s="231">
        <v>3.264198507270816</v>
      </c>
      <c r="K20" s="231">
        <v>1.830317823803981</v>
      </c>
      <c r="L20" s="231">
        <v>1.7502284608963112</v>
      </c>
      <c r="M20" s="231">
        <v>26.504687382455902</v>
      </c>
      <c r="N20" s="231">
        <v>17.613872879991199</v>
      </c>
      <c r="O20" s="231">
        <v>14.343431944591149</v>
      </c>
      <c r="P20" s="231">
        <v>16.254890043265206</v>
      </c>
      <c r="Q20" s="231">
        <v>20.300700341670016</v>
      </c>
      <c r="R20" s="231">
        <v>23.536971787601985</v>
      </c>
      <c r="S20" s="231">
        <v>25.79641104476541</v>
      </c>
      <c r="T20" s="231">
        <v>30.21893118014086</v>
      </c>
      <c r="U20" s="231">
        <v>30.051842500321133</v>
      </c>
      <c r="V20" s="231">
        <v>32.076186837574525</v>
      </c>
      <c r="W20" s="231">
        <v>33.341892777935627</v>
      </c>
    </row>
    <row r="21" spans="1:23" ht="12" customHeight="1" x14ac:dyDescent="0.25">
      <c r="A21" s="46" t="s">
        <v>70</v>
      </c>
      <c r="B21" s="231">
        <v>70.905748527613312</v>
      </c>
      <c r="C21" s="231">
        <v>76.237235034964499</v>
      </c>
      <c r="D21" s="231">
        <v>55.800747045754626</v>
      </c>
      <c r="E21" s="231">
        <v>32.838544955175983</v>
      </c>
      <c r="F21" s="231">
        <v>54.711567618016872</v>
      </c>
      <c r="G21" s="231">
        <v>44.581347430312427</v>
      </c>
      <c r="H21" s="231">
        <v>32.232034274071097</v>
      </c>
      <c r="I21" s="231">
        <v>24.336270425006102</v>
      </c>
      <c r="J21" s="231">
        <v>9.2129518913336277</v>
      </c>
      <c r="K21" s="231">
        <v>9.9276256483024987</v>
      </c>
      <c r="L21" s="231">
        <v>4.7620232548386161</v>
      </c>
      <c r="M21" s="231">
        <v>4.6353145847667419</v>
      </c>
      <c r="N21" s="231">
        <v>4.4806767150244546</v>
      </c>
      <c r="O21" s="231">
        <v>4.7469828794459055</v>
      </c>
      <c r="P21" s="231">
        <v>4.7005367697358684</v>
      </c>
      <c r="Q21" s="231">
        <v>2.0686472035485339</v>
      </c>
      <c r="R21" s="231">
        <v>1.1178315345178729</v>
      </c>
      <c r="S21" s="231">
        <v>1.4428951004563908</v>
      </c>
      <c r="T21" s="231">
        <v>0.15920494777430211</v>
      </c>
      <c r="U21" s="231">
        <v>0.1575858734278045</v>
      </c>
      <c r="V21" s="231">
        <v>0.34727553297164693</v>
      </c>
      <c r="W21" s="231">
        <v>0.31558294062427278</v>
      </c>
    </row>
    <row r="22" spans="1:23" ht="12" customHeight="1" x14ac:dyDescent="0.25">
      <c r="A22" s="46" t="s">
        <v>34</v>
      </c>
      <c r="B22" s="231">
        <v>0</v>
      </c>
      <c r="C22" s="231">
        <v>0</v>
      </c>
      <c r="D22" s="231">
        <v>1.2514752612572608</v>
      </c>
      <c r="E22" s="231">
        <v>1.8641834045448369</v>
      </c>
      <c r="F22" s="231">
        <v>2.427677245153304</v>
      </c>
      <c r="G22" s="231">
        <v>4.4109885964159865</v>
      </c>
      <c r="H22" s="231">
        <v>3.5736690405913549</v>
      </c>
      <c r="I22" s="231">
        <v>4.597837874187042</v>
      </c>
      <c r="J22" s="231">
        <v>13.537597210774919</v>
      </c>
      <c r="K22" s="231">
        <v>3.7793358713033411</v>
      </c>
      <c r="L22" s="231">
        <v>3.470256973546888</v>
      </c>
      <c r="M22" s="231">
        <v>257.50437313407087</v>
      </c>
      <c r="N22" s="231">
        <v>226.9148669529024</v>
      </c>
      <c r="O22" s="231">
        <v>246.94035826031151</v>
      </c>
      <c r="P22" s="231">
        <v>197.16694610474295</v>
      </c>
      <c r="Q22" s="231">
        <v>244.81278720996835</v>
      </c>
      <c r="R22" s="231">
        <v>230.69125680072878</v>
      </c>
      <c r="S22" s="231">
        <v>256.37815926096135</v>
      </c>
      <c r="T22" s="231">
        <v>265.41688018620664</v>
      </c>
      <c r="U22" s="231">
        <v>227.18676012620702</v>
      </c>
      <c r="V22" s="231">
        <v>268.02592122608758</v>
      </c>
      <c r="W22" s="231">
        <v>274.21413597505466</v>
      </c>
    </row>
    <row r="23" spans="1:23" ht="12" customHeight="1" x14ac:dyDescent="0.25">
      <c r="A23" s="46" t="s">
        <v>72</v>
      </c>
      <c r="B23" s="231">
        <v>463.5863446531269</v>
      </c>
      <c r="C23" s="231">
        <v>541.65370772741824</v>
      </c>
      <c r="D23" s="231">
        <v>570.57202808113345</v>
      </c>
      <c r="E23" s="231">
        <v>530.55226365918304</v>
      </c>
      <c r="F23" s="231">
        <v>484.84260324122789</v>
      </c>
      <c r="G23" s="231">
        <v>468.76730965190296</v>
      </c>
      <c r="H23" s="231">
        <v>472.63071556530542</v>
      </c>
      <c r="I23" s="231">
        <v>460.72081972875264</v>
      </c>
      <c r="J23" s="231">
        <v>474.18860967872058</v>
      </c>
      <c r="K23" s="231">
        <v>351.60249791493823</v>
      </c>
      <c r="L23" s="231">
        <v>416.11889918762665</v>
      </c>
      <c r="M23" s="231">
        <v>400.21081644276251</v>
      </c>
      <c r="N23" s="231">
        <v>365.0585696180944</v>
      </c>
      <c r="O23" s="231">
        <v>519.87827280765441</v>
      </c>
      <c r="P23" s="231">
        <v>541.47446358453396</v>
      </c>
      <c r="Q23" s="231">
        <v>531.14444178325004</v>
      </c>
      <c r="R23" s="231">
        <v>516.87127568040876</v>
      </c>
      <c r="S23" s="231">
        <v>558.70467703562872</v>
      </c>
      <c r="T23" s="231">
        <v>590.54378300929284</v>
      </c>
      <c r="U23" s="231">
        <v>573.51307518896238</v>
      </c>
      <c r="V23" s="231">
        <v>569.50665791846495</v>
      </c>
      <c r="W23" s="231">
        <v>610.08757405630092</v>
      </c>
    </row>
    <row r="24" spans="1:23" ht="12" customHeight="1" x14ac:dyDescent="0.25">
      <c r="A24" s="46" t="s">
        <v>36</v>
      </c>
      <c r="B24" s="231">
        <v>7.0905081460624153</v>
      </c>
      <c r="C24" s="231">
        <v>5.4894786385508452</v>
      </c>
      <c r="D24" s="231">
        <v>4.4848475184045693</v>
      </c>
      <c r="E24" s="231">
        <v>5.201851228937322</v>
      </c>
      <c r="F24" s="231">
        <v>6.2345203134870255</v>
      </c>
      <c r="G24" s="231">
        <v>4.5835828441621933</v>
      </c>
      <c r="H24" s="231">
        <v>7.157748614986625</v>
      </c>
      <c r="I24" s="231">
        <v>8.9923975231640885</v>
      </c>
      <c r="J24" s="231">
        <v>8.1502896850934921</v>
      </c>
      <c r="K24" s="231">
        <v>4.1761444877372762</v>
      </c>
      <c r="L24" s="231">
        <v>6.8828876243349271</v>
      </c>
      <c r="M24" s="231">
        <v>7.2776400671692238</v>
      </c>
      <c r="N24" s="231">
        <v>6.4173425876682888</v>
      </c>
      <c r="O24" s="231">
        <v>2.6511495271222314</v>
      </c>
      <c r="P24" s="231">
        <v>1.1200932793460521</v>
      </c>
      <c r="Q24" s="231">
        <v>1.6160513611745202</v>
      </c>
      <c r="R24" s="231">
        <v>0.70154603650814296</v>
      </c>
      <c r="S24" s="231">
        <v>0.8750765143517214</v>
      </c>
      <c r="T24" s="231">
        <v>0.71570449940876457</v>
      </c>
      <c r="U24" s="231">
        <v>0.62641134145455935</v>
      </c>
      <c r="V24" s="231">
        <v>0.35826345471061427</v>
      </c>
      <c r="W24" s="231">
        <v>0.45191446159348064</v>
      </c>
    </row>
    <row r="25" spans="1:23" ht="12" customHeight="1" x14ac:dyDescent="0.25">
      <c r="A25" s="46" t="s">
        <v>73</v>
      </c>
      <c r="B25" s="231">
        <v>60.021926052768713</v>
      </c>
      <c r="C25" s="231">
        <v>53.740326740723908</v>
      </c>
      <c r="D25" s="231">
        <v>60.299593136320105</v>
      </c>
      <c r="E25" s="231">
        <v>55.816624635672639</v>
      </c>
      <c r="F25" s="231">
        <v>52.232478634549153</v>
      </c>
      <c r="G25" s="231">
        <v>59.164332910871849</v>
      </c>
      <c r="H25" s="231">
        <v>70.54736736886386</v>
      </c>
      <c r="I25" s="231">
        <v>79.107714809724527</v>
      </c>
      <c r="J25" s="231">
        <v>71.068261764216658</v>
      </c>
      <c r="K25" s="231">
        <v>60.060652999287441</v>
      </c>
      <c r="L25" s="231">
        <v>50.670941567507107</v>
      </c>
      <c r="M25" s="231">
        <v>49.394535596676192</v>
      </c>
      <c r="N25" s="231">
        <v>57.275796101777424</v>
      </c>
      <c r="O25" s="231">
        <v>89.291869610531521</v>
      </c>
      <c r="P25" s="231">
        <v>105.45304025278975</v>
      </c>
      <c r="Q25" s="231">
        <v>108.49820171407886</v>
      </c>
      <c r="R25" s="231">
        <v>119.31658191948677</v>
      </c>
      <c r="S25" s="231">
        <v>154.11638118874743</v>
      </c>
      <c r="T25" s="231">
        <v>188.80581489914601</v>
      </c>
      <c r="U25" s="231">
        <v>217.56299565024284</v>
      </c>
      <c r="V25" s="231">
        <v>224.73149812459198</v>
      </c>
      <c r="W25" s="231">
        <v>264.55547629716335</v>
      </c>
    </row>
    <row r="26" spans="1:23" ht="12" customHeight="1" x14ac:dyDescent="0.25">
      <c r="A26" s="46" t="s">
        <v>79</v>
      </c>
      <c r="B26" s="231">
        <v>517.00576096056898</v>
      </c>
      <c r="C26" s="231">
        <v>482.54024075473581</v>
      </c>
      <c r="D26" s="231">
        <v>457.43766121869874</v>
      </c>
      <c r="E26" s="231">
        <v>477.88288907834311</v>
      </c>
      <c r="F26" s="231">
        <v>352.13061048833566</v>
      </c>
      <c r="G26" s="231">
        <v>376.42123817518825</v>
      </c>
      <c r="H26" s="231">
        <v>379.69337918986412</v>
      </c>
      <c r="I26" s="231">
        <v>358.43611349792235</v>
      </c>
      <c r="J26" s="231">
        <v>363.38022355775234</v>
      </c>
      <c r="K26" s="231">
        <v>329.82235597397471</v>
      </c>
      <c r="L26" s="231">
        <v>300.53972484800011</v>
      </c>
      <c r="M26" s="231">
        <v>278.99587274157074</v>
      </c>
      <c r="N26" s="231">
        <v>307.46629406629512</v>
      </c>
      <c r="O26" s="231">
        <v>378.61848667230316</v>
      </c>
      <c r="P26" s="231">
        <v>342.00352536471792</v>
      </c>
      <c r="Q26" s="231">
        <v>353.3963886496818</v>
      </c>
      <c r="R26" s="231">
        <v>393.47454858034837</v>
      </c>
      <c r="S26" s="231">
        <v>370.04385210562282</v>
      </c>
      <c r="T26" s="231">
        <v>344.51143594071033</v>
      </c>
      <c r="U26" s="231">
        <v>355.99991401423165</v>
      </c>
      <c r="V26" s="231">
        <v>354.78159931096519</v>
      </c>
      <c r="W26" s="231">
        <v>390.96689595788564</v>
      </c>
    </row>
    <row r="27" spans="1:23" ht="12" customHeight="1" x14ac:dyDescent="0.25">
      <c r="A27" s="39" t="s">
        <v>99</v>
      </c>
      <c r="B27" s="230">
        <f t="shared" ref="B27:W27" si="3">SUM(B28:B37)</f>
        <v>1772.7599449325078</v>
      </c>
      <c r="C27" s="230">
        <f t="shared" si="3"/>
        <v>1825.8524727723379</v>
      </c>
      <c r="D27" s="230">
        <f t="shared" si="3"/>
        <v>1890.9986255236718</v>
      </c>
      <c r="E27" s="230">
        <f t="shared" si="3"/>
        <v>1920.0197318330493</v>
      </c>
      <c r="F27" s="230">
        <f t="shared" si="3"/>
        <v>1793.30247322587</v>
      </c>
      <c r="G27" s="230">
        <f t="shared" si="3"/>
        <v>1805.8910129585774</v>
      </c>
      <c r="H27" s="230">
        <f t="shared" si="3"/>
        <v>1810.0588317819697</v>
      </c>
      <c r="I27" s="230">
        <f t="shared" si="3"/>
        <v>1791.6139973163308</v>
      </c>
      <c r="J27" s="230">
        <f t="shared" si="3"/>
        <v>1795.5369741369473</v>
      </c>
      <c r="K27" s="230">
        <f t="shared" si="3"/>
        <v>1386.8880061984078</v>
      </c>
      <c r="L27" s="230">
        <f t="shared" si="3"/>
        <v>1518.4370359133668</v>
      </c>
      <c r="M27" s="230">
        <f t="shared" si="3"/>
        <v>1634.1677516139616</v>
      </c>
      <c r="N27" s="230">
        <f t="shared" si="3"/>
        <v>1766.0291227221462</v>
      </c>
      <c r="O27" s="230">
        <f t="shared" si="3"/>
        <v>1964.5278525545982</v>
      </c>
      <c r="P27" s="230">
        <f t="shared" si="3"/>
        <v>1967.8572188039366</v>
      </c>
      <c r="Q27" s="230">
        <f t="shared" si="3"/>
        <v>2070.184628125201</v>
      </c>
      <c r="R27" s="230">
        <f t="shared" si="3"/>
        <v>2158.9619300386234</v>
      </c>
      <c r="S27" s="230">
        <f t="shared" si="3"/>
        <v>2300.6512738343145</v>
      </c>
      <c r="T27" s="230">
        <f t="shared" si="3"/>
        <v>2428.9442155444463</v>
      </c>
      <c r="U27" s="230">
        <f t="shared" si="3"/>
        <v>2443.4391394320528</v>
      </c>
      <c r="V27" s="230">
        <f t="shared" si="3"/>
        <v>2368.5313008338835</v>
      </c>
      <c r="W27" s="230">
        <f t="shared" si="3"/>
        <v>2520.2041937757404</v>
      </c>
    </row>
    <row r="28" spans="1:23" ht="12" customHeight="1" x14ac:dyDescent="0.25">
      <c r="A28" s="18" t="s">
        <v>30</v>
      </c>
      <c r="B28" s="232">
        <v>71.161422854848311</v>
      </c>
      <c r="C28" s="232">
        <v>89.870801901201489</v>
      </c>
      <c r="D28" s="232">
        <v>84.373654868970689</v>
      </c>
      <c r="E28" s="232">
        <v>58.705594020014622</v>
      </c>
      <c r="F28" s="232">
        <v>91.667030519111435</v>
      </c>
      <c r="G28" s="232">
        <v>118.64513010964809</v>
      </c>
      <c r="H28" s="232">
        <v>124.61070431338254</v>
      </c>
      <c r="I28" s="232">
        <v>115.39518271753055</v>
      </c>
      <c r="J28" s="232">
        <v>115.91596335095518</v>
      </c>
      <c r="K28" s="232">
        <v>55.542821013559518</v>
      </c>
      <c r="L28" s="232">
        <v>43.843840530701499</v>
      </c>
      <c r="M28" s="232">
        <v>44.017977881169024</v>
      </c>
      <c r="N28" s="232">
        <v>36.728367115839987</v>
      </c>
      <c r="O28" s="232">
        <v>24.90575473476104</v>
      </c>
      <c r="P28" s="232">
        <v>32.208521646903186</v>
      </c>
      <c r="Q28" s="232">
        <v>38.565819669352209</v>
      </c>
      <c r="R28" s="232">
        <v>32.945252114463671</v>
      </c>
      <c r="S28" s="232">
        <v>43.59366757158115</v>
      </c>
      <c r="T28" s="232">
        <v>38.737710520313911</v>
      </c>
      <c r="U28" s="232">
        <v>31.32092708724614</v>
      </c>
      <c r="V28" s="232">
        <v>30.218529063043142</v>
      </c>
      <c r="W28" s="232">
        <v>26.571176247134343</v>
      </c>
    </row>
    <row r="29" spans="1:23" ht="12" customHeight="1" x14ac:dyDescent="0.25">
      <c r="A29" s="18" t="s">
        <v>40</v>
      </c>
      <c r="B29" s="232">
        <v>76.792777300085987</v>
      </c>
      <c r="C29" s="232">
        <v>89.591573516766985</v>
      </c>
      <c r="D29" s="232">
        <v>79.757351676698192</v>
      </c>
      <c r="E29" s="232">
        <v>113.55141874462601</v>
      </c>
      <c r="F29" s="232">
        <v>118.9285468615649</v>
      </c>
      <c r="G29" s="232">
        <v>85.733963886500419</v>
      </c>
      <c r="H29" s="232">
        <v>78.130524505588994</v>
      </c>
      <c r="I29" s="232">
        <v>95.120378331900255</v>
      </c>
      <c r="J29" s="232">
        <v>86.606448839208937</v>
      </c>
      <c r="K29" s="232">
        <v>26.829062768701629</v>
      </c>
      <c r="L29" s="232">
        <v>37.173000859845217</v>
      </c>
      <c r="M29" s="232">
        <v>37.773946689595867</v>
      </c>
      <c r="N29" s="232">
        <v>34.513499570077393</v>
      </c>
      <c r="O29" s="232">
        <v>18.817712811693891</v>
      </c>
      <c r="P29" s="232">
        <v>21.137833190025791</v>
      </c>
      <c r="Q29" s="232">
        <v>35.266809974204641</v>
      </c>
      <c r="R29" s="232">
        <v>25.803955288048151</v>
      </c>
      <c r="S29" s="232">
        <v>36.079363714531382</v>
      </c>
      <c r="T29" s="232">
        <v>36.642648323301813</v>
      </c>
      <c r="U29" s="232">
        <v>32.161994840928628</v>
      </c>
      <c r="V29" s="232">
        <v>29.450558899398111</v>
      </c>
      <c r="W29" s="232">
        <v>21.059071367153908</v>
      </c>
    </row>
    <row r="30" spans="1:23" ht="12" customHeight="1" x14ac:dyDescent="0.25">
      <c r="A30" s="18" t="s">
        <v>33</v>
      </c>
      <c r="B30" s="232">
        <v>12.711855457353899</v>
      </c>
      <c r="C30" s="232">
        <v>7.1212920333941536</v>
      </c>
      <c r="D30" s="232">
        <v>20.363041108717852</v>
      </c>
      <c r="E30" s="232">
        <v>16.910407337416526</v>
      </c>
      <c r="F30" s="232">
        <v>14.118018759295243</v>
      </c>
      <c r="G30" s="232">
        <v>15.941933959173667</v>
      </c>
      <c r="H30" s="232">
        <v>14.689662166065968</v>
      </c>
      <c r="I30" s="232">
        <v>10.938539999723556</v>
      </c>
      <c r="J30" s="232">
        <v>14.479071949340263</v>
      </c>
      <c r="K30" s="232">
        <v>11.464196483318407</v>
      </c>
      <c r="L30" s="232">
        <v>10.715079109100731</v>
      </c>
      <c r="M30" s="232">
        <v>48.546532157757248</v>
      </c>
      <c r="N30" s="232">
        <v>51.881926245576338</v>
      </c>
      <c r="O30" s="232">
        <v>66.300218663988431</v>
      </c>
      <c r="P30" s="232">
        <v>101.24103895074495</v>
      </c>
      <c r="Q30" s="232">
        <v>96.182933025100212</v>
      </c>
      <c r="R30" s="232">
        <v>76.667230018644403</v>
      </c>
      <c r="S30" s="232">
        <v>83.531743072517017</v>
      </c>
      <c r="T30" s="232">
        <v>85.207791752782697</v>
      </c>
      <c r="U30" s="232">
        <v>81.349293369380291</v>
      </c>
      <c r="V30" s="232">
        <v>83.459282359448352</v>
      </c>
      <c r="W30" s="232">
        <v>94.136171646561309</v>
      </c>
    </row>
    <row r="31" spans="1:23" ht="12" customHeight="1" x14ac:dyDescent="0.25">
      <c r="A31" s="18" t="s">
        <v>83</v>
      </c>
      <c r="B31" s="232">
        <v>16.13269625130286</v>
      </c>
      <c r="C31" s="232">
        <v>21.281871051445201</v>
      </c>
      <c r="D31" s="232">
        <v>21.628439142871407</v>
      </c>
      <c r="E31" s="232">
        <v>27.337169375356417</v>
      </c>
      <c r="F31" s="232">
        <v>23.981117414124835</v>
      </c>
      <c r="G31" s="232">
        <v>31.632423882101893</v>
      </c>
      <c r="H31" s="232">
        <v>31.908305611234514</v>
      </c>
      <c r="I31" s="232">
        <v>24.695634545860145</v>
      </c>
      <c r="J31" s="232">
        <v>29.549387978270968</v>
      </c>
      <c r="K31" s="232">
        <v>28.088803320865075</v>
      </c>
      <c r="L31" s="232">
        <v>28.185289257075731</v>
      </c>
      <c r="M31" s="232">
        <v>110.79714722511139</v>
      </c>
      <c r="N31" s="232">
        <v>89.771881623714506</v>
      </c>
      <c r="O31" s="232">
        <v>97.586141691944661</v>
      </c>
      <c r="P31" s="232">
        <v>125.51205304308006</v>
      </c>
      <c r="Q31" s="232">
        <v>135.18695475582541</v>
      </c>
      <c r="R31" s="232">
        <v>155.52437951965163</v>
      </c>
      <c r="S31" s="232">
        <v>166.19427042383481</v>
      </c>
      <c r="T31" s="232">
        <v>207.50060216049806</v>
      </c>
      <c r="U31" s="232">
        <v>196.90686359263714</v>
      </c>
      <c r="V31" s="232">
        <v>210.79140007343341</v>
      </c>
      <c r="W31" s="232">
        <v>220.72203704595057</v>
      </c>
    </row>
    <row r="32" spans="1:23" ht="12" customHeight="1" x14ac:dyDescent="0.25">
      <c r="A32" s="18" t="s">
        <v>70</v>
      </c>
      <c r="B32" s="232">
        <v>162.60904081030583</v>
      </c>
      <c r="C32" s="232">
        <v>98.416333322731106</v>
      </c>
      <c r="D32" s="232">
        <v>72.535968345474942</v>
      </c>
      <c r="E32" s="232">
        <v>121.55139485565803</v>
      </c>
      <c r="F32" s="232">
        <v>99.67837219281715</v>
      </c>
      <c r="G32" s="232">
        <v>30.683828837959275</v>
      </c>
      <c r="H32" s="232">
        <v>22.769341478293477</v>
      </c>
      <c r="I32" s="232">
        <v>15.990470761580308</v>
      </c>
      <c r="J32" s="232">
        <v>8.0698512041091917</v>
      </c>
      <c r="K32" s="232">
        <v>2.5544895709580331</v>
      </c>
      <c r="L32" s="232">
        <v>1.9591289377667147</v>
      </c>
      <c r="M32" s="232">
        <v>2.085837607838589</v>
      </c>
      <c r="N32" s="232">
        <v>0.32009714568061831</v>
      </c>
      <c r="O32" s="232">
        <v>1.9740833286366399</v>
      </c>
      <c r="P32" s="232">
        <v>2.020529438346677</v>
      </c>
      <c r="Q32" s="232">
        <v>0.81183430977906701</v>
      </c>
      <c r="R32" s="232">
        <v>0.80254679738238499</v>
      </c>
      <c r="S32" s="232">
        <v>1.437672397393996</v>
      </c>
      <c r="T32" s="232">
        <v>0.80098421817582688</v>
      </c>
      <c r="U32" s="232">
        <v>0.80260329252232443</v>
      </c>
      <c r="V32" s="232">
        <v>2.5332059803559539</v>
      </c>
      <c r="W32" s="232">
        <v>1.6047094067531993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29.798481746481347</v>
      </c>
      <c r="E33" s="232">
        <v>54.802024678000301</v>
      </c>
      <c r="F33" s="232">
        <v>60.555985695517379</v>
      </c>
      <c r="G33" s="232">
        <v>104.76072249558742</v>
      </c>
      <c r="H33" s="232">
        <v>87.402771200165304</v>
      </c>
      <c r="I33" s="232">
        <v>115.07112171308727</v>
      </c>
      <c r="J33" s="232">
        <v>108.90917836962058</v>
      </c>
      <c r="K33" s="232">
        <v>90.803639193185035</v>
      </c>
      <c r="L33" s="232">
        <v>84.807215081483207</v>
      </c>
      <c r="M33" s="232">
        <v>67.445497889144974</v>
      </c>
      <c r="N33" s="232">
        <v>70.973783090089853</v>
      </c>
      <c r="O33" s="232">
        <v>68.742358850608554</v>
      </c>
      <c r="P33" s="232">
        <v>57.44277014633181</v>
      </c>
      <c r="Q33" s="232">
        <v>71.037083813247477</v>
      </c>
      <c r="R33" s="232">
        <v>86.883033826958211</v>
      </c>
      <c r="S33" s="232">
        <v>79.487188976355867</v>
      </c>
      <c r="T33" s="232">
        <v>86.92447836925345</v>
      </c>
      <c r="U33" s="232">
        <v>92.37635251351773</v>
      </c>
      <c r="V33" s="232">
        <v>66.658171637197029</v>
      </c>
      <c r="W33" s="232">
        <v>45.796096183156862</v>
      </c>
    </row>
    <row r="34" spans="1:23" ht="12" customHeight="1" x14ac:dyDescent="0.25">
      <c r="A34" s="18" t="s">
        <v>72</v>
      </c>
      <c r="B34" s="232">
        <v>859.83089424243258</v>
      </c>
      <c r="C34" s="232">
        <v>967.35126810591703</v>
      </c>
      <c r="D34" s="232">
        <v>949.83519380489599</v>
      </c>
      <c r="E34" s="232">
        <v>888.14340131111624</v>
      </c>
      <c r="F34" s="232">
        <v>717.43040038864319</v>
      </c>
      <c r="G34" s="232">
        <v>745.88164251844273</v>
      </c>
      <c r="H34" s="232">
        <v>746.59745923510707</v>
      </c>
      <c r="I34" s="232">
        <v>718.96746042704024</v>
      </c>
      <c r="J34" s="232">
        <v>698.60162888850175</v>
      </c>
      <c r="K34" s="232">
        <v>505.68669247105504</v>
      </c>
      <c r="L34" s="232">
        <v>525.26735839027674</v>
      </c>
      <c r="M34" s="232">
        <v>543.4250437285574</v>
      </c>
      <c r="N34" s="232">
        <v>436.75277704254648</v>
      </c>
      <c r="O34" s="232">
        <v>721.11691263817238</v>
      </c>
      <c r="P34" s="232">
        <v>687.27444522560484</v>
      </c>
      <c r="Q34" s="232">
        <v>683.67599195166883</v>
      </c>
      <c r="R34" s="232">
        <v>740.4870258114787</v>
      </c>
      <c r="S34" s="232">
        <v>774.10603631562162</v>
      </c>
      <c r="T34" s="232">
        <v>806.79037477980478</v>
      </c>
      <c r="U34" s="232">
        <v>791.79236579781855</v>
      </c>
      <c r="V34" s="232">
        <v>771.92814463355785</v>
      </c>
      <c r="W34" s="232">
        <v>805.78122170977997</v>
      </c>
    </row>
    <row r="35" spans="1:23" ht="12" customHeight="1" x14ac:dyDescent="0.25">
      <c r="A35" s="18" t="s">
        <v>36</v>
      </c>
      <c r="B35" s="232">
        <v>130.65910492358509</v>
      </c>
      <c r="C35" s="232">
        <v>84.622301241070801</v>
      </c>
      <c r="D35" s="232">
        <v>79.211541131638413</v>
      </c>
      <c r="E35" s="232">
        <v>81.948277747846845</v>
      </c>
      <c r="F35" s="232">
        <v>97.030483985739082</v>
      </c>
      <c r="G35" s="232">
        <v>103.49896229771231</v>
      </c>
      <c r="H35" s="232">
        <v>129.40957726635469</v>
      </c>
      <c r="I35" s="232">
        <v>126.927636870645</v>
      </c>
      <c r="J35" s="232">
        <v>125.3240009425935</v>
      </c>
      <c r="K35" s="232">
        <v>110.92609110985512</v>
      </c>
      <c r="L35" s="232">
        <v>142.40292492940537</v>
      </c>
      <c r="M35" s="232">
        <v>139.01548117100788</v>
      </c>
      <c r="N35" s="232">
        <v>126.45024124724142</v>
      </c>
      <c r="O35" s="232">
        <v>79.098635511570805</v>
      </c>
      <c r="P35" s="232">
        <v>44.860130280413188</v>
      </c>
      <c r="Q35" s="232">
        <v>54.240440470295823</v>
      </c>
      <c r="R35" s="232">
        <v>31.456665485417904</v>
      </c>
      <c r="S35" s="232">
        <v>40.762928644719644</v>
      </c>
      <c r="T35" s="232">
        <v>31.141561192766645</v>
      </c>
      <c r="U35" s="232">
        <v>30.822427867487828</v>
      </c>
      <c r="V35" s="232">
        <v>21.374324679425236</v>
      </c>
      <c r="W35" s="232">
        <v>34.995205056893191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19.689916751900007</v>
      </c>
      <c r="E36" s="232">
        <v>19.610890411618854</v>
      </c>
      <c r="F36" s="232">
        <v>26.730032113516202</v>
      </c>
      <c r="G36" s="232">
        <v>43.730508017760997</v>
      </c>
      <c r="H36" s="232">
        <v>50.04601182288161</v>
      </c>
      <c r="I36" s="232">
        <v>44.280161372562645</v>
      </c>
      <c r="J36" s="232">
        <v>48.092013386256255</v>
      </c>
      <c r="K36" s="232">
        <v>55.445279932784786</v>
      </c>
      <c r="L36" s="232">
        <v>66.244105723980397</v>
      </c>
      <c r="M36" s="232">
        <v>71.533151419660854</v>
      </c>
      <c r="N36" s="232">
        <v>35.372441215505468</v>
      </c>
      <c r="O36" s="232">
        <v>34.382592986201061</v>
      </c>
      <c r="P36" s="232">
        <v>51.373271011182737</v>
      </c>
      <c r="Q36" s="232">
        <v>65.357774210254732</v>
      </c>
      <c r="R36" s="232">
        <v>73.718585750332664</v>
      </c>
      <c r="S36" s="232">
        <v>87.380695337477789</v>
      </c>
      <c r="T36" s="232">
        <v>108.5572977405788</v>
      </c>
      <c r="U36" s="232">
        <v>129.83846608664453</v>
      </c>
      <c r="V36" s="232">
        <v>119.9710814110916</v>
      </c>
      <c r="W36" s="232">
        <v>162.28605422734228</v>
      </c>
    </row>
    <row r="37" spans="1:23" ht="12" customHeight="1" x14ac:dyDescent="0.25">
      <c r="A37" s="47" t="s">
        <v>38</v>
      </c>
      <c r="B37" s="233">
        <v>442.86215309259319</v>
      </c>
      <c r="C37" s="233">
        <v>467.59703159981137</v>
      </c>
      <c r="D37" s="233">
        <v>533.80503694602328</v>
      </c>
      <c r="E37" s="233">
        <v>537.45915335139568</v>
      </c>
      <c r="F37" s="233">
        <v>543.18248529554057</v>
      </c>
      <c r="G37" s="233">
        <v>525.38189695369067</v>
      </c>
      <c r="H37" s="233">
        <v>524.4944741828956</v>
      </c>
      <c r="I37" s="233">
        <v>524.22741057640098</v>
      </c>
      <c r="J37" s="233">
        <v>559.98942922809044</v>
      </c>
      <c r="K37" s="233">
        <v>499.54693033412514</v>
      </c>
      <c r="L37" s="233">
        <v>577.83909309373132</v>
      </c>
      <c r="M37" s="233">
        <v>569.52713584411833</v>
      </c>
      <c r="N37" s="233">
        <v>883.26410842587416</v>
      </c>
      <c r="O37" s="233">
        <v>851.60344133702108</v>
      </c>
      <c r="P37" s="233">
        <v>844.78662587130339</v>
      </c>
      <c r="Q37" s="233">
        <v>889.85898594547234</v>
      </c>
      <c r="R37" s="233">
        <v>934.67325542624576</v>
      </c>
      <c r="S37" s="233">
        <v>988.0777073802808</v>
      </c>
      <c r="T37" s="233">
        <v>1026.6407664869703</v>
      </c>
      <c r="U37" s="233">
        <v>1056.0678449838695</v>
      </c>
      <c r="V37" s="233">
        <v>1032.1466020969333</v>
      </c>
      <c r="W37" s="233">
        <v>1107.2524508850152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0.99999999999999989</v>
      </c>
      <c r="G41" s="234">
        <f t="shared" si="4"/>
        <v>1</v>
      </c>
      <c r="H41" s="234">
        <f t="shared" si="4"/>
        <v>0.99999999999999989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0.99999999999999989</v>
      </c>
      <c r="T41" s="234">
        <f t="shared" si="4"/>
        <v>0.99999999999999989</v>
      </c>
      <c r="U41" s="234">
        <f t="shared" si="4"/>
        <v>0.99999999999999978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7.8664142538580704E-3</v>
      </c>
      <c r="C42" s="235">
        <f t="shared" si="5"/>
        <v>8.4956547402262467E-3</v>
      </c>
      <c r="D42" s="235">
        <f t="shared" si="5"/>
        <v>8.6706753695637139E-3</v>
      </c>
      <c r="E42" s="235">
        <f t="shared" si="5"/>
        <v>8.8637811226643555E-3</v>
      </c>
      <c r="F42" s="235">
        <f t="shared" si="5"/>
        <v>9.1428129856190969E-3</v>
      </c>
      <c r="G42" s="235">
        <f t="shared" si="5"/>
        <v>8.9911037202093196E-3</v>
      </c>
      <c r="H42" s="235">
        <f t="shared" si="5"/>
        <v>9.0779893109556378E-3</v>
      </c>
      <c r="I42" s="235">
        <f t="shared" si="5"/>
        <v>9.1728818153736357E-3</v>
      </c>
      <c r="J42" s="235">
        <f t="shared" si="5"/>
        <v>9.2650023284681256E-3</v>
      </c>
      <c r="K42" s="235">
        <f t="shared" si="5"/>
        <v>1.020812060629262E-2</v>
      </c>
      <c r="L42" s="235">
        <f t="shared" si="5"/>
        <v>1.0690504288833664E-2</v>
      </c>
      <c r="M42" s="235">
        <f t="shared" si="5"/>
        <v>9.5957412454355882E-3</v>
      </c>
      <c r="N42" s="235">
        <f t="shared" si="5"/>
        <v>1.3259604298404237E-2</v>
      </c>
      <c r="O42" s="235">
        <f t="shared" si="5"/>
        <v>1.2102249143301005E-2</v>
      </c>
      <c r="P42" s="235">
        <f t="shared" si="5"/>
        <v>1.1668811602371005E-2</v>
      </c>
      <c r="Q42" s="235">
        <f t="shared" si="5"/>
        <v>1.1705259349939573E-2</v>
      </c>
      <c r="R42" s="235">
        <f t="shared" si="5"/>
        <v>1.1845093693622365E-2</v>
      </c>
      <c r="S42" s="235">
        <f t="shared" si="5"/>
        <v>1.1525961559776069E-2</v>
      </c>
      <c r="T42" s="235">
        <f t="shared" si="5"/>
        <v>1.1741434201279526E-2</v>
      </c>
      <c r="U42" s="235">
        <f t="shared" si="5"/>
        <v>1.2123687267613774E-2</v>
      </c>
      <c r="V42" s="235">
        <f t="shared" si="5"/>
        <v>1.2019516201050177E-2</v>
      </c>
      <c r="W42" s="235">
        <f t="shared" si="5"/>
        <v>1.2172378915466509E-2</v>
      </c>
    </row>
    <row r="43" spans="1:23" ht="12" customHeight="1" x14ac:dyDescent="0.25">
      <c r="A43" s="202" t="s">
        <v>93</v>
      </c>
      <c r="B43" s="235">
        <f t="shared" ref="B43:W43" si="6">IF(B7=0,0,B7/B$5)</f>
        <v>1.9509978520211337E-2</v>
      </c>
      <c r="C43" s="235">
        <f t="shared" si="6"/>
        <v>2.0658478691594578E-2</v>
      </c>
      <c r="D43" s="235">
        <f t="shared" si="6"/>
        <v>2.039510923405018E-2</v>
      </c>
      <c r="E43" s="235">
        <f t="shared" si="6"/>
        <v>1.6646789408695635E-2</v>
      </c>
      <c r="F43" s="235">
        <f t="shared" si="6"/>
        <v>1.7280658020987591E-2</v>
      </c>
      <c r="G43" s="235">
        <f t="shared" si="6"/>
        <v>1.7418332258027563E-2</v>
      </c>
      <c r="H43" s="235">
        <f t="shared" si="6"/>
        <v>1.8055913847011884E-2</v>
      </c>
      <c r="I43" s="235">
        <f t="shared" si="6"/>
        <v>1.9072890729874302E-2</v>
      </c>
      <c r="J43" s="235">
        <f t="shared" si="6"/>
        <v>1.8838408874708029E-2</v>
      </c>
      <c r="K43" s="235">
        <f t="shared" si="6"/>
        <v>1.8986846597770543E-2</v>
      </c>
      <c r="L43" s="235">
        <f t="shared" si="6"/>
        <v>1.9382273144099432E-2</v>
      </c>
      <c r="M43" s="235">
        <f t="shared" si="6"/>
        <v>1.8547193754376516E-2</v>
      </c>
      <c r="N43" s="235">
        <f t="shared" si="6"/>
        <v>2.266970150252122E-2</v>
      </c>
      <c r="O43" s="235">
        <f t="shared" si="6"/>
        <v>2.2275625532914151E-2</v>
      </c>
      <c r="P43" s="235">
        <f t="shared" si="6"/>
        <v>2.2410417384784078E-2</v>
      </c>
      <c r="Q43" s="235">
        <f t="shared" si="6"/>
        <v>2.218866600214877E-2</v>
      </c>
      <c r="R43" s="235">
        <f t="shared" si="6"/>
        <v>2.1708103719359644E-2</v>
      </c>
      <c r="S43" s="235">
        <f t="shared" si="6"/>
        <v>2.0524459000989939E-2</v>
      </c>
      <c r="T43" s="235">
        <f t="shared" si="6"/>
        <v>1.9900762054231632E-2</v>
      </c>
      <c r="U43" s="235">
        <f t="shared" si="6"/>
        <v>2.0330785640486192E-2</v>
      </c>
      <c r="V43" s="235">
        <f t="shared" si="6"/>
        <v>2.0669585140572974E-2</v>
      </c>
      <c r="W43" s="235">
        <f t="shared" si="6"/>
        <v>2.0874483969245395E-2</v>
      </c>
    </row>
    <row r="44" spans="1:23" ht="12" customHeight="1" x14ac:dyDescent="0.25">
      <c r="A44" s="202" t="s">
        <v>94</v>
      </c>
      <c r="B44" s="235">
        <f t="shared" ref="B44:W44" si="7">IF(B8=0,0,B8/B$5)</f>
        <v>3.0898855672716288E-2</v>
      </c>
      <c r="C44" s="235">
        <f t="shared" si="7"/>
        <v>3.211940129327448E-2</v>
      </c>
      <c r="D44" s="235">
        <f t="shared" si="7"/>
        <v>3.2158444940880847E-2</v>
      </c>
      <c r="E44" s="235">
        <f t="shared" si="7"/>
        <v>2.8208476630842253E-2</v>
      </c>
      <c r="F44" s="235">
        <f t="shared" si="7"/>
        <v>2.8858847989450844E-2</v>
      </c>
      <c r="G44" s="235">
        <f t="shared" si="7"/>
        <v>2.8603883979725738E-2</v>
      </c>
      <c r="H44" s="235">
        <f t="shared" si="7"/>
        <v>2.9453867604900746E-2</v>
      </c>
      <c r="I44" s="235">
        <f t="shared" si="7"/>
        <v>3.0140405976954991E-2</v>
      </c>
      <c r="J44" s="235">
        <f t="shared" si="7"/>
        <v>3.040470332488909E-2</v>
      </c>
      <c r="K44" s="235">
        <f t="shared" si="7"/>
        <v>3.1229166321584456E-2</v>
      </c>
      <c r="L44" s="235">
        <f t="shared" si="7"/>
        <v>3.2074961522268561E-2</v>
      </c>
      <c r="M44" s="235">
        <f t="shared" si="7"/>
        <v>2.9555042033098992E-2</v>
      </c>
      <c r="N44" s="235">
        <f t="shared" si="7"/>
        <v>3.7067638467772723E-2</v>
      </c>
      <c r="O44" s="235">
        <f t="shared" si="7"/>
        <v>3.5062751886209755E-2</v>
      </c>
      <c r="P44" s="235">
        <f t="shared" si="7"/>
        <v>3.4782483234918851E-2</v>
      </c>
      <c r="Q44" s="235">
        <f t="shared" si="7"/>
        <v>3.4410551896036187E-2</v>
      </c>
      <c r="R44" s="235">
        <f t="shared" si="7"/>
        <v>3.3904193969839146E-2</v>
      </c>
      <c r="S44" s="235">
        <f t="shared" si="7"/>
        <v>3.2686284938648592E-2</v>
      </c>
      <c r="T44" s="235">
        <f t="shared" si="7"/>
        <v>3.1486053497105676E-2</v>
      </c>
      <c r="U44" s="235">
        <f t="shared" si="7"/>
        <v>3.2368740984712943E-2</v>
      </c>
      <c r="V44" s="235">
        <f t="shared" si="7"/>
        <v>3.2736650556334339E-2</v>
      </c>
      <c r="W44" s="235">
        <f t="shared" si="7"/>
        <v>3.2701548188374799E-2</v>
      </c>
    </row>
    <row r="45" spans="1:23" ht="12" customHeight="1" x14ac:dyDescent="0.25">
      <c r="A45" s="202" t="s">
        <v>95</v>
      </c>
      <c r="B45" s="235">
        <f t="shared" ref="B45:W45" si="8">IF(B9=0,0,B9/B$5)</f>
        <v>3.3086999903068744E-2</v>
      </c>
      <c r="C45" s="235">
        <f t="shared" si="8"/>
        <v>3.4695137834747272E-2</v>
      </c>
      <c r="D45" s="235">
        <f t="shared" si="8"/>
        <v>3.3852419484086939E-2</v>
      </c>
      <c r="E45" s="235">
        <f t="shared" si="8"/>
        <v>2.6676265983033128E-2</v>
      </c>
      <c r="F45" s="235">
        <f t="shared" si="8"/>
        <v>2.7674859622358654E-2</v>
      </c>
      <c r="G45" s="235">
        <f t="shared" si="8"/>
        <v>2.7618274144855365E-2</v>
      </c>
      <c r="H45" s="235">
        <f t="shared" si="8"/>
        <v>2.8740576273248185E-2</v>
      </c>
      <c r="I45" s="235">
        <f t="shared" si="8"/>
        <v>3.0441259884668913E-2</v>
      </c>
      <c r="J45" s="235">
        <f t="shared" si="8"/>
        <v>3.0131101902640439E-2</v>
      </c>
      <c r="K45" s="235">
        <f t="shared" si="8"/>
        <v>2.9687400169506932E-2</v>
      </c>
      <c r="L45" s="235">
        <f t="shared" si="8"/>
        <v>3.032827704429027E-2</v>
      </c>
      <c r="M45" s="235">
        <f t="shared" si="8"/>
        <v>2.9036051673555122E-2</v>
      </c>
      <c r="N45" s="235">
        <f t="shared" si="8"/>
        <v>3.5211687690416507E-2</v>
      </c>
      <c r="O45" s="235">
        <f t="shared" si="8"/>
        <v>3.5009743424321442E-2</v>
      </c>
      <c r="P45" s="235">
        <f t="shared" si="8"/>
        <v>3.4951704879350946E-2</v>
      </c>
      <c r="Q45" s="235">
        <f t="shared" si="8"/>
        <v>3.4482197274857275E-2</v>
      </c>
      <c r="R45" s="235">
        <f t="shared" si="8"/>
        <v>3.3495325431835088E-2</v>
      </c>
      <c r="S45" s="235">
        <f t="shared" si="8"/>
        <v>3.1741110379852562E-2</v>
      </c>
      <c r="T45" s="235">
        <f t="shared" si="8"/>
        <v>3.046801616909248E-2</v>
      </c>
      <c r="U45" s="235">
        <f t="shared" si="8"/>
        <v>3.1435890097316163E-2</v>
      </c>
      <c r="V45" s="235">
        <f t="shared" si="8"/>
        <v>3.2149007130293179E-2</v>
      </c>
      <c r="W45" s="235">
        <f t="shared" si="8"/>
        <v>3.2498550313841974E-2</v>
      </c>
    </row>
    <row r="46" spans="1:23" ht="12" customHeight="1" x14ac:dyDescent="0.25">
      <c r="A46" s="202" t="s">
        <v>96</v>
      </c>
      <c r="B46" s="235">
        <f t="shared" ref="B46:W46" si="9">IF(B10=0,0,B10/B$5)</f>
        <v>1.9112482681887068E-2</v>
      </c>
      <c r="C46" s="235">
        <f t="shared" si="9"/>
        <v>2.0222084470708748E-2</v>
      </c>
      <c r="D46" s="235">
        <f t="shared" si="9"/>
        <v>2.020779037475396E-2</v>
      </c>
      <c r="E46" s="235">
        <f t="shared" si="9"/>
        <v>1.9598746237044024E-2</v>
      </c>
      <c r="F46" s="235">
        <f t="shared" si="9"/>
        <v>1.9200652972432421E-2</v>
      </c>
      <c r="G46" s="235">
        <f t="shared" si="9"/>
        <v>1.9179262324323997E-2</v>
      </c>
      <c r="H46" s="235">
        <f t="shared" si="9"/>
        <v>1.9219576522061389E-2</v>
      </c>
      <c r="I46" s="235">
        <f t="shared" si="9"/>
        <v>1.912309611578961E-2</v>
      </c>
      <c r="J46" s="235">
        <f t="shared" si="9"/>
        <v>1.9187439405539918E-2</v>
      </c>
      <c r="K46" s="235">
        <f t="shared" si="9"/>
        <v>1.9929085405194117E-2</v>
      </c>
      <c r="L46" s="235">
        <f t="shared" si="9"/>
        <v>1.989080419505769E-2</v>
      </c>
      <c r="M46" s="235">
        <f t="shared" si="9"/>
        <v>1.8793769302746639E-2</v>
      </c>
      <c r="N46" s="235">
        <f t="shared" si="9"/>
        <v>2.0335975509456421E-2</v>
      </c>
      <c r="O46" s="235">
        <f t="shared" si="9"/>
        <v>2.0919865771522161E-2</v>
      </c>
      <c r="P46" s="235">
        <f t="shared" si="9"/>
        <v>2.1083284590875183E-2</v>
      </c>
      <c r="Q46" s="235">
        <f t="shared" si="9"/>
        <v>2.069662137280474E-2</v>
      </c>
      <c r="R46" s="235">
        <f t="shared" si="9"/>
        <v>2.0388390305799801E-2</v>
      </c>
      <c r="S46" s="235">
        <f t="shared" si="9"/>
        <v>2.0334689025276811E-2</v>
      </c>
      <c r="T46" s="235">
        <f t="shared" si="9"/>
        <v>1.9827383193738723E-2</v>
      </c>
      <c r="U46" s="235">
        <f t="shared" si="9"/>
        <v>1.9938902596077182E-2</v>
      </c>
      <c r="V46" s="235">
        <f t="shared" si="9"/>
        <v>2.0059803577225095E-2</v>
      </c>
      <c r="W46" s="235">
        <f t="shared" si="9"/>
        <v>2.0059264027599007E-2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0.34676212964758857</v>
      </c>
      <c r="C47" s="236">
        <f t="shared" si="10"/>
        <v>0.3469201366492824</v>
      </c>
      <c r="D47" s="236">
        <f t="shared" si="10"/>
        <v>0.3392209362202393</v>
      </c>
      <c r="E47" s="236">
        <f t="shared" si="10"/>
        <v>0.33203442982767756</v>
      </c>
      <c r="F47" s="236">
        <f t="shared" si="10"/>
        <v>0.3159213047837634</v>
      </c>
      <c r="G47" s="236">
        <f t="shared" si="10"/>
        <v>0.31525861384283788</v>
      </c>
      <c r="H47" s="236">
        <f t="shared" si="10"/>
        <v>0.31488139818613597</v>
      </c>
      <c r="I47" s="236">
        <f t="shared" si="10"/>
        <v>0.30916907282467398</v>
      </c>
      <c r="J47" s="236">
        <f t="shared" si="10"/>
        <v>0.30946786993481218</v>
      </c>
      <c r="K47" s="236">
        <f t="shared" si="10"/>
        <v>0.31794532913514462</v>
      </c>
      <c r="L47" s="236">
        <f t="shared" si="10"/>
        <v>0.3046931465331158</v>
      </c>
      <c r="M47" s="236">
        <f t="shared" si="10"/>
        <v>0.34941344387399836</v>
      </c>
      <c r="N47" s="236">
        <f t="shared" si="10"/>
        <v>0.31651780786248579</v>
      </c>
      <c r="O47" s="236">
        <f t="shared" si="10"/>
        <v>0.34733895880186255</v>
      </c>
      <c r="P47" s="236">
        <f t="shared" si="10"/>
        <v>0.34397134596786194</v>
      </c>
      <c r="Q47" s="236">
        <f t="shared" si="10"/>
        <v>0.34120090481955528</v>
      </c>
      <c r="R47" s="236">
        <f t="shared" si="10"/>
        <v>0.33733486303689408</v>
      </c>
      <c r="S47" s="236">
        <f t="shared" si="10"/>
        <v>0.34600036555660563</v>
      </c>
      <c r="T47" s="236">
        <f t="shared" si="10"/>
        <v>0.34122145449589775</v>
      </c>
      <c r="U47" s="236">
        <f t="shared" si="10"/>
        <v>0.33589864685751331</v>
      </c>
      <c r="V47" s="236">
        <f t="shared" si="10"/>
        <v>0.34669232765451125</v>
      </c>
      <c r="W47" s="236">
        <f t="shared" si="10"/>
        <v>0.3488007028155839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0.54276313932067</v>
      </c>
      <c r="C48" s="237">
        <f t="shared" si="11"/>
        <v>0.53688910632016629</v>
      </c>
      <c r="D48" s="237">
        <f t="shared" si="11"/>
        <v>0.54549462437642515</v>
      </c>
      <c r="E48" s="237">
        <f t="shared" si="11"/>
        <v>0.56797151079004315</v>
      </c>
      <c r="F48" s="237">
        <f t="shared" si="11"/>
        <v>0.58192086362538786</v>
      </c>
      <c r="G48" s="237">
        <f t="shared" si="11"/>
        <v>0.58293052973002013</v>
      </c>
      <c r="H48" s="237">
        <f t="shared" si="11"/>
        <v>0.58057067825568609</v>
      </c>
      <c r="I48" s="237">
        <f t="shared" si="11"/>
        <v>0.58288039265266467</v>
      </c>
      <c r="J48" s="237">
        <f t="shared" si="11"/>
        <v>0.58270547422894226</v>
      </c>
      <c r="K48" s="237">
        <f t="shared" si="11"/>
        <v>0.5720140517645067</v>
      </c>
      <c r="L48" s="237">
        <f t="shared" si="11"/>
        <v>0.58294003327233457</v>
      </c>
      <c r="M48" s="237">
        <f t="shared" si="11"/>
        <v>0.54505875811678872</v>
      </c>
      <c r="N48" s="237">
        <f t="shared" si="11"/>
        <v>0.55493758466894316</v>
      </c>
      <c r="O48" s="237">
        <f t="shared" si="11"/>
        <v>0.52729080543986895</v>
      </c>
      <c r="P48" s="237">
        <f t="shared" si="11"/>
        <v>0.53113195233983801</v>
      </c>
      <c r="Q48" s="237">
        <f t="shared" si="11"/>
        <v>0.53531579928465822</v>
      </c>
      <c r="R48" s="237">
        <f t="shared" si="11"/>
        <v>0.54132402984264993</v>
      </c>
      <c r="S48" s="237">
        <f t="shared" si="11"/>
        <v>0.53718712953885028</v>
      </c>
      <c r="T48" s="237">
        <f t="shared" si="11"/>
        <v>0.54535489638865409</v>
      </c>
      <c r="U48" s="237">
        <f t="shared" si="11"/>
        <v>0.54790334655628026</v>
      </c>
      <c r="V48" s="237">
        <f t="shared" si="11"/>
        <v>0.53567310974001303</v>
      </c>
      <c r="W48" s="237">
        <f t="shared" si="11"/>
        <v>0.53289307176988843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HU: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1533.4830878801731</v>
      </c>
      <c r="C5" s="225">
        <f t="shared" si="0"/>
        <v>1619.1211205942595</v>
      </c>
      <c r="D5" s="225">
        <f t="shared" si="0"/>
        <v>1645.3287773690224</v>
      </c>
      <c r="E5" s="225">
        <f t="shared" si="0"/>
        <v>1621.7855760380048</v>
      </c>
      <c r="F5" s="225">
        <f t="shared" si="0"/>
        <v>1492.7948927326347</v>
      </c>
      <c r="G5" s="225">
        <f t="shared" si="0"/>
        <v>1509.9902835341109</v>
      </c>
      <c r="H5" s="225">
        <f t="shared" si="0"/>
        <v>1531.9462086493943</v>
      </c>
      <c r="I5" s="225">
        <f t="shared" si="0"/>
        <v>1511.8227651857837</v>
      </c>
      <c r="J5" s="225">
        <f t="shared" si="0"/>
        <v>1513.7900670834022</v>
      </c>
      <c r="K5" s="225">
        <f t="shared" si="0"/>
        <v>1214.1139744098325</v>
      </c>
      <c r="L5" s="225">
        <f t="shared" si="0"/>
        <v>1306.9963065718823</v>
      </c>
      <c r="M5" s="225">
        <f t="shared" si="0"/>
        <v>1451.5738374416342</v>
      </c>
      <c r="N5" s="225">
        <f t="shared" si="0"/>
        <v>1596.2462677085109</v>
      </c>
      <c r="O5" s="225">
        <f t="shared" si="0"/>
        <v>1842.2001604964473</v>
      </c>
      <c r="P5" s="225">
        <f t="shared" si="0"/>
        <v>1824.7320258203567</v>
      </c>
      <c r="Q5" s="225">
        <f t="shared" si="0"/>
        <v>1903.3028023141705</v>
      </c>
      <c r="R5" s="225">
        <f t="shared" si="0"/>
        <v>1958.274832458852</v>
      </c>
      <c r="S5" s="225">
        <f t="shared" si="0"/>
        <v>2125.7347311498788</v>
      </c>
      <c r="T5" s="225">
        <f t="shared" si="0"/>
        <v>2197.4475351191991</v>
      </c>
      <c r="U5" s="225">
        <f t="shared" si="0"/>
        <v>2222.2441935438242</v>
      </c>
      <c r="V5" s="225">
        <f t="shared" si="0"/>
        <v>2219.4591248607885</v>
      </c>
      <c r="W5" s="225">
        <f t="shared" si="0"/>
        <v>2391.3597145013005</v>
      </c>
    </row>
    <row r="6" spans="1:23" ht="12" customHeight="1" x14ac:dyDescent="0.25">
      <c r="A6" s="202" t="s">
        <v>92</v>
      </c>
      <c r="B6" s="226">
        <v>11.085402034988427</v>
      </c>
      <c r="C6" s="226">
        <v>12.581786314221654</v>
      </c>
      <c r="D6" s="226">
        <v>13.086354773406851</v>
      </c>
      <c r="E6" s="226">
        <v>13.347647565943824</v>
      </c>
      <c r="F6" s="226">
        <v>12.621018411865405</v>
      </c>
      <c r="G6" s="226">
        <v>12.541196304240794</v>
      </c>
      <c r="H6" s="226">
        <v>12.764331006143985</v>
      </c>
      <c r="I6" s="226">
        <v>12.727499094220786</v>
      </c>
      <c r="J6" s="226">
        <v>12.859419533622196</v>
      </c>
      <c r="K6" s="226">
        <v>11.311028457768224</v>
      </c>
      <c r="L6" s="226">
        <v>12.744164406377525</v>
      </c>
      <c r="M6" s="226">
        <v>13.051673845685581</v>
      </c>
      <c r="N6" s="226">
        <v>19.531720555262506</v>
      </c>
      <c r="O6" s="226">
        <v>20.84405280306968</v>
      </c>
      <c r="P6" s="226">
        <v>19.877555813387257</v>
      </c>
      <c r="Q6" s="226">
        <v>20.856533215519697</v>
      </c>
      <c r="R6" s="226">
        <v>21.77807193173966</v>
      </c>
      <c r="S6" s="226">
        <v>22.890728383889716</v>
      </c>
      <c r="T6" s="226">
        <v>24.33657968300037</v>
      </c>
      <c r="U6" s="226">
        <v>25.232463235438406</v>
      </c>
      <c r="V6" s="226">
        <v>24.866658345912729</v>
      </c>
      <c r="W6" s="226">
        <v>27.041921100927873</v>
      </c>
    </row>
    <row r="7" spans="1:23" ht="12" customHeight="1" x14ac:dyDescent="0.25">
      <c r="A7" s="202" t="s">
        <v>93</v>
      </c>
      <c r="B7" s="226">
        <v>6.3201655326809876</v>
      </c>
      <c r="C7" s="226">
        <v>7.1372616437081362</v>
      </c>
      <c r="D7" s="226">
        <v>7.1048538851360501</v>
      </c>
      <c r="E7" s="226">
        <v>5.8473372627665592</v>
      </c>
      <c r="F7" s="226">
        <v>5.7123877071395812</v>
      </c>
      <c r="G7" s="226">
        <v>5.8967937875536034</v>
      </c>
      <c r="H7" s="226">
        <v>6.2020132949408477</v>
      </c>
      <c r="I7" s="226">
        <v>6.5032927960752716</v>
      </c>
      <c r="J7" s="226">
        <v>6.3755675682475434</v>
      </c>
      <c r="K7" s="226">
        <v>5.2389880673861988</v>
      </c>
      <c r="L7" s="226">
        <v>5.7200786317827843</v>
      </c>
      <c r="M7" s="226">
        <v>6.0555441790217301</v>
      </c>
      <c r="N7" s="226">
        <v>8.1333956364859166</v>
      </c>
      <c r="O7" s="226">
        <v>9.3443935527100859</v>
      </c>
      <c r="P7" s="226">
        <v>9.2544726743960428</v>
      </c>
      <c r="Q7" s="226">
        <v>9.5887793244556292</v>
      </c>
      <c r="R7" s="226">
        <v>9.6251130287308708</v>
      </c>
      <c r="S7" s="226">
        <v>9.9424584127583131</v>
      </c>
      <c r="T7" s="226">
        <v>10.013774398213583</v>
      </c>
      <c r="U7" s="226">
        <v>10.307596652409011</v>
      </c>
      <c r="V7" s="226">
        <v>10.468082439821867</v>
      </c>
      <c r="W7" s="226">
        <v>11.477608700263589</v>
      </c>
    </row>
    <row r="8" spans="1:23" ht="12" customHeight="1" x14ac:dyDescent="0.25">
      <c r="A8" s="202" t="s">
        <v>94</v>
      </c>
      <c r="B8" s="226">
        <v>56.284237607552399</v>
      </c>
      <c r="C8" s="226">
        <v>61.935853977018475</v>
      </c>
      <c r="D8" s="226">
        <v>62.853914842274612</v>
      </c>
      <c r="E8" s="226">
        <v>55.383381194162901</v>
      </c>
      <c r="F8" s="226">
        <v>52.525333920572429</v>
      </c>
      <c r="G8" s="226">
        <v>52.880734361257311</v>
      </c>
      <c r="H8" s="226">
        <v>55.118833449877805</v>
      </c>
      <c r="I8" s="226">
        <v>55.774642422304431</v>
      </c>
      <c r="J8" s="226">
        <v>56.148472800982596</v>
      </c>
      <c r="K8" s="226">
        <v>46.539908086177647</v>
      </c>
      <c r="L8" s="226">
        <v>51.286465145520836</v>
      </c>
      <c r="M8" s="226">
        <v>53.078730094533825</v>
      </c>
      <c r="N8" s="226">
        <v>72.628057399399481</v>
      </c>
      <c r="O8" s="226">
        <v>80.299734675056683</v>
      </c>
      <c r="P8" s="226">
        <v>78.667748309785679</v>
      </c>
      <c r="Q8" s="226">
        <v>81.53109119814529</v>
      </c>
      <c r="R8" s="226">
        <v>82.771822208773187</v>
      </c>
      <c r="S8" s="226">
        <v>86.875834073018112</v>
      </c>
      <c r="T8" s="226">
        <v>87.191918579264751</v>
      </c>
      <c r="U8" s="226">
        <v>90.201572674968943</v>
      </c>
      <c r="V8" s="226">
        <v>91.024286183276161</v>
      </c>
      <c r="W8" s="226">
        <v>98.095124198061356</v>
      </c>
    </row>
    <row r="9" spans="1:23" ht="12" customHeight="1" x14ac:dyDescent="0.25">
      <c r="A9" s="202" t="s">
        <v>95</v>
      </c>
      <c r="B9" s="226">
        <v>40.97037427505304</v>
      </c>
      <c r="C9" s="226">
        <v>45.832048476042473</v>
      </c>
      <c r="D9" s="226">
        <v>44.84515049934528</v>
      </c>
      <c r="E9" s="226">
        <v>35.480344847153034</v>
      </c>
      <c r="F9" s="226">
        <v>34.858697825261892</v>
      </c>
      <c r="G9" s="226">
        <v>35.667666740537413</v>
      </c>
      <c r="H9" s="226">
        <v>37.730525622559057</v>
      </c>
      <c r="I9" s="226">
        <v>39.779617707535699</v>
      </c>
      <c r="J9" s="226">
        <v>39.013130238971627</v>
      </c>
      <c r="K9" s="226">
        <v>31.436167215632409</v>
      </c>
      <c r="L9" s="226">
        <v>34.314379864018463</v>
      </c>
      <c r="M9" s="226">
        <v>35.981946097333875</v>
      </c>
      <c r="N9" s="226">
        <v>48.256560439885114</v>
      </c>
      <c r="O9" s="226">
        <v>56.195883672293078</v>
      </c>
      <c r="P9" s="226">
        <v>55.020167690024238</v>
      </c>
      <c r="Q9" s="226">
        <v>56.775631949613839</v>
      </c>
      <c r="R9" s="226">
        <v>56.409824586545191</v>
      </c>
      <c r="S9" s="226">
        <v>58.640296117863187</v>
      </c>
      <c r="T9" s="226">
        <v>58.316520387755084</v>
      </c>
      <c r="U9" s="226">
        <v>60.757066177394464</v>
      </c>
      <c r="V9" s="226">
        <v>62.246946482387138</v>
      </c>
      <c r="W9" s="226">
        <v>68.519298244344711</v>
      </c>
    </row>
    <row r="10" spans="1:23" ht="12" customHeight="1" x14ac:dyDescent="0.25">
      <c r="A10" s="36" t="s">
        <v>96</v>
      </c>
      <c r="B10" s="227">
        <f t="shared" ref="B10:W10" si="1">SUM(B11:B15)</f>
        <v>38.848323829167462</v>
      </c>
      <c r="C10" s="227">
        <f t="shared" si="1"/>
        <v>43.366898195767256</v>
      </c>
      <c r="D10" s="227">
        <f t="shared" si="1"/>
        <v>44.146607770506144</v>
      </c>
      <c r="E10" s="227">
        <f t="shared" si="1"/>
        <v>42.215591489025719</v>
      </c>
      <c r="F10" s="227">
        <f t="shared" si="1"/>
        <v>38.981731037601463</v>
      </c>
      <c r="G10" s="227">
        <f t="shared" si="1"/>
        <v>39.060860203316103</v>
      </c>
      <c r="H10" s="227">
        <f t="shared" si="1"/>
        <v>39.605715033531908</v>
      </c>
      <c r="I10" s="227">
        <f t="shared" si="1"/>
        <v>38.876872411719518</v>
      </c>
      <c r="J10" s="227">
        <f t="shared" si="1"/>
        <v>39.133109417989111</v>
      </c>
      <c r="K10" s="227">
        <f t="shared" si="1"/>
        <v>33.058042796170611</v>
      </c>
      <c r="L10" s="227">
        <f t="shared" si="1"/>
        <v>36.058965099444428</v>
      </c>
      <c r="M10" s="227">
        <f t="shared" si="1"/>
        <v>37.57145180971559</v>
      </c>
      <c r="N10" s="227">
        <f t="shared" si="1"/>
        <v>47.751087257093815</v>
      </c>
      <c r="O10" s="227">
        <f t="shared" si="1"/>
        <v>54.463522081405245</v>
      </c>
      <c r="P10" s="227">
        <f t="shared" si="1"/>
        <v>54.135046915090889</v>
      </c>
      <c r="Q10" s="227">
        <f t="shared" si="1"/>
        <v>55.916810242671943</v>
      </c>
      <c r="R10" s="227">
        <f t="shared" si="1"/>
        <v>56.894276850874341</v>
      </c>
      <c r="S10" s="227">
        <f t="shared" si="1"/>
        <v>61.274626439795078</v>
      </c>
      <c r="T10" s="227">
        <f t="shared" si="1"/>
        <v>62.166699981346838</v>
      </c>
      <c r="U10" s="227">
        <f t="shared" si="1"/>
        <v>63.186205846012683</v>
      </c>
      <c r="V10" s="227">
        <f t="shared" si="1"/>
        <v>63.560293495217188</v>
      </c>
      <c r="W10" s="227">
        <f t="shared" si="1"/>
        <v>68.808990006761547</v>
      </c>
    </row>
    <row r="11" spans="1:23" ht="12" customHeight="1" x14ac:dyDescent="0.25">
      <c r="A11" s="37" t="s">
        <v>83</v>
      </c>
      <c r="B11" s="228">
        <v>0.12019812169750625</v>
      </c>
      <c r="C11" s="228">
        <v>0.13995078040447828</v>
      </c>
      <c r="D11" s="228">
        <v>0.1011149653551511</v>
      </c>
      <c r="E11" s="228">
        <v>0.1439716885336762</v>
      </c>
      <c r="F11" s="228">
        <v>0.15298882642430534</v>
      </c>
      <c r="G11" s="228">
        <v>0.19083839674375772</v>
      </c>
      <c r="H11" s="228">
        <v>0.15263459954866687</v>
      </c>
      <c r="I11" s="228">
        <v>0.14629329176747899</v>
      </c>
      <c r="J11" s="228">
        <v>0.17604678141727925</v>
      </c>
      <c r="K11" s="228">
        <v>0.10905144632498209</v>
      </c>
      <c r="L11" s="228">
        <v>9.8799148110054469E-2</v>
      </c>
      <c r="M11" s="228">
        <v>1.7838646259159578</v>
      </c>
      <c r="N11" s="228">
        <v>0.55319161198429367</v>
      </c>
      <c r="O11" s="228">
        <v>0.83053443382987457</v>
      </c>
      <c r="P11" s="228">
        <v>1.0445758932205886</v>
      </c>
      <c r="Q11" s="228">
        <v>1.2230363460601148</v>
      </c>
      <c r="R11" s="228">
        <v>1.4069528859506391</v>
      </c>
      <c r="S11" s="228">
        <v>1.6240292638316056</v>
      </c>
      <c r="T11" s="228">
        <v>1.8911362273743872</v>
      </c>
      <c r="U11" s="228">
        <v>1.5913002077232075</v>
      </c>
      <c r="V11" s="228">
        <v>1.8632355308197837</v>
      </c>
      <c r="W11" s="228">
        <v>1.9137722259069363</v>
      </c>
    </row>
    <row r="12" spans="1:23" ht="12" customHeight="1" x14ac:dyDescent="0.25">
      <c r="A12" s="37" t="s">
        <v>72</v>
      </c>
      <c r="B12" s="228">
        <v>27.949791623494143</v>
      </c>
      <c r="C12" s="228">
        <v>30.865652814483482</v>
      </c>
      <c r="D12" s="228">
        <v>31.037647627919238</v>
      </c>
      <c r="E12" s="228">
        <v>29.661004237499196</v>
      </c>
      <c r="F12" s="228">
        <v>24.327975822470044</v>
      </c>
      <c r="G12" s="228">
        <v>25.639930589219883</v>
      </c>
      <c r="H12" s="228">
        <v>25.294224556626553</v>
      </c>
      <c r="I12" s="228">
        <v>24.676568294975095</v>
      </c>
      <c r="J12" s="228">
        <v>23.856410289594741</v>
      </c>
      <c r="K12" s="228">
        <v>17.962698107731477</v>
      </c>
      <c r="L12" s="228">
        <v>17.342002498716077</v>
      </c>
      <c r="M12" s="228">
        <v>19.478209331112684</v>
      </c>
      <c r="N12" s="228">
        <v>10.705146677033134</v>
      </c>
      <c r="O12" s="228">
        <v>24.636136205965165</v>
      </c>
      <c r="P12" s="228">
        <v>25.264171486084731</v>
      </c>
      <c r="Q12" s="228">
        <v>24.442920469361503</v>
      </c>
      <c r="R12" s="228">
        <v>24.039921936957729</v>
      </c>
      <c r="S12" s="228">
        <v>26.866058763315106</v>
      </c>
      <c r="T12" s="228">
        <v>27.64744571475352</v>
      </c>
      <c r="U12" s="228">
        <v>26.599306208369999</v>
      </c>
      <c r="V12" s="228">
        <v>26.461350744096361</v>
      </c>
      <c r="W12" s="228">
        <v>28.240094988363243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1.2924248551051618</v>
      </c>
      <c r="F13" s="228">
        <v>1.2589366312963353</v>
      </c>
      <c r="G13" s="228">
        <v>1.3068817641914423</v>
      </c>
      <c r="H13" s="228">
        <v>1.0716071584083235</v>
      </c>
      <c r="I13" s="228">
        <v>0.93378270373638184</v>
      </c>
      <c r="J13" s="228">
        <v>0.9500962399506947</v>
      </c>
      <c r="K13" s="228">
        <v>0.86906226651548391</v>
      </c>
      <c r="L13" s="228">
        <v>1.0145657237514922</v>
      </c>
      <c r="M13" s="228">
        <v>1.0668427565853884</v>
      </c>
      <c r="N13" s="228">
        <v>0.95048100878650199</v>
      </c>
      <c r="O13" s="228">
        <v>1.0524725245892135</v>
      </c>
      <c r="P13" s="228">
        <v>0.96599147982825884</v>
      </c>
      <c r="Q13" s="228">
        <v>1.1178362354618576</v>
      </c>
      <c r="R13" s="228">
        <v>1.0572160962751231</v>
      </c>
      <c r="S13" s="228">
        <v>1.5961124299313358</v>
      </c>
      <c r="T13" s="228">
        <v>1.1833310676844775</v>
      </c>
      <c r="U13" s="228">
        <v>1.1500445216615169</v>
      </c>
      <c r="V13" s="228">
        <v>1.1873780027811107</v>
      </c>
      <c r="W13" s="228">
        <v>1.4314263450504816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1.2346189516229851</v>
      </c>
      <c r="T14" s="228">
        <v>0.75071913144740865</v>
      </c>
      <c r="U14" s="228">
        <v>0.94807158961358839</v>
      </c>
      <c r="V14" s="228">
        <v>2.2975921223042297</v>
      </c>
      <c r="W14" s="228">
        <v>2.8412836306954832</v>
      </c>
    </row>
    <row r="15" spans="1:23" ht="12" customHeight="1" x14ac:dyDescent="0.25">
      <c r="A15" s="38" t="s">
        <v>38</v>
      </c>
      <c r="B15" s="229">
        <v>10.778334083975812</v>
      </c>
      <c r="C15" s="229">
        <v>12.361294600879292</v>
      </c>
      <c r="D15" s="229">
        <v>13.007845177231754</v>
      </c>
      <c r="E15" s="229">
        <v>11.118190707887688</v>
      </c>
      <c r="F15" s="229">
        <v>13.24182975741078</v>
      </c>
      <c r="G15" s="229">
        <v>11.92320945316102</v>
      </c>
      <c r="H15" s="229">
        <v>13.087248718948368</v>
      </c>
      <c r="I15" s="229">
        <v>13.120228121240563</v>
      </c>
      <c r="J15" s="229">
        <v>14.150556107026391</v>
      </c>
      <c r="K15" s="229">
        <v>14.117230975598664</v>
      </c>
      <c r="L15" s="229">
        <v>17.603597728866806</v>
      </c>
      <c r="M15" s="229">
        <v>15.242535096101562</v>
      </c>
      <c r="N15" s="229">
        <v>35.542267959289887</v>
      </c>
      <c r="O15" s="229">
        <v>27.944378917020991</v>
      </c>
      <c r="P15" s="229">
        <v>26.860308055957312</v>
      </c>
      <c r="Q15" s="229">
        <v>29.133017191788461</v>
      </c>
      <c r="R15" s="229">
        <v>30.390185931690851</v>
      </c>
      <c r="S15" s="229">
        <v>29.953807031094048</v>
      </c>
      <c r="T15" s="229">
        <v>30.694067840087044</v>
      </c>
      <c r="U15" s="229">
        <v>32.897483318644376</v>
      </c>
      <c r="V15" s="229">
        <v>31.750737095215705</v>
      </c>
      <c r="W15" s="229">
        <v>34.382412816745401</v>
      </c>
    </row>
    <row r="16" spans="1:23" ht="12" customHeight="1" x14ac:dyDescent="0.25">
      <c r="A16" s="39" t="s">
        <v>98</v>
      </c>
      <c r="B16" s="230">
        <f t="shared" ref="B16:W16" si="2">SUM(B17:B26)</f>
        <v>577.77875136745297</v>
      </c>
      <c r="C16" s="230">
        <f t="shared" si="2"/>
        <v>609.01847009646769</v>
      </c>
      <c r="D16" s="230">
        <f t="shared" si="2"/>
        <v>601.04229844794577</v>
      </c>
      <c r="E16" s="230">
        <f t="shared" si="2"/>
        <v>580.60448680689103</v>
      </c>
      <c r="F16" s="230">
        <f t="shared" si="2"/>
        <v>506.1067553846861</v>
      </c>
      <c r="G16" s="230">
        <f t="shared" si="2"/>
        <v>518.52356455870836</v>
      </c>
      <c r="H16" s="230">
        <f t="shared" si="2"/>
        <v>528.45264939458161</v>
      </c>
      <c r="I16" s="230">
        <f t="shared" si="2"/>
        <v>515.34079832965267</v>
      </c>
      <c r="J16" s="230">
        <f t="shared" si="2"/>
        <v>511.76252183001577</v>
      </c>
      <c r="K16" s="230">
        <f t="shared" si="2"/>
        <v>425.27025085685511</v>
      </c>
      <c r="L16" s="230">
        <f t="shared" si="2"/>
        <v>437.84684524434726</v>
      </c>
      <c r="M16" s="230">
        <f t="shared" si="2"/>
        <v>545.83584612399966</v>
      </c>
      <c r="N16" s="230">
        <f t="shared" si="2"/>
        <v>541.52018226738016</v>
      </c>
      <c r="O16" s="230">
        <f t="shared" si="2"/>
        <v>695.79021196672227</v>
      </c>
      <c r="P16" s="230">
        <f t="shared" si="2"/>
        <v>682.86531883456871</v>
      </c>
      <c r="Q16" s="230">
        <f t="shared" si="2"/>
        <v>703.04207955725087</v>
      </c>
      <c r="R16" s="230">
        <f t="shared" si="2"/>
        <v>713.81486129853579</v>
      </c>
      <c r="S16" s="230">
        <f t="shared" si="2"/>
        <v>791.78499379640266</v>
      </c>
      <c r="T16" s="230">
        <f t="shared" si="2"/>
        <v>796.93111985559108</v>
      </c>
      <c r="U16" s="230">
        <f t="shared" si="2"/>
        <v>795.16089417838862</v>
      </c>
      <c r="V16" s="230">
        <f t="shared" si="2"/>
        <v>823.27218306300142</v>
      </c>
      <c r="W16" s="230">
        <f t="shared" si="2"/>
        <v>893.84961529547513</v>
      </c>
    </row>
    <row r="17" spans="1:23" ht="12" customHeight="1" x14ac:dyDescent="0.25">
      <c r="A17" s="46" t="s">
        <v>30</v>
      </c>
      <c r="B17" s="231">
        <v>2.9085466138436558</v>
      </c>
      <c r="C17" s="231">
        <v>4.4136339737392847</v>
      </c>
      <c r="D17" s="231">
        <v>4.945539415912525</v>
      </c>
      <c r="E17" s="231">
        <v>3.7664204759244093</v>
      </c>
      <c r="F17" s="231">
        <v>4.688327955013996</v>
      </c>
      <c r="G17" s="231">
        <v>4.1036871267729218</v>
      </c>
      <c r="H17" s="231">
        <v>3.4790241084223714</v>
      </c>
      <c r="I17" s="231">
        <v>2.8113623277752033</v>
      </c>
      <c r="J17" s="231">
        <v>2.3697250895364546</v>
      </c>
      <c r="K17" s="231">
        <v>1.8496243882378407</v>
      </c>
      <c r="L17" s="231">
        <v>1.8955771448689296</v>
      </c>
      <c r="M17" s="231">
        <v>1.7781140588317457</v>
      </c>
      <c r="N17" s="231">
        <v>1.8457306679845407</v>
      </c>
      <c r="O17" s="231">
        <v>1.7101975986679292</v>
      </c>
      <c r="P17" s="231">
        <v>1.5301505670728579</v>
      </c>
      <c r="Q17" s="231">
        <v>1.5185640194113241</v>
      </c>
      <c r="R17" s="231">
        <v>9.8715666343810238</v>
      </c>
      <c r="S17" s="231">
        <v>40.260413035289744</v>
      </c>
      <c r="T17" s="231">
        <v>31.923132944660146</v>
      </c>
      <c r="U17" s="231">
        <v>28.453105964007914</v>
      </c>
      <c r="V17" s="231">
        <v>22.961928898370189</v>
      </c>
      <c r="W17" s="231">
        <v>16.049036662637004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2.03051259808954</v>
      </c>
      <c r="C19" s="231">
        <v>3.2092922371220052</v>
      </c>
      <c r="D19" s="231">
        <v>5.2416471026020801</v>
      </c>
      <c r="E19" s="231">
        <v>2.1885404492344964</v>
      </c>
      <c r="F19" s="231">
        <v>3.6120698974127792</v>
      </c>
      <c r="G19" s="231">
        <v>3.3198823571275997</v>
      </c>
      <c r="H19" s="231">
        <v>2.8773798494367462</v>
      </c>
      <c r="I19" s="231">
        <v>2.4904908581402361</v>
      </c>
      <c r="J19" s="231">
        <v>2.8981725683105886</v>
      </c>
      <c r="K19" s="231">
        <v>2.8345036602612845</v>
      </c>
      <c r="L19" s="231">
        <v>2.467791904780698</v>
      </c>
      <c r="M19" s="231">
        <v>10.005068999364374</v>
      </c>
      <c r="N19" s="231">
        <v>9.9159279326322203</v>
      </c>
      <c r="O19" s="231">
        <v>18.316477857457034</v>
      </c>
      <c r="P19" s="231">
        <v>34.102742545363228</v>
      </c>
      <c r="Q19" s="231">
        <v>29.455013796957317</v>
      </c>
      <c r="R19" s="231">
        <v>22.567703517008805</v>
      </c>
      <c r="S19" s="231">
        <v>25.86782293185583</v>
      </c>
      <c r="T19" s="231">
        <v>24.581024471451887</v>
      </c>
      <c r="U19" s="231">
        <v>24.492817853938703</v>
      </c>
      <c r="V19" s="231">
        <v>24.565668583124854</v>
      </c>
      <c r="W19" s="231">
        <v>27.111342870634324</v>
      </c>
    </row>
    <row r="20" spans="1:23" ht="12" customHeight="1" x14ac:dyDescent="0.25">
      <c r="A20" s="46" t="s">
        <v>83</v>
      </c>
      <c r="B20" s="231">
        <v>1.4029632950196931</v>
      </c>
      <c r="C20" s="231">
        <v>1.3805726776673248</v>
      </c>
      <c r="D20" s="231">
        <v>1.2040236444497838</v>
      </c>
      <c r="E20" s="231">
        <v>1.8996654012257772</v>
      </c>
      <c r="F20" s="231">
        <v>1.2104159458178183</v>
      </c>
      <c r="G20" s="231">
        <v>1.4326433137124577</v>
      </c>
      <c r="H20" s="231">
        <v>1.2278954686374379</v>
      </c>
      <c r="I20" s="231">
        <v>1.4938086354137257</v>
      </c>
      <c r="J20" s="231">
        <v>1.5531377680049083</v>
      </c>
      <c r="K20" s="231">
        <v>0.80501767022279402</v>
      </c>
      <c r="L20" s="231">
        <v>0.75963271315911918</v>
      </c>
      <c r="M20" s="231">
        <v>12.270699090367751</v>
      </c>
      <c r="N20" s="231">
        <v>8.1221867419400162</v>
      </c>
      <c r="O20" s="231">
        <v>6.7691916744005276</v>
      </c>
      <c r="P20" s="231">
        <v>7.3824768049773617</v>
      </c>
      <c r="Q20" s="231">
        <v>9.4415161334732467</v>
      </c>
      <c r="R20" s="231">
        <v>10.815966151568238</v>
      </c>
      <c r="S20" s="231">
        <v>11.927840127035836</v>
      </c>
      <c r="T20" s="231">
        <v>13.715726131092984</v>
      </c>
      <c r="U20" s="231">
        <v>13.499732352153366</v>
      </c>
      <c r="V20" s="231">
        <v>14.596439462700907</v>
      </c>
      <c r="W20" s="231">
        <v>15.133271604744881</v>
      </c>
    </row>
    <row r="21" spans="1:23" ht="12" customHeight="1" x14ac:dyDescent="0.25">
      <c r="A21" s="46" t="s">
        <v>70</v>
      </c>
      <c r="B21" s="231">
        <v>30.756601943525457</v>
      </c>
      <c r="C21" s="231">
        <v>33.261409737630935</v>
      </c>
      <c r="D21" s="231">
        <v>24.615448416928693</v>
      </c>
      <c r="E21" s="231">
        <v>15.071680567872118</v>
      </c>
      <c r="F21" s="231">
        <v>23.86690878683217</v>
      </c>
      <c r="G21" s="231">
        <v>20.129398455508777</v>
      </c>
      <c r="H21" s="231">
        <v>14.97564493583109</v>
      </c>
      <c r="I21" s="231">
        <v>12.198765610836189</v>
      </c>
      <c r="J21" s="231">
        <v>4.7094206531212768</v>
      </c>
      <c r="K21" s="231">
        <v>4.6487543049515994</v>
      </c>
      <c r="L21" s="231">
        <v>2.3171523776452698</v>
      </c>
      <c r="M21" s="231">
        <v>2.2518563586642455</v>
      </c>
      <c r="N21" s="231">
        <v>2.3568455815099947</v>
      </c>
      <c r="O21" s="231">
        <v>2.4979479764308894</v>
      </c>
      <c r="P21" s="231">
        <v>2.4799134155809779</v>
      </c>
      <c r="Q21" s="231">
        <v>1.2380757155164159</v>
      </c>
      <c r="R21" s="231">
        <v>0.65780399019422942</v>
      </c>
      <c r="S21" s="231">
        <v>0.8245742044467459</v>
      </c>
      <c r="T21" s="231">
        <v>6.0154307838675029E-2</v>
      </c>
      <c r="U21" s="231">
        <v>5.9542553631192797E-2</v>
      </c>
      <c r="V21" s="231">
        <v>0.13466671972072325</v>
      </c>
      <c r="W21" s="231">
        <v>0.11924047351756389</v>
      </c>
    </row>
    <row r="22" spans="1:23" ht="12" customHeight="1" x14ac:dyDescent="0.25">
      <c r="A22" s="46" t="s">
        <v>34</v>
      </c>
      <c r="B22" s="231">
        <v>0</v>
      </c>
      <c r="C22" s="231">
        <v>0</v>
      </c>
      <c r="D22" s="231">
        <v>0.62441357688538268</v>
      </c>
      <c r="E22" s="231">
        <v>0.92116436364790055</v>
      </c>
      <c r="F22" s="231">
        <v>1.2086396916588193</v>
      </c>
      <c r="G22" s="231">
        <v>2.1979169450104927</v>
      </c>
      <c r="H22" s="231">
        <v>1.8031165999354513</v>
      </c>
      <c r="I22" s="231">
        <v>2.305963096597218</v>
      </c>
      <c r="J22" s="231">
        <v>6.7616034771679745</v>
      </c>
      <c r="K22" s="231">
        <v>1.9293225145706216</v>
      </c>
      <c r="L22" s="231">
        <v>1.7204407869025928</v>
      </c>
      <c r="M22" s="231">
        <v>123.85922306612827</v>
      </c>
      <c r="N22" s="231">
        <v>114.08053787448478</v>
      </c>
      <c r="O22" s="231">
        <v>124.13008481300351</v>
      </c>
      <c r="P22" s="231">
        <v>97.979235704096041</v>
      </c>
      <c r="Q22" s="231">
        <v>121.52315636793578</v>
      </c>
      <c r="R22" s="231">
        <v>112.18269686799883</v>
      </c>
      <c r="S22" s="231">
        <v>128.24356007747789</v>
      </c>
      <c r="T22" s="231">
        <v>130.10106417037707</v>
      </c>
      <c r="U22" s="231">
        <v>112.65560522351723</v>
      </c>
      <c r="V22" s="231">
        <v>135.54665719138515</v>
      </c>
      <c r="W22" s="231">
        <v>142.94673760179873</v>
      </c>
    </row>
    <row r="23" spans="1:23" ht="12" customHeight="1" x14ac:dyDescent="0.25">
      <c r="A23" s="46" t="s">
        <v>72</v>
      </c>
      <c r="B23" s="231">
        <v>235.45671565730993</v>
      </c>
      <c r="C23" s="231">
        <v>276.46303931113516</v>
      </c>
      <c r="D23" s="231">
        <v>289.00525333062836</v>
      </c>
      <c r="E23" s="231">
        <v>271.02992012725633</v>
      </c>
      <c r="F23" s="231">
        <v>249.78154342114578</v>
      </c>
      <c r="G23" s="231">
        <v>247.06045001750931</v>
      </c>
      <c r="H23" s="231">
        <v>252.20952000939801</v>
      </c>
      <c r="I23" s="231">
        <v>248.92260601041639</v>
      </c>
      <c r="J23" s="231">
        <v>250.44833212361991</v>
      </c>
      <c r="K23" s="231">
        <v>187.5580176299639</v>
      </c>
      <c r="L23" s="231">
        <v>224.91799514628016</v>
      </c>
      <c r="M23" s="231">
        <v>212.87770019454715</v>
      </c>
      <c r="N23" s="231">
        <v>196.53813134997438</v>
      </c>
      <c r="O23" s="231">
        <v>281.12343009100709</v>
      </c>
      <c r="P23" s="231">
        <v>290.6634871157919</v>
      </c>
      <c r="Q23" s="231">
        <v>281.14349296303646</v>
      </c>
      <c r="R23" s="231">
        <v>269.6952389935347</v>
      </c>
      <c r="S23" s="231">
        <v>293.99019315338649</v>
      </c>
      <c r="T23" s="231">
        <v>308.15373544810393</v>
      </c>
      <c r="U23" s="231">
        <v>301.1593124947812</v>
      </c>
      <c r="V23" s="231">
        <v>302.53541918384514</v>
      </c>
      <c r="W23" s="231">
        <v>325.8499254449365</v>
      </c>
    </row>
    <row r="24" spans="1:23" ht="12" customHeight="1" x14ac:dyDescent="0.25">
      <c r="A24" s="46" t="s">
        <v>36</v>
      </c>
      <c r="B24" s="231">
        <v>3.240349987692003</v>
      </c>
      <c r="C24" s="231">
        <v>2.5110644004155138</v>
      </c>
      <c r="D24" s="231">
        <v>2.0507342478543058</v>
      </c>
      <c r="E24" s="231">
        <v>2.388720570455102</v>
      </c>
      <c r="F24" s="231">
        <v>2.8628514003283438</v>
      </c>
      <c r="G24" s="231">
        <v>2.1047251034902414</v>
      </c>
      <c r="H24" s="231">
        <v>3.2913010067892641</v>
      </c>
      <c r="I24" s="231">
        <v>4.1419777804482223</v>
      </c>
      <c r="J24" s="231">
        <v>3.8005569519864402</v>
      </c>
      <c r="K24" s="231">
        <v>1.9428468825142184</v>
      </c>
      <c r="L24" s="231">
        <v>3.2004939083290638</v>
      </c>
      <c r="M24" s="231">
        <v>3.3863134105326225</v>
      </c>
      <c r="N24" s="231">
        <v>2.9830865328001779</v>
      </c>
      <c r="O24" s="231">
        <v>1.2337274939329106</v>
      </c>
      <c r="P24" s="231">
        <v>0.52129171434093657</v>
      </c>
      <c r="Q24" s="231">
        <v>0.75179289665583959</v>
      </c>
      <c r="R24" s="231">
        <v>0.3266141246413905</v>
      </c>
      <c r="S24" s="231">
        <v>0.41774480580215695</v>
      </c>
      <c r="T24" s="231">
        <v>0.34986069344276172</v>
      </c>
      <c r="U24" s="231">
        <v>0.30602757957853816</v>
      </c>
      <c r="V24" s="231">
        <v>0.17497901979564384</v>
      </c>
      <c r="W24" s="231">
        <v>0.22076403878761025</v>
      </c>
    </row>
    <row r="25" spans="1:23" ht="12" customHeight="1" x14ac:dyDescent="0.25">
      <c r="A25" s="46" t="s">
        <v>73</v>
      </c>
      <c r="B25" s="231">
        <v>25.204873781931745</v>
      </c>
      <c r="C25" s="231">
        <v>22.80175131029069</v>
      </c>
      <c r="D25" s="231">
        <v>25.632138364154425</v>
      </c>
      <c r="E25" s="231">
        <v>23.58449623520837</v>
      </c>
      <c r="F25" s="231">
        <v>21.716257064019793</v>
      </c>
      <c r="G25" s="231">
        <v>24.504149450670152</v>
      </c>
      <c r="H25" s="231">
        <v>29.626906784351753</v>
      </c>
      <c r="I25" s="231">
        <v>33.415471350504518</v>
      </c>
      <c r="J25" s="231">
        <v>30.293007102429247</v>
      </c>
      <c r="K25" s="231">
        <v>25.548300641790124</v>
      </c>
      <c r="L25" s="231">
        <v>21.836557455727196</v>
      </c>
      <c r="M25" s="231">
        <v>21.313112286549227</v>
      </c>
      <c r="N25" s="231">
        <v>24.260309342708783</v>
      </c>
      <c r="O25" s="231">
        <v>37.520966437909621</v>
      </c>
      <c r="P25" s="231">
        <v>44.203290456819417</v>
      </c>
      <c r="Q25" s="231">
        <v>44.946678960831655</v>
      </c>
      <c r="R25" s="231">
        <v>51.175020507342197</v>
      </c>
      <c r="S25" s="231">
        <v>68.020295844461174</v>
      </c>
      <c r="T25" s="231">
        <v>83.331963950847722</v>
      </c>
      <c r="U25" s="231">
        <v>99.156800327520131</v>
      </c>
      <c r="V25" s="231">
        <v>105.45688224896099</v>
      </c>
      <c r="W25" s="231">
        <v>123.45038383725331</v>
      </c>
    </row>
    <row r="26" spans="1:23" ht="12" customHeight="1" x14ac:dyDescent="0.25">
      <c r="A26" s="46" t="s">
        <v>79</v>
      </c>
      <c r="B26" s="231">
        <v>276.77818749004092</v>
      </c>
      <c r="C26" s="231">
        <v>264.97770644846673</v>
      </c>
      <c r="D26" s="231">
        <v>247.72310034853021</v>
      </c>
      <c r="E26" s="231">
        <v>259.75387861606652</v>
      </c>
      <c r="F26" s="231">
        <v>197.1597412224566</v>
      </c>
      <c r="G26" s="231">
        <v>213.67071178890643</v>
      </c>
      <c r="H26" s="231">
        <v>218.96186063177942</v>
      </c>
      <c r="I26" s="231">
        <v>207.56035265952104</v>
      </c>
      <c r="J26" s="231">
        <v>208.92856609583893</v>
      </c>
      <c r="K26" s="231">
        <v>198.15386316434271</v>
      </c>
      <c r="L26" s="231">
        <v>178.73120380665421</v>
      </c>
      <c r="M26" s="231">
        <v>158.0937586590143</v>
      </c>
      <c r="N26" s="231">
        <v>181.4174262433452</v>
      </c>
      <c r="O26" s="231">
        <v>222.4881880239127</v>
      </c>
      <c r="P26" s="231">
        <v>204.00273051052599</v>
      </c>
      <c r="Q26" s="231">
        <v>213.02378870343279</v>
      </c>
      <c r="R26" s="231">
        <v>236.52225051186642</v>
      </c>
      <c r="S26" s="231">
        <v>222.23254961664676</v>
      </c>
      <c r="T26" s="231">
        <v>204.71445773777592</v>
      </c>
      <c r="U26" s="231">
        <v>215.37794982926033</v>
      </c>
      <c r="V26" s="231">
        <v>217.29954175509786</v>
      </c>
      <c r="W26" s="231">
        <v>242.96891276116526</v>
      </c>
    </row>
    <row r="27" spans="1:23" ht="12" customHeight="1" x14ac:dyDescent="0.25">
      <c r="A27" s="39" t="s">
        <v>99</v>
      </c>
      <c r="B27" s="230">
        <f t="shared" ref="B27:W27" si="3">SUM(B28:B37)</f>
        <v>802.19583323327788</v>
      </c>
      <c r="C27" s="230">
        <f t="shared" si="3"/>
        <v>839.24880189103396</v>
      </c>
      <c r="D27" s="230">
        <f t="shared" si="3"/>
        <v>872.24959715040768</v>
      </c>
      <c r="E27" s="230">
        <f t="shared" si="3"/>
        <v>888.90678687206173</v>
      </c>
      <c r="F27" s="230">
        <f t="shared" si="3"/>
        <v>841.98896844550791</v>
      </c>
      <c r="G27" s="230">
        <f t="shared" si="3"/>
        <v>845.41946757849712</v>
      </c>
      <c r="H27" s="230">
        <f t="shared" si="3"/>
        <v>852.0721408477591</v>
      </c>
      <c r="I27" s="230">
        <f t="shared" si="3"/>
        <v>842.82004242427524</v>
      </c>
      <c r="J27" s="230">
        <f t="shared" si="3"/>
        <v>848.49784569357325</v>
      </c>
      <c r="K27" s="230">
        <f t="shared" si="3"/>
        <v>661.25958892984227</v>
      </c>
      <c r="L27" s="230">
        <f t="shared" si="3"/>
        <v>729.02540818039097</v>
      </c>
      <c r="M27" s="230">
        <f t="shared" si="3"/>
        <v>759.99864529134402</v>
      </c>
      <c r="N27" s="230">
        <f t="shared" si="3"/>
        <v>858.42526415300392</v>
      </c>
      <c r="O27" s="230">
        <f t="shared" si="3"/>
        <v>925.26236174519022</v>
      </c>
      <c r="P27" s="230">
        <f t="shared" si="3"/>
        <v>924.91171558310407</v>
      </c>
      <c r="Q27" s="230">
        <f t="shared" si="3"/>
        <v>975.59187682651338</v>
      </c>
      <c r="R27" s="230">
        <f t="shared" si="3"/>
        <v>1016.980862553653</v>
      </c>
      <c r="S27" s="230">
        <f t="shared" si="3"/>
        <v>1094.3257939261521</v>
      </c>
      <c r="T27" s="230">
        <f t="shared" si="3"/>
        <v>1158.4909222340275</v>
      </c>
      <c r="U27" s="230">
        <f t="shared" si="3"/>
        <v>1177.3983947792121</v>
      </c>
      <c r="V27" s="230">
        <f t="shared" si="3"/>
        <v>1144.0206748511719</v>
      </c>
      <c r="W27" s="230">
        <f t="shared" si="3"/>
        <v>1223.5671569554661</v>
      </c>
    </row>
    <row r="28" spans="1:23" ht="12" customHeight="1" x14ac:dyDescent="0.25">
      <c r="A28" s="18" t="s">
        <v>30</v>
      </c>
      <c r="B28" s="232">
        <v>31.217565182509205</v>
      </c>
      <c r="C28" s="232">
        <v>39.38341109162625</v>
      </c>
      <c r="D28" s="232">
        <v>36.889538753991552</v>
      </c>
      <c r="E28" s="232">
        <v>25.777150834242285</v>
      </c>
      <c r="F28" s="232">
        <v>40.433620157062471</v>
      </c>
      <c r="G28" s="232">
        <v>51.273237451585601</v>
      </c>
      <c r="H28" s="232">
        <v>54.29582070600091</v>
      </c>
      <c r="I28" s="232">
        <v>50.123432951098387</v>
      </c>
      <c r="J28" s="232">
        <v>50.014250050306089</v>
      </c>
      <c r="K28" s="232">
        <v>22.450356597010288</v>
      </c>
      <c r="L28" s="232">
        <v>17.664625585496193</v>
      </c>
      <c r="M28" s="232">
        <v>17.682115209243779</v>
      </c>
      <c r="N28" s="232">
        <v>14.855522808671841</v>
      </c>
      <c r="O28" s="232">
        <v>9.6887682959889769</v>
      </c>
      <c r="P28" s="232">
        <v>13.176610138380685</v>
      </c>
      <c r="Q28" s="232">
        <v>15.905924949781223</v>
      </c>
      <c r="R28" s="232">
        <v>13.534922747588297</v>
      </c>
      <c r="S28" s="232">
        <v>18.781455710670855</v>
      </c>
      <c r="T28" s="232">
        <v>16.645798384733364</v>
      </c>
      <c r="U28" s="232">
        <v>13.459115925466799</v>
      </c>
      <c r="V28" s="232">
        <v>13.303505058235194</v>
      </c>
      <c r="W28" s="232">
        <v>11.696397044189526</v>
      </c>
    </row>
    <row r="29" spans="1:23" ht="12" customHeight="1" x14ac:dyDescent="0.25">
      <c r="A29" s="18" t="s">
        <v>40</v>
      </c>
      <c r="B29" s="232">
        <v>38.340903865572457</v>
      </c>
      <c r="C29" s="232">
        <v>44.731054509940478</v>
      </c>
      <c r="D29" s="232">
        <v>39.821049071517763</v>
      </c>
      <c r="E29" s="232">
        <v>56.966034432065648</v>
      </c>
      <c r="F29" s="232">
        <v>59.66361116715602</v>
      </c>
      <c r="G29" s="232">
        <v>43.010681792878572</v>
      </c>
      <c r="H29" s="232">
        <v>39.196217875423137</v>
      </c>
      <c r="I29" s="232">
        <v>47.719621710897343</v>
      </c>
      <c r="J29" s="232">
        <v>44.00247033701713</v>
      </c>
      <c r="K29" s="232">
        <v>13.631144729641999</v>
      </c>
      <c r="L29" s="232">
        <v>18.886628993513789</v>
      </c>
      <c r="M29" s="232">
        <v>19.191953844104539</v>
      </c>
      <c r="N29" s="232">
        <v>17.535405982074089</v>
      </c>
      <c r="O29" s="232">
        <v>9.5607874576210943</v>
      </c>
      <c r="P29" s="232">
        <v>10.73957990898405</v>
      </c>
      <c r="Q29" s="232">
        <v>17.918143285884721</v>
      </c>
      <c r="R29" s="232">
        <v>13.11031444391039</v>
      </c>
      <c r="S29" s="232">
        <v>18.844690778809351</v>
      </c>
      <c r="T29" s="232">
        <v>19.643903383677511</v>
      </c>
      <c r="U29" s="232">
        <v>17.241852000111649</v>
      </c>
      <c r="V29" s="232">
        <v>15.7882674994288</v>
      </c>
      <c r="W29" s="232">
        <v>11.28964150288779</v>
      </c>
    </row>
    <row r="30" spans="1:23" ht="12" customHeight="1" x14ac:dyDescent="0.25">
      <c r="A30" s="18" t="s">
        <v>33</v>
      </c>
      <c r="B30" s="232">
        <v>5.591679759712159</v>
      </c>
      <c r="C30" s="232">
        <v>2.6405986066750726</v>
      </c>
      <c r="D30" s="232">
        <v>7.9452870955361776</v>
      </c>
      <c r="E30" s="232">
        <v>7.0375964077087874</v>
      </c>
      <c r="F30" s="232">
        <v>5.9117806987149573</v>
      </c>
      <c r="G30" s="232">
        <v>6.0920985829970018</v>
      </c>
      <c r="H30" s="232">
        <v>5.7498175115619432</v>
      </c>
      <c r="I30" s="232">
        <v>4.3861464239596977</v>
      </c>
      <c r="J30" s="232">
        <v>5.1026636263720464</v>
      </c>
      <c r="K30" s="232">
        <v>4.4099317961701452</v>
      </c>
      <c r="L30" s="232">
        <v>4.3806983534065358</v>
      </c>
      <c r="M30" s="232">
        <v>17.360003325961351</v>
      </c>
      <c r="N30" s="232">
        <v>19.210046322510898</v>
      </c>
      <c r="O30" s="232">
        <v>24.078720028976292</v>
      </c>
      <c r="P30" s="232">
        <v>36.178350712108951</v>
      </c>
      <c r="Q30" s="232">
        <v>34.643405759979842</v>
      </c>
      <c r="R30" s="232">
        <v>27.225263843670451</v>
      </c>
      <c r="S30" s="232">
        <v>30.543174329001907</v>
      </c>
      <c r="T30" s="232">
        <v>30.445340770575132</v>
      </c>
      <c r="U30" s="232">
        <v>29.425027418378601</v>
      </c>
      <c r="V30" s="232">
        <v>30.830096006083089</v>
      </c>
      <c r="W30" s="232">
        <v>35.323783900889275</v>
      </c>
    </row>
    <row r="31" spans="1:23" ht="12" customHeight="1" x14ac:dyDescent="0.25">
      <c r="A31" s="18" t="s">
        <v>83</v>
      </c>
      <c r="B31" s="232">
        <v>5.9165279729230793</v>
      </c>
      <c r="C31" s="232">
        <v>7.9978384437500054</v>
      </c>
      <c r="D31" s="232">
        <v>7.7033205682953394</v>
      </c>
      <c r="E31" s="232">
        <v>9.5883381852963279</v>
      </c>
      <c r="F31" s="232">
        <v>8.8033356330393921</v>
      </c>
      <c r="G31" s="232">
        <v>11.305893194920735</v>
      </c>
      <c r="H31" s="232">
        <v>11.18726395103501</v>
      </c>
      <c r="I31" s="232">
        <v>8.6961726648198301</v>
      </c>
      <c r="J31" s="232">
        <v>10.611036728285383</v>
      </c>
      <c r="K31" s="232">
        <v>9.8405998889365787</v>
      </c>
      <c r="L31" s="232">
        <v>9.7585126300873206</v>
      </c>
      <c r="M31" s="232">
        <v>36.136117739204863</v>
      </c>
      <c r="N31" s="232">
        <v>28.752645542771702</v>
      </c>
      <c r="O31" s="232">
        <v>33.249423388208001</v>
      </c>
      <c r="P31" s="232">
        <v>40.997683569939539</v>
      </c>
      <c r="Q31" s="232">
        <v>43.803458369118687</v>
      </c>
      <c r="R31" s="232">
        <v>50.133382248484921</v>
      </c>
      <c r="S31" s="232">
        <v>53.771182445197979</v>
      </c>
      <c r="T31" s="232">
        <v>66.642812903419156</v>
      </c>
      <c r="U31" s="232">
        <v>63.195403035716154</v>
      </c>
      <c r="V31" s="232">
        <v>67.547736508405251</v>
      </c>
      <c r="W31" s="232">
        <v>70.823553633072493</v>
      </c>
    </row>
    <row r="32" spans="1:23" ht="12" customHeight="1" x14ac:dyDescent="0.25">
      <c r="A32" s="18" t="s">
        <v>70</v>
      </c>
      <c r="B32" s="232">
        <v>63.11434810531091</v>
      </c>
      <c r="C32" s="232">
        <v>37.702725549969657</v>
      </c>
      <c r="D32" s="232">
        <v>28.19732453710316</v>
      </c>
      <c r="E32" s="232">
        <v>48.856428852885706</v>
      </c>
      <c r="F32" s="232">
        <v>40.546243785504153</v>
      </c>
      <c r="G32" s="232">
        <v>10.347766469434742</v>
      </c>
      <c r="H32" s="232">
        <v>7.3334559948143285</v>
      </c>
      <c r="I32" s="232">
        <v>5.3391703001814195</v>
      </c>
      <c r="J32" s="232">
        <v>3.0579950112819119</v>
      </c>
      <c r="K32" s="232">
        <v>0.81777887750112577</v>
      </c>
      <c r="L32" s="232">
        <v>0.58957410284849754</v>
      </c>
      <c r="M32" s="232">
        <v>0.61544733413556196</v>
      </c>
      <c r="N32" s="232">
        <v>0.11469933006132024</v>
      </c>
      <c r="O32" s="232">
        <v>0.50904903711277283</v>
      </c>
      <c r="P32" s="232">
        <v>0.52231911963171451</v>
      </c>
      <c r="Q32" s="232">
        <v>0.18961415553145131</v>
      </c>
      <c r="R32" s="232">
        <v>0.18744493971918141</v>
      </c>
      <c r="S32" s="232">
        <v>0.39180351030457078</v>
      </c>
      <c r="T32" s="232">
        <v>0.1870799796105706</v>
      </c>
      <c r="U32" s="232">
        <v>0.187458134870988</v>
      </c>
      <c r="V32" s="232">
        <v>0.79332421632039618</v>
      </c>
      <c r="W32" s="232">
        <v>0.37480014747315732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13.741485995495413</v>
      </c>
      <c r="E33" s="232">
        <v>25.406133956031219</v>
      </c>
      <c r="F33" s="232">
        <v>28.03817463135983</v>
      </c>
      <c r="G33" s="232">
        <v>48.773592210576965</v>
      </c>
      <c r="H33" s="232">
        <v>40.856024998341738</v>
      </c>
      <c r="I33" s="232">
        <v>53.821345320164866</v>
      </c>
      <c r="J33" s="232">
        <v>50.912192913447271</v>
      </c>
      <c r="K33" s="232">
        <v>42.395435178890871</v>
      </c>
      <c r="L33" s="232">
        <v>39.710216187799148</v>
      </c>
      <c r="M33" s="232">
        <v>31.639806952877741</v>
      </c>
      <c r="N33" s="232">
        <v>33.185682399842101</v>
      </c>
      <c r="O33" s="232">
        <v>32.139800350439749</v>
      </c>
      <c r="P33" s="232">
        <v>26.877011448700877</v>
      </c>
      <c r="Q33" s="232">
        <v>33.235187646547189</v>
      </c>
      <c r="R33" s="232">
        <v>40.691125766771236</v>
      </c>
      <c r="S33" s="232">
        <v>38.037582797304701</v>
      </c>
      <c r="T33" s="232">
        <v>43.8522765002661</v>
      </c>
      <c r="U33" s="232">
        <v>47.135470052697769</v>
      </c>
      <c r="V33" s="232">
        <v>34.084380640782555</v>
      </c>
      <c r="W33" s="232">
        <v>23.466150824501149</v>
      </c>
    </row>
    <row r="34" spans="1:23" ht="12" customHeight="1" x14ac:dyDescent="0.25">
      <c r="A34" s="18" t="s">
        <v>72</v>
      </c>
      <c r="B34" s="232">
        <v>363.88218783632408</v>
      </c>
      <c r="C34" s="232">
        <v>413.21417046730596</v>
      </c>
      <c r="D34" s="232">
        <v>404.62854399118771</v>
      </c>
      <c r="E34" s="232">
        <v>378.99762452596008</v>
      </c>
      <c r="F34" s="232">
        <v>307.0988532815183</v>
      </c>
      <c r="G34" s="232">
        <v>319.17964315936632</v>
      </c>
      <c r="H34" s="232">
        <v>319.27424742629273</v>
      </c>
      <c r="I34" s="232">
        <v>308.66103062697152</v>
      </c>
      <c r="J34" s="232">
        <v>298.47366107702231</v>
      </c>
      <c r="K34" s="232">
        <v>215.75659690147211</v>
      </c>
      <c r="L34" s="232">
        <v>222.45157130558803</v>
      </c>
      <c r="M34" s="232">
        <v>226.57000450278017</v>
      </c>
      <c r="N34" s="232">
        <v>183.7609382059517</v>
      </c>
      <c r="O34" s="232">
        <v>297.23828677407027</v>
      </c>
      <c r="P34" s="232">
        <v>286.88177341624987</v>
      </c>
      <c r="Q34" s="232">
        <v>284.04252315033597</v>
      </c>
      <c r="R34" s="232">
        <v>307.46465415117945</v>
      </c>
      <c r="S34" s="232">
        <v>325.18570311896366</v>
      </c>
      <c r="T34" s="232">
        <v>340.52077072189439</v>
      </c>
      <c r="U34" s="232">
        <v>336.89166909029524</v>
      </c>
      <c r="V34" s="232">
        <v>331.27538562858098</v>
      </c>
      <c r="W34" s="232">
        <v>346.38374592528453</v>
      </c>
    </row>
    <row r="35" spans="1:23" ht="12" customHeight="1" x14ac:dyDescent="0.25">
      <c r="A35" s="18" t="s">
        <v>36</v>
      </c>
      <c r="B35" s="232">
        <v>58.654647152288085</v>
      </c>
      <c r="C35" s="232">
        <v>37.395230805459612</v>
      </c>
      <c r="D35" s="232">
        <v>35.247783352434929</v>
      </c>
      <c r="E35" s="232">
        <v>36.075126124149762</v>
      </c>
      <c r="F35" s="232">
        <v>42.465392822606439</v>
      </c>
      <c r="G35" s="232">
        <v>46.172236040151979</v>
      </c>
      <c r="H35" s="232">
        <v>58.008700177493523</v>
      </c>
      <c r="I35" s="232">
        <v>56.375570912902681</v>
      </c>
      <c r="J35" s="232">
        <v>56.452335711509015</v>
      </c>
      <c r="K35" s="232">
        <v>51.330220499918845</v>
      </c>
      <c r="L35" s="232">
        <v>65.860239949773501</v>
      </c>
      <c r="M35" s="232">
        <v>64.158136713287618</v>
      </c>
      <c r="N35" s="232">
        <v>58.585766877553972</v>
      </c>
      <c r="O35" s="232">
        <v>36.831987944300046</v>
      </c>
      <c r="P35" s="232">
        <v>20.865992307159608</v>
      </c>
      <c r="Q35" s="232">
        <v>24.980587175809745</v>
      </c>
      <c r="R35" s="232">
        <v>14.55928256097252</v>
      </c>
      <c r="S35" s="232">
        <v>19.268541509419947</v>
      </c>
      <c r="T35" s="232">
        <v>15.109128733594137</v>
      </c>
      <c r="U35" s="232">
        <v>14.960777968469525</v>
      </c>
      <c r="V35" s="232">
        <v>10.36119969007383</v>
      </c>
      <c r="W35" s="232">
        <v>17.110966310129623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9.2730538045185291</v>
      </c>
      <c r="E36" s="232">
        <v>9.3382559716742932</v>
      </c>
      <c r="F36" s="232">
        <v>12.668390907744644</v>
      </c>
      <c r="G36" s="232">
        <v>20.8827820743955</v>
      </c>
      <c r="H36" s="232">
        <v>23.918564444924563</v>
      </c>
      <c r="I36" s="232">
        <v>21.231388809497961</v>
      </c>
      <c r="J36" s="232">
        <v>22.992323304591622</v>
      </c>
      <c r="K36" s="232">
        <v>26.327480055326909</v>
      </c>
      <c r="L36" s="232">
        <v>31.954484042192302</v>
      </c>
      <c r="M36" s="232">
        <v>34.855611322971612</v>
      </c>
      <c r="N36" s="232">
        <v>16.931524135547292</v>
      </c>
      <c r="O36" s="232">
        <v>16.450679270608788</v>
      </c>
      <c r="P36" s="232">
        <v>24.681027256958629</v>
      </c>
      <c r="Q36" s="232">
        <v>31.386722842041859</v>
      </c>
      <c r="R36" s="232">
        <v>35.602282151710384</v>
      </c>
      <c r="S36" s="232">
        <v>42.614648762087086</v>
      </c>
      <c r="T36" s="232">
        <v>57.331897917016349</v>
      </c>
      <c r="U36" s="232">
        <v>68.981591350214529</v>
      </c>
      <c r="V36" s="232">
        <v>63.744359497633027</v>
      </c>
      <c r="W36" s="232">
        <v>86.632176546753527</v>
      </c>
    </row>
    <row r="37" spans="1:23" ht="12" customHeight="1" x14ac:dyDescent="0.25">
      <c r="A37" s="47" t="s">
        <v>38</v>
      </c>
      <c r="B37" s="233">
        <v>235.47797335863788</v>
      </c>
      <c r="C37" s="233">
        <v>256.18377241630685</v>
      </c>
      <c r="D37" s="233">
        <v>288.80220998032712</v>
      </c>
      <c r="E37" s="233">
        <v>290.8640975820478</v>
      </c>
      <c r="F37" s="233">
        <v>296.35956536080181</v>
      </c>
      <c r="G37" s="233">
        <v>288.38153660218961</v>
      </c>
      <c r="H37" s="233">
        <v>292.25202776187126</v>
      </c>
      <c r="I37" s="233">
        <v>286.46616270378149</v>
      </c>
      <c r="J37" s="233">
        <v>306.87891693374047</v>
      </c>
      <c r="K37" s="233">
        <v>274.30004440497339</v>
      </c>
      <c r="L37" s="233">
        <v>317.76885702968571</v>
      </c>
      <c r="M37" s="233">
        <v>311.78944834677674</v>
      </c>
      <c r="N37" s="233">
        <v>485.49303254801896</v>
      </c>
      <c r="O37" s="233">
        <v>465.51485919786427</v>
      </c>
      <c r="P37" s="233">
        <v>463.99136770499013</v>
      </c>
      <c r="Q37" s="233">
        <v>489.48630949148264</v>
      </c>
      <c r="R37" s="233">
        <v>514.47218969964615</v>
      </c>
      <c r="S37" s="233">
        <v>546.88701096439206</v>
      </c>
      <c r="T37" s="233">
        <v>568.1119129392406</v>
      </c>
      <c r="U37" s="233">
        <v>585.92002980299083</v>
      </c>
      <c r="V37" s="233">
        <v>576.29242010562871</v>
      </c>
      <c r="W37" s="233">
        <v>620.46594112028504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0.99999999999999978</v>
      </c>
      <c r="H41" s="234">
        <f t="shared" si="4"/>
        <v>1</v>
      </c>
      <c r="I41" s="234">
        <f t="shared" si="4"/>
        <v>0.99999999999999989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1.0000000000000002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7.2289040046163476E-3</v>
      </c>
      <c r="C42" s="235">
        <f t="shared" si="5"/>
        <v>7.7707505350827688E-3</v>
      </c>
      <c r="D42" s="235">
        <f t="shared" si="5"/>
        <v>7.9536412134799603E-3</v>
      </c>
      <c r="E42" s="235">
        <f t="shared" si="5"/>
        <v>8.2302172143816354E-3</v>
      </c>
      <c r="F42" s="235">
        <f t="shared" si="5"/>
        <v>8.4546232528716712E-3</v>
      </c>
      <c r="G42" s="235">
        <f t="shared" si="5"/>
        <v>8.3054814597139665E-3</v>
      </c>
      <c r="H42" s="235">
        <f t="shared" si="5"/>
        <v>8.3321013062184271E-3</v>
      </c>
      <c r="I42" s="235">
        <f t="shared" si="5"/>
        <v>8.4186449544942123E-3</v>
      </c>
      <c r="J42" s="235">
        <f t="shared" si="5"/>
        <v>8.4948499882802498E-3</v>
      </c>
      <c r="K42" s="235">
        <f t="shared" si="5"/>
        <v>9.3162822405255582E-3</v>
      </c>
      <c r="L42" s="235">
        <f t="shared" si="5"/>
        <v>9.7507271767310229E-3</v>
      </c>
      <c r="M42" s="235">
        <f t="shared" si="5"/>
        <v>8.9913950699806351E-3</v>
      </c>
      <c r="N42" s="235">
        <f t="shared" si="5"/>
        <v>1.2236032090024079E-2</v>
      </c>
      <c r="O42" s="235">
        <f t="shared" si="5"/>
        <v>1.1314760062474697E-2</v>
      </c>
      <c r="P42" s="235">
        <f t="shared" si="5"/>
        <v>1.0893410940409605E-2</v>
      </c>
      <c r="Q42" s="235">
        <f t="shared" si="5"/>
        <v>1.0958074138366657E-2</v>
      </c>
      <c r="R42" s="235">
        <f t="shared" si="5"/>
        <v>1.112104979891645E-2</v>
      </c>
      <c r="S42" s="235">
        <f t="shared" si="5"/>
        <v>1.0768384243083509E-2</v>
      </c>
      <c r="T42" s="235">
        <f t="shared" si="5"/>
        <v>1.1074930934212383E-2</v>
      </c>
      <c r="U42" s="235">
        <f t="shared" si="5"/>
        <v>1.1354496192967915E-2</v>
      </c>
      <c r="V42" s="235">
        <f t="shared" si="5"/>
        <v>1.1203927149355563E-2</v>
      </c>
      <c r="W42" s="235">
        <f t="shared" si="5"/>
        <v>1.1308177911062308E-2</v>
      </c>
    </row>
    <row r="43" spans="1:23" ht="12" customHeight="1" x14ac:dyDescent="0.25">
      <c r="A43" s="202" t="s">
        <v>93</v>
      </c>
      <c r="B43" s="235">
        <f t="shared" ref="B43:W43" si="6">IF(B7=0,0,B7/B$5)</f>
        <v>4.1214445614902321E-3</v>
      </c>
      <c r="C43" s="235">
        <f t="shared" si="6"/>
        <v>4.4081085429165268E-3</v>
      </c>
      <c r="D43" s="235">
        <f t="shared" si="6"/>
        <v>4.3181970575492694E-3</v>
      </c>
      <c r="E43" s="235">
        <f t="shared" si="6"/>
        <v>3.605493444485742E-3</v>
      </c>
      <c r="F43" s="235">
        <f t="shared" si="6"/>
        <v>3.8266393695136334E-3</v>
      </c>
      <c r="G43" s="235">
        <f t="shared" si="6"/>
        <v>3.9051865775932286E-3</v>
      </c>
      <c r="H43" s="235">
        <f t="shared" si="6"/>
        <v>4.0484536989119956E-3</v>
      </c>
      <c r="I43" s="235">
        <f t="shared" si="6"/>
        <v>4.3016238052719759E-3</v>
      </c>
      <c r="J43" s="235">
        <f t="shared" si="6"/>
        <v>4.2116590053541958E-3</v>
      </c>
      <c r="K43" s="235">
        <f t="shared" si="6"/>
        <v>4.3150710541263754E-3</v>
      </c>
      <c r="L43" s="235">
        <f t="shared" si="6"/>
        <v>4.3765071125456854E-3</v>
      </c>
      <c r="M43" s="235">
        <f t="shared" si="6"/>
        <v>4.1717093700823988E-3</v>
      </c>
      <c r="N43" s="235">
        <f t="shared" si="6"/>
        <v>5.0953263296657858E-3</v>
      </c>
      <c r="O43" s="235">
        <f t="shared" si="6"/>
        <v>5.0724094770417897E-3</v>
      </c>
      <c r="P43" s="235">
        <f t="shared" si="6"/>
        <v>5.071688633423008E-3</v>
      </c>
      <c r="Q43" s="235">
        <f t="shared" si="6"/>
        <v>5.0379683741320147E-3</v>
      </c>
      <c r="R43" s="235">
        <f t="shared" si="6"/>
        <v>4.9150981615003302E-3</v>
      </c>
      <c r="S43" s="235">
        <f t="shared" si="6"/>
        <v>4.6771867943184589E-3</v>
      </c>
      <c r="T43" s="235">
        <f t="shared" si="6"/>
        <v>4.5570027216464996E-3</v>
      </c>
      <c r="U43" s="235">
        <f t="shared" si="6"/>
        <v>4.6383726335544762E-3</v>
      </c>
      <c r="V43" s="235">
        <f t="shared" si="6"/>
        <v>4.7165015667853119E-3</v>
      </c>
      <c r="W43" s="235">
        <f t="shared" si="6"/>
        <v>4.7996161475259928E-3</v>
      </c>
    </row>
    <row r="44" spans="1:23" ht="12" customHeight="1" x14ac:dyDescent="0.25">
      <c r="A44" s="202" t="s">
        <v>94</v>
      </c>
      <c r="B44" s="235">
        <f t="shared" ref="B44:W44" si="7">IF(B8=0,0,B8/B$5)</f>
        <v>3.6703526796214962E-2</v>
      </c>
      <c r="C44" s="235">
        <f t="shared" si="7"/>
        <v>3.8252761445225547E-2</v>
      </c>
      <c r="D44" s="235">
        <f t="shared" si="7"/>
        <v>3.8201431657192385E-2</v>
      </c>
      <c r="E44" s="235">
        <f t="shared" si="7"/>
        <v>3.4149632363523405E-2</v>
      </c>
      <c r="F44" s="235">
        <f t="shared" si="7"/>
        <v>3.5185901409685437E-2</v>
      </c>
      <c r="G44" s="235">
        <f t="shared" si="7"/>
        <v>3.5020579230146238E-2</v>
      </c>
      <c r="H44" s="235">
        <f t="shared" si="7"/>
        <v>3.5979614126576985E-2</v>
      </c>
      <c r="I44" s="235">
        <f t="shared" si="7"/>
        <v>3.6892315492716134E-2</v>
      </c>
      <c r="J44" s="235">
        <f t="shared" si="7"/>
        <v>3.7091320667180135E-2</v>
      </c>
      <c r="K44" s="235">
        <f t="shared" si="7"/>
        <v>3.8332404590598827E-2</v>
      </c>
      <c r="L44" s="235">
        <f t="shared" si="7"/>
        <v>3.923994649995606E-2</v>
      </c>
      <c r="M44" s="235">
        <f t="shared" si="7"/>
        <v>3.6566331471007962E-2</v>
      </c>
      <c r="N44" s="235">
        <f t="shared" si="7"/>
        <v>4.5499280949712471E-2</v>
      </c>
      <c r="O44" s="235">
        <f t="shared" si="7"/>
        <v>4.3589039018114631E-2</v>
      </c>
      <c r="P44" s="235">
        <f t="shared" si="7"/>
        <v>4.3111945861978557E-2</v>
      </c>
      <c r="Q44" s="235">
        <f t="shared" si="7"/>
        <v>4.283663697600508E-2</v>
      </c>
      <c r="R44" s="235">
        <f t="shared" si="7"/>
        <v>4.226772505922629E-2</v>
      </c>
      <c r="S44" s="235">
        <f t="shared" si="7"/>
        <v>4.0868614884051954E-2</v>
      </c>
      <c r="T44" s="235">
        <f t="shared" si="7"/>
        <v>3.9678725969917221E-2</v>
      </c>
      <c r="U44" s="235">
        <f t="shared" si="7"/>
        <v>4.059030638353206E-2</v>
      </c>
      <c r="V44" s="235">
        <f t="shared" si="7"/>
        <v>4.1011922753470618E-2</v>
      </c>
      <c r="W44" s="235">
        <f t="shared" si="7"/>
        <v>4.1020647627041898E-2</v>
      </c>
    </row>
    <row r="45" spans="1:23" ht="12" customHeight="1" x14ac:dyDescent="0.25">
      <c r="A45" s="202" t="s">
        <v>95</v>
      </c>
      <c r="B45" s="235">
        <f t="shared" ref="B45:W45" si="8">IF(B9=0,0,B9/B$5)</f>
        <v>2.6717199947531783E-2</v>
      </c>
      <c r="C45" s="235">
        <f t="shared" si="8"/>
        <v>2.8306744871082232E-2</v>
      </c>
      <c r="D45" s="235">
        <f t="shared" si="8"/>
        <v>2.7256042145604065E-2</v>
      </c>
      <c r="E45" s="235">
        <f t="shared" si="8"/>
        <v>2.1877334076327727E-2</v>
      </c>
      <c r="F45" s="235">
        <f t="shared" si="8"/>
        <v>2.3351297619628994E-2</v>
      </c>
      <c r="G45" s="235">
        <f t="shared" si="8"/>
        <v>2.3621123347269325E-2</v>
      </c>
      <c r="H45" s="235">
        <f t="shared" si="8"/>
        <v>2.4629145207274165E-2</v>
      </c>
      <c r="I45" s="235">
        <f t="shared" si="8"/>
        <v>2.6312355273104576E-2</v>
      </c>
      <c r="J45" s="235">
        <f t="shared" si="8"/>
        <v>2.5771823377159338E-2</v>
      </c>
      <c r="K45" s="235">
        <f t="shared" si="8"/>
        <v>2.5892270312524147E-2</v>
      </c>
      <c r="L45" s="235">
        <f t="shared" si="8"/>
        <v>2.6254381662348818E-2</v>
      </c>
      <c r="M45" s="235">
        <f t="shared" si="8"/>
        <v>2.4788229967516662E-2</v>
      </c>
      <c r="N45" s="235">
        <f t="shared" si="8"/>
        <v>3.0231275346478806E-2</v>
      </c>
      <c r="O45" s="235">
        <f t="shared" si="8"/>
        <v>3.0504765376390516E-2</v>
      </c>
      <c r="P45" s="235">
        <f t="shared" si="8"/>
        <v>3.0152464532587166E-2</v>
      </c>
      <c r="Q45" s="235">
        <f t="shared" si="8"/>
        <v>2.9830057456218737E-2</v>
      </c>
      <c r="R45" s="235">
        <f t="shared" si="8"/>
        <v>2.8805877321987437E-2</v>
      </c>
      <c r="S45" s="235">
        <f t="shared" si="8"/>
        <v>2.7585895482896285E-2</v>
      </c>
      <c r="T45" s="235">
        <f t="shared" si="8"/>
        <v>2.6538299302145452E-2</v>
      </c>
      <c r="U45" s="235">
        <f t="shared" si="8"/>
        <v>2.7340409462609443E-2</v>
      </c>
      <c r="V45" s="235">
        <f t="shared" si="8"/>
        <v>2.8045998137627998E-2</v>
      </c>
      <c r="W45" s="235">
        <f t="shared" si="8"/>
        <v>2.8652861311011038E-2</v>
      </c>
    </row>
    <row r="46" spans="1:23" ht="12" customHeight="1" x14ac:dyDescent="0.25">
      <c r="A46" s="202" t="s">
        <v>96</v>
      </c>
      <c r="B46" s="235">
        <f t="shared" ref="B46:W46" si="9">IF(B10=0,0,B10/B$5)</f>
        <v>2.5333389155839901E-2</v>
      </c>
      <c r="C46" s="235">
        <f t="shared" si="9"/>
        <v>2.6784221170464678E-2</v>
      </c>
      <c r="D46" s="235">
        <f t="shared" si="9"/>
        <v>2.6831480964612537E-2</v>
      </c>
      <c r="E46" s="235">
        <f t="shared" si="9"/>
        <v>2.6030316283955187E-2</v>
      </c>
      <c r="F46" s="235">
        <f t="shared" si="9"/>
        <v>2.6113253218761675E-2</v>
      </c>
      <c r="G46" s="235">
        <f t="shared" si="9"/>
        <v>2.5868285795783211E-2</v>
      </c>
      <c r="H46" s="235">
        <f t="shared" si="9"/>
        <v>2.585320216200632E-2</v>
      </c>
      <c r="I46" s="235">
        <f t="shared" si="9"/>
        <v>2.5715231511904139E-2</v>
      </c>
      <c r="J46" s="235">
        <f t="shared" si="9"/>
        <v>2.5851080852569153E-2</v>
      </c>
      <c r="K46" s="235">
        <f t="shared" si="9"/>
        <v>2.7228121488544567E-2</v>
      </c>
      <c r="L46" s="235">
        <f t="shared" si="9"/>
        <v>2.7589186685632958E-2</v>
      </c>
      <c r="M46" s="235">
        <f t="shared" si="9"/>
        <v>2.5883252260824996E-2</v>
      </c>
      <c r="N46" s="235">
        <f t="shared" si="9"/>
        <v>2.9914611688109268E-2</v>
      </c>
      <c r="O46" s="235">
        <f t="shared" si="9"/>
        <v>2.9564388956913393E-2</v>
      </c>
      <c r="P46" s="235">
        <f t="shared" si="9"/>
        <v>2.96673956225178E-2</v>
      </c>
      <c r="Q46" s="235">
        <f t="shared" si="9"/>
        <v>2.937883040716607E-2</v>
      </c>
      <c r="R46" s="235">
        <f t="shared" si="9"/>
        <v>2.9053264591792086E-2</v>
      </c>
      <c r="S46" s="235">
        <f t="shared" si="9"/>
        <v>2.8825151860152207E-2</v>
      </c>
      <c r="T46" s="235">
        <f t="shared" si="9"/>
        <v>2.8290413758604093E-2</v>
      </c>
      <c r="U46" s="235">
        <f t="shared" si="9"/>
        <v>2.8433511505884201E-2</v>
      </c>
      <c r="V46" s="235">
        <f t="shared" si="9"/>
        <v>2.8637740061648528E-2</v>
      </c>
      <c r="W46" s="235">
        <f t="shared" si="9"/>
        <v>2.8774002334111884E-2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0.37677543100012384</v>
      </c>
      <c r="C47" s="236">
        <f t="shared" si="10"/>
        <v>0.37614139075212738</v>
      </c>
      <c r="D47" s="236">
        <f t="shared" si="10"/>
        <v>0.3653022464051518</v>
      </c>
      <c r="E47" s="236">
        <f t="shared" si="10"/>
        <v>0.35800323753359437</v>
      </c>
      <c r="F47" s="236">
        <f t="shared" si="10"/>
        <v>0.33903301642346373</v>
      </c>
      <c r="G47" s="236">
        <f t="shared" si="10"/>
        <v>0.34339529877312275</v>
      </c>
      <c r="H47" s="236">
        <f t="shared" si="10"/>
        <v>0.34495509464426949</v>
      </c>
      <c r="I47" s="236">
        <f t="shared" si="10"/>
        <v>0.34087381814648349</v>
      </c>
      <c r="J47" s="236">
        <f t="shared" si="10"/>
        <v>0.33806703647885689</v>
      </c>
      <c r="K47" s="236">
        <f t="shared" si="10"/>
        <v>0.35027209950661703</v>
      </c>
      <c r="L47" s="236">
        <f t="shared" si="10"/>
        <v>0.33500235849386201</v>
      </c>
      <c r="M47" s="236">
        <f t="shared" si="10"/>
        <v>0.37603036927561528</v>
      </c>
      <c r="N47" s="236">
        <f t="shared" si="10"/>
        <v>0.33924601311347696</v>
      </c>
      <c r="O47" s="236">
        <f t="shared" si="10"/>
        <v>0.37769522926282695</v>
      </c>
      <c r="P47" s="236">
        <f t="shared" si="10"/>
        <v>0.37422772723439679</v>
      </c>
      <c r="Q47" s="236">
        <f t="shared" si="10"/>
        <v>0.36938004751658143</v>
      </c>
      <c r="R47" s="236">
        <f t="shared" si="10"/>
        <v>0.36451209476161961</v>
      </c>
      <c r="S47" s="236">
        <f t="shared" si="10"/>
        <v>0.3724759172411416</v>
      </c>
      <c r="T47" s="236">
        <f t="shared" si="10"/>
        <v>0.36266218288226942</v>
      </c>
      <c r="U47" s="236">
        <f t="shared" si="10"/>
        <v>0.35781886459126777</v>
      </c>
      <c r="V47" s="236">
        <f t="shared" si="10"/>
        <v>0.37093369904464435</v>
      </c>
      <c r="W47" s="236">
        <f t="shared" si="10"/>
        <v>0.37378300298158218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0.52312010453418301</v>
      </c>
      <c r="C48" s="237">
        <f t="shared" si="11"/>
        <v>0.51833602268310097</v>
      </c>
      <c r="D48" s="237">
        <f t="shared" si="11"/>
        <v>0.53013696055641002</v>
      </c>
      <c r="E48" s="237">
        <f t="shared" si="11"/>
        <v>0.54810376908373193</v>
      </c>
      <c r="F48" s="237">
        <f t="shared" si="11"/>
        <v>0.5640352687060749</v>
      </c>
      <c r="G48" s="237">
        <f t="shared" si="11"/>
        <v>0.55988404481637111</v>
      </c>
      <c r="H48" s="237">
        <f t="shared" si="11"/>
        <v>0.5562023888547426</v>
      </c>
      <c r="I48" s="237">
        <f t="shared" si="11"/>
        <v>0.55748601081602533</v>
      </c>
      <c r="J48" s="237">
        <f t="shared" si="11"/>
        <v>0.56051222963059999</v>
      </c>
      <c r="K48" s="237">
        <f t="shared" si="11"/>
        <v>0.54464375080706351</v>
      </c>
      <c r="L48" s="237">
        <f t="shared" si="11"/>
        <v>0.55778689236892343</v>
      </c>
      <c r="M48" s="237">
        <f t="shared" si="11"/>
        <v>0.52356871258497217</v>
      </c>
      <c r="N48" s="237">
        <f t="shared" si="11"/>
        <v>0.53777746048253261</v>
      </c>
      <c r="O48" s="237">
        <f t="shared" si="11"/>
        <v>0.50225940784623802</v>
      </c>
      <c r="P48" s="237">
        <f t="shared" si="11"/>
        <v>0.50687536717468717</v>
      </c>
      <c r="Q48" s="237">
        <f t="shared" si="11"/>
        <v>0.51257838513153009</v>
      </c>
      <c r="R48" s="237">
        <f t="shared" si="11"/>
        <v>0.51932489030495788</v>
      </c>
      <c r="S48" s="237">
        <f t="shared" si="11"/>
        <v>0.51479884949435617</v>
      </c>
      <c r="T48" s="237">
        <f t="shared" si="11"/>
        <v>0.527198444431205</v>
      </c>
      <c r="U48" s="237">
        <f t="shared" si="11"/>
        <v>0.52982403923018417</v>
      </c>
      <c r="V48" s="237">
        <f t="shared" si="11"/>
        <v>0.51545021128646762</v>
      </c>
      <c r="W48" s="237">
        <f t="shared" si="11"/>
        <v>0.51166169168766462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HU: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11407.910703290137</v>
      </c>
      <c r="C5" s="225">
        <f t="shared" si="0"/>
        <v>11399.82466431073</v>
      </c>
      <c r="D5" s="225">
        <f t="shared" si="0"/>
        <v>11459.49249653382</v>
      </c>
      <c r="E5" s="225">
        <f t="shared" si="0"/>
        <v>11295.05955499558</v>
      </c>
      <c r="F5" s="225">
        <f t="shared" si="0"/>
        <v>11199.512458673958</v>
      </c>
      <c r="G5" s="225">
        <f t="shared" si="0"/>
        <v>11811.07475612831</v>
      </c>
      <c r="H5" s="225">
        <f t="shared" si="0"/>
        <v>11658.528632534959</v>
      </c>
      <c r="I5" s="225">
        <f t="shared" si="0"/>
        <v>11717.523343479937</v>
      </c>
      <c r="J5" s="225">
        <f t="shared" si="0"/>
        <v>11169.465376467895</v>
      </c>
      <c r="K5" s="225">
        <f t="shared" si="0"/>
        <v>8748.9832428132668</v>
      </c>
      <c r="L5" s="225">
        <f t="shared" si="0"/>
        <v>9155.0000666399083</v>
      </c>
      <c r="M5" s="225">
        <f t="shared" si="0"/>
        <v>10388.182665880024</v>
      </c>
      <c r="N5" s="225">
        <f t="shared" si="0"/>
        <v>9362.8534035091143</v>
      </c>
      <c r="O5" s="225">
        <f t="shared" si="0"/>
        <v>9367.75254490523</v>
      </c>
      <c r="P5" s="225">
        <f t="shared" si="0"/>
        <v>9628.8752178263439</v>
      </c>
      <c r="Q5" s="225">
        <f t="shared" si="0"/>
        <v>10436.184876578529</v>
      </c>
      <c r="R5" s="225">
        <f t="shared" si="0"/>
        <v>10140.21647087467</v>
      </c>
      <c r="S5" s="225">
        <f t="shared" si="0"/>
        <v>11558.6180429096</v>
      </c>
      <c r="T5" s="225">
        <f t="shared" si="0"/>
        <v>12106.86069128248</v>
      </c>
      <c r="U5" s="225">
        <f t="shared" si="0"/>
        <v>11727.439758894723</v>
      </c>
      <c r="V5" s="225">
        <f t="shared" si="0"/>
        <v>11613.885523240675</v>
      </c>
      <c r="W5" s="225">
        <f t="shared" si="0"/>
        <v>11646.275781523182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110.80411240943936</v>
      </c>
      <c r="C10" s="227">
        <f t="shared" si="1"/>
        <v>120.87380906913438</v>
      </c>
      <c r="D10" s="227">
        <f t="shared" si="1"/>
        <v>121.29537046744639</v>
      </c>
      <c r="E10" s="227">
        <f t="shared" si="1"/>
        <v>116.74260963142984</v>
      </c>
      <c r="F10" s="227">
        <f t="shared" si="1"/>
        <v>93.570605975497614</v>
      </c>
      <c r="G10" s="227">
        <f t="shared" si="1"/>
        <v>98.660249555860062</v>
      </c>
      <c r="H10" s="227">
        <f t="shared" si="1"/>
        <v>97.190270868172263</v>
      </c>
      <c r="I10" s="227">
        <f t="shared" si="1"/>
        <v>95.157889952000488</v>
      </c>
      <c r="J10" s="227">
        <f t="shared" si="1"/>
        <v>92.530802074377846</v>
      </c>
      <c r="K10" s="227">
        <f t="shared" si="1"/>
        <v>68.398213606470378</v>
      </c>
      <c r="L10" s="227">
        <f t="shared" si="1"/>
        <v>65.636576803596625</v>
      </c>
      <c r="M10" s="227">
        <f t="shared" si="1"/>
        <v>84.872523415069452</v>
      </c>
      <c r="N10" s="227">
        <f t="shared" si="1"/>
        <v>43.759582153378332</v>
      </c>
      <c r="O10" s="227">
        <f t="shared" si="1"/>
        <v>97.653273031943229</v>
      </c>
      <c r="P10" s="227">
        <f t="shared" si="1"/>
        <v>100.29986253947506</v>
      </c>
      <c r="Q10" s="227">
        <f t="shared" si="1"/>
        <v>98.537023128906853</v>
      </c>
      <c r="R10" s="227">
        <f t="shared" si="1"/>
        <v>98.328194077019887</v>
      </c>
      <c r="S10" s="227">
        <f t="shared" si="1"/>
        <v>108.99802376984262</v>
      </c>
      <c r="T10" s="227">
        <f t="shared" si="1"/>
        <v>113.39338075561666</v>
      </c>
      <c r="U10" s="227">
        <f t="shared" si="1"/>
        <v>108.03236280837963</v>
      </c>
      <c r="V10" s="227">
        <f t="shared" si="1"/>
        <v>107.87532419633074</v>
      </c>
      <c r="W10" s="227">
        <f t="shared" si="1"/>
        <v>113.06574181844485</v>
      </c>
      <c r="DA10" s="90"/>
    </row>
    <row r="11" spans="1:105" ht="12" customHeight="1" x14ac:dyDescent="0.25">
      <c r="A11" s="37" t="s">
        <v>83</v>
      </c>
      <c r="B11" s="228">
        <v>0.6306885878866928</v>
      </c>
      <c r="C11" s="228">
        <v>0.73793812123902069</v>
      </c>
      <c r="D11" s="228">
        <v>0.52479930659300167</v>
      </c>
      <c r="E11" s="228">
        <v>0.73870682622621153</v>
      </c>
      <c r="F11" s="228">
        <v>0.79154568484253951</v>
      </c>
      <c r="G11" s="228">
        <v>0.97769096359653129</v>
      </c>
      <c r="H11" s="228">
        <v>0.77934785287284336</v>
      </c>
      <c r="I11" s="228">
        <v>0.74657800287016585</v>
      </c>
      <c r="J11" s="228">
        <v>0.90164591182924125</v>
      </c>
      <c r="K11" s="228">
        <v>0.54435608130119317</v>
      </c>
      <c r="L11" s="228">
        <v>0.49348704403039317</v>
      </c>
      <c r="M11" s="228">
        <v>9.7403848789926393</v>
      </c>
      <c r="N11" s="228">
        <v>2.9620163755187323</v>
      </c>
      <c r="O11" s="228">
        <v>4.426364314026956</v>
      </c>
      <c r="P11" s="228">
        <v>5.2248819103924919</v>
      </c>
      <c r="Q11" s="228">
        <v>6.228198097614543</v>
      </c>
      <c r="R11" s="228">
        <v>7.1410276309715544</v>
      </c>
      <c r="S11" s="228">
        <v>8.3542228270032268</v>
      </c>
      <c r="T11" s="228">
        <v>9.5336895567749202</v>
      </c>
      <c r="U11" s="228">
        <v>7.9505812335317234</v>
      </c>
      <c r="V11" s="228">
        <v>9.4571659766549434</v>
      </c>
      <c r="W11" s="228">
        <v>9.6888555524947648</v>
      </c>
      <c r="DA11" s="69"/>
    </row>
    <row r="12" spans="1:105" ht="12" customHeight="1" x14ac:dyDescent="0.25">
      <c r="A12" s="37" t="s">
        <v>72</v>
      </c>
      <c r="B12" s="228">
        <v>110.17342382155266</v>
      </c>
      <c r="C12" s="228">
        <v>120.13587094789536</v>
      </c>
      <c r="D12" s="228">
        <v>120.77057116085339</v>
      </c>
      <c r="E12" s="228">
        <v>116.00390280520364</v>
      </c>
      <c r="F12" s="228">
        <v>92.779060290655067</v>
      </c>
      <c r="G12" s="228">
        <v>97.682558592263533</v>
      </c>
      <c r="H12" s="228">
        <v>96.410923015299417</v>
      </c>
      <c r="I12" s="228">
        <v>94.411311949130322</v>
      </c>
      <c r="J12" s="228">
        <v>91.629156162548611</v>
      </c>
      <c r="K12" s="228">
        <v>67.85385752516919</v>
      </c>
      <c r="L12" s="228">
        <v>65.143089759566237</v>
      </c>
      <c r="M12" s="228">
        <v>75.132138536076809</v>
      </c>
      <c r="N12" s="228">
        <v>40.797565777859603</v>
      </c>
      <c r="O12" s="228">
        <v>93.226908717916274</v>
      </c>
      <c r="P12" s="228">
        <v>95.07498062908256</v>
      </c>
      <c r="Q12" s="228">
        <v>92.308825031292315</v>
      </c>
      <c r="R12" s="228">
        <v>91.187166446048337</v>
      </c>
      <c r="S12" s="228">
        <v>100.64380094283939</v>
      </c>
      <c r="T12" s="228">
        <v>103.85969119884174</v>
      </c>
      <c r="U12" s="228">
        <v>100.08178157484791</v>
      </c>
      <c r="V12" s="228">
        <v>98.418158219675789</v>
      </c>
      <c r="W12" s="228">
        <v>103.37688626595008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1414.4345434049219</v>
      </c>
      <c r="C16" s="230">
        <f t="shared" si="2"/>
        <v>1636.6333543857836</v>
      </c>
      <c r="D16" s="230">
        <f t="shared" si="2"/>
        <v>1659.1826954248829</v>
      </c>
      <c r="E16" s="230">
        <f t="shared" si="2"/>
        <v>1473.1972541853258</v>
      </c>
      <c r="F16" s="230">
        <f t="shared" si="2"/>
        <v>1451.2253400832492</v>
      </c>
      <c r="G16" s="230">
        <f t="shared" si="2"/>
        <v>1370.8457813420778</v>
      </c>
      <c r="H16" s="230">
        <f t="shared" si="2"/>
        <v>1337.6939165602078</v>
      </c>
      <c r="I16" s="230">
        <f t="shared" si="2"/>
        <v>1285.3295375527975</v>
      </c>
      <c r="J16" s="230">
        <f t="shared" si="2"/>
        <v>1288.9843350357962</v>
      </c>
      <c r="K16" s="230">
        <f t="shared" si="2"/>
        <v>947.30632749913673</v>
      </c>
      <c r="L16" s="230">
        <f t="shared" si="2"/>
        <v>1095.2548836769597</v>
      </c>
      <c r="M16" s="230">
        <f t="shared" si="2"/>
        <v>1951.1649859066131</v>
      </c>
      <c r="N16" s="230">
        <f t="shared" si="2"/>
        <v>1735.2744888512218</v>
      </c>
      <c r="O16" s="230">
        <f t="shared" si="2"/>
        <v>2157.4620096032259</v>
      </c>
      <c r="P16" s="230">
        <f t="shared" si="2"/>
        <v>2108.1907474985005</v>
      </c>
      <c r="Q16" s="230">
        <f t="shared" si="2"/>
        <v>2229.9552635317496</v>
      </c>
      <c r="R16" s="230">
        <f t="shared" si="2"/>
        <v>2205.3792035044648</v>
      </c>
      <c r="S16" s="230">
        <f t="shared" si="2"/>
        <v>2631.4262567062447</v>
      </c>
      <c r="T16" s="230">
        <f t="shared" si="2"/>
        <v>2709.7661969675487</v>
      </c>
      <c r="U16" s="230">
        <f t="shared" si="2"/>
        <v>2584.1780630833314</v>
      </c>
      <c r="V16" s="230">
        <f t="shared" si="2"/>
        <v>2695.9127131344176</v>
      </c>
      <c r="W16" s="230">
        <f t="shared" si="2"/>
        <v>2803.4008098674713</v>
      </c>
      <c r="DA16" s="92"/>
    </row>
    <row r="17" spans="1:105" ht="12" customHeight="1" x14ac:dyDescent="0.25">
      <c r="A17" s="46" t="s">
        <v>30</v>
      </c>
      <c r="B17" s="231">
        <v>28.334571520728062</v>
      </c>
      <c r="C17" s="231">
        <v>45.725984265527671</v>
      </c>
      <c r="D17" s="231">
        <v>51.409498347927673</v>
      </c>
      <c r="E17" s="231">
        <v>41.617799877277541</v>
      </c>
      <c r="F17" s="231">
        <v>49.460010130196331</v>
      </c>
      <c r="G17" s="231">
        <v>39.339802290967889</v>
      </c>
      <c r="H17" s="231">
        <v>31.72397965848841</v>
      </c>
      <c r="I17" s="231">
        <v>25.273243651571178</v>
      </c>
      <c r="J17" s="231">
        <v>20.4234889495937</v>
      </c>
      <c r="K17" s="231">
        <v>18.161606000366735</v>
      </c>
      <c r="L17" s="231">
        <v>18.889418864277474</v>
      </c>
      <c r="M17" s="231">
        <v>18.154578395654717</v>
      </c>
      <c r="N17" s="231">
        <v>18.586881402822911</v>
      </c>
      <c r="O17" s="231">
        <v>16.98156541655479</v>
      </c>
      <c r="P17" s="231">
        <v>15.390276887568035</v>
      </c>
      <c r="Q17" s="231">
        <v>14.493811054429107</v>
      </c>
      <c r="R17" s="231">
        <v>69.382689879642967</v>
      </c>
      <c r="S17" s="231">
        <v>265.9887118945627</v>
      </c>
      <c r="T17" s="231">
        <v>213.17699747647558</v>
      </c>
      <c r="U17" s="231">
        <v>189.12372370416546</v>
      </c>
      <c r="V17" s="231">
        <v>149.96728744121256</v>
      </c>
      <c r="W17" s="231">
        <v>106.01429153466144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11.186521693396088</v>
      </c>
      <c r="C19" s="231">
        <v>17.002102238703358</v>
      </c>
      <c r="D19" s="231">
        <v>29.773141535678672</v>
      </c>
      <c r="E19" s="231">
        <v>12.033111039173528</v>
      </c>
      <c r="F19" s="231">
        <v>19.050646605965653</v>
      </c>
      <c r="G19" s="231">
        <v>17.197672097730688</v>
      </c>
      <c r="H19" s="231">
        <v>14.574864781605548</v>
      </c>
      <c r="I19" s="231">
        <v>12.621868220098321</v>
      </c>
      <c r="J19" s="231">
        <v>15.130989765938882</v>
      </c>
      <c r="K19" s="231">
        <v>14.198952665258412</v>
      </c>
      <c r="L19" s="231">
        <v>13.212223021976754</v>
      </c>
      <c r="M19" s="231">
        <v>49.688712851160105</v>
      </c>
      <c r="N19" s="231">
        <v>46.808180204058175</v>
      </c>
      <c r="O19" s="231">
        <v>88.790814477993919</v>
      </c>
      <c r="P19" s="231">
        <v>165.52665735436432</v>
      </c>
      <c r="Q19" s="231">
        <v>143.30081682263199</v>
      </c>
      <c r="R19" s="231">
        <v>112.02625169685989</v>
      </c>
      <c r="S19" s="231">
        <v>125.78049738361506</v>
      </c>
      <c r="T19" s="231">
        <v>121.35259331584248</v>
      </c>
      <c r="U19" s="231">
        <v>119.9004358068006</v>
      </c>
      <c r="V19" s="231">
        <v>120.1489097856183</v>
      </c>
      <c r="W19" s="231">
        <v>129.79089262316174</v>
      </c>
      <c r="DA19" s="73"/>
    </row>
    <row r="20" spans="1:105" ht="12" customHeight="1" x14ac:dyDescent="0.25">
      <c r="A20" s="46" t="s">
        <v>83</v>
      </c>
      <c r="B20" s="231">
        <v>9.8579791873817726</v>
      </c>
      <c r="C20" s="231">
        <v>9.7075404295816217</v>
      </c>
      <c r="D20" s="231">
        <v>8.8457466419068496</v>
      </c>
      <c r="E20" s="231">
        <v>13.225304244883761</v>
      </c>
      <c r="F20" s="231">
        <v>7.652103084569152</v>
      </c>
      <c r="G20" s="231">
        <v>9.2189193350015621</v>
      </c>
      <c r="H20" s="231">
        <v>8.561628542687707</v>
      </c>
      <c r="I20" s="231">
        <v>9.7791767841238801</v>
      </c>
      <c r="J20" s="231">
        <v>10.126910815888916</v>
      </c>
      <c r="K20" s="231">
        <v>5.6784124265445577</v>
      </c>
      <c r="L20" s="231">
        <v>5.4299416813797787</v>
      </c>
      <c r="M20" s="231">
        <v>82.228640423453996</v>
      </c>
      <c r="N20" s="231">
        <v>54.645610363694857</v>
      </c>
      <c r="O20" s="231">
        <v>44.499332921420141</v>
      </c>
      <c r="P20" s="231">
        <v>50.429476462158782</v>
      </c>
      <c r="Q20" s="231">
        <v>62.981274393163481</v>
      </c>
      <c r="R20" s="231">
        <v>73.021543768926023</v>
      </c>
      <c r="S20" s="231">
        <v>80.031270597807875</v>
      </c>
      <c r="T20" s="231">
        <v>93.751780209175209</v>
      </c>
      <c r="U20" s="231">
        <v>93.233401147635277</v>
      </c>
      <c r="V20" s="231">
        <v>99.513765077203757</v>
      </c>
      <c r="W20" s="231">
        <v>103.44051498185168</v>
      </c>
      <c r="DA20" s="73"/>
    </row>
    <row r="21" spans="1:105" ht="12" customHeight="1" x14ac:dyDescent="0.25">
      <c r="A21" s="46" t="s">
        <v>70</v>
      </c>
      <c r="B21" s="231">
        <v>229.77597746200851</v>
      </c>
      <c r="C21" s="231">
        <v>247.05310306875737</v>
      </c>
      <c r="D21" s="231">
        <v>180.82696342392208</v>
      </c>
      <c r="E21" s="231">
        <v>106.41603709418807</v>
      </c>
      <c r="F21" s="231">
        <v>177.29738686860952</v>
      </c>
      <c r="G21" s="231">
        <v>144.46956551603361</v>
      </c>
      <c r="H21" s="231">
        <v>104.450588770379</v>
      </c>
      <c r="I21" s="231">
        <v>78.863709089931675</v>
      </c>
      <c r="J21" s="231">
        <v>29.855337121463982</v>
      </c>
      <c r="K21" s="231">
        <v>32.171296891778191</v>
      </c>
      <c r="L21" s="231">
        <v>15.431732557639341</v>
      </c>
      <c r="M21" s="231">
        <v>15.021122570110082</v>
      </c>
      <c r="N21" s="231">
        <v>14.520005687339436</v>
      </c>
      <c r="O21" s="231">
        <v>15.382992969820027</v>
      </c>
      <c r="P21" s="231">
        <v>15.232480486988326</v>
      </c>
      <c r="Q21" s="231">
        <v>6.7036233745463614</v>
      </c>
      <c r="R21" s="231">
        <v>3.6224260911888386</v>
      </c>
      <c r="S21" s="231">
        <v>4.6758216219012931</v>
      </c>
      <c r="T21" s="231">
        <v>0.51591687911428075</v>
      </c>
      <c r="U21" s="231">
        <v>0.51067013398746974</v>
      </c>
      <c r="V21" s="231">
        <v>1.1253752579189653</v>
      </c>
      <c r="W21" s="231">
        <v>1.022672775593616</v>
      </c>
      <c r="DA21" s="73"/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5.108684708236102</v>
      </c>
      <c r="E22" s="231">
        <v>7.6098390011946151</v>
      </c>
      <c r="F22" s="231">
        <v>9.9100941127576583</v>
      </c>
      <c r="G22" s="231">
        <v>18.006228879087594</v>
      </c>
      <c r="H22" s="231">
        <v>14.588181600669195</v>
      </c>
      <c r="I22" s="231">
        <v>18.768971921355153</v>
      </c>
      <c r="J22" s="231">
        <v>46.066192982041706</v>
      </c>
      <c r="K22" s="231">
        <v>15.427740340323513</v>
      </c>
      <c r="L22" s="231">
        <v>14.16604009942496</v>
      </c>
      <c r="M22" s="231">
        <v>793.00066862224094</v>
      </c>
      <c r="N22" s="231">
        <v>699.54196647476977</v>
      </c>
      <c r="O22" s="231">
        <v>760.86377690549978</v>
      </c>
      <c r="P22" s="231">
        <v>607.58274442280106</v>
      </c>
      <c r="Q22" s="231">
        <v>754.40519401369716</v>
      </c>
      <c r="R22" s="231">
        <v>711.81169044421335</v>
      </c>
      <c r="S22" s="231">
        <v>790.33938494418817</v>
      </c>
      <c r="T22" s="231">
        <v>818.18580911478375</v>
      </c>
      <c r="U22" s="231">
        <v>701.28105039423292</v>
      </c>
      <c r="V22" s="231">
        <v>825.49668285498967</v>
      </c>
      <c r="W22" s="231">
        <v>843.54616056809459</v>
      </c>
      <c r="DA22" s="73"/>
    </row>
    <row r="23" spans="1:105" ht="12" customHeight="1" x14ac:dyDescent="0.25">
      <c r="A23" s="46" t="s">
        <v>72</v>
      </c>
      <c r="B23" s="231">
        <v>1088.6277860832004</v>
      </c>
      <c r="C23" s="231">
        <v>1272.069144894492</v>
      </c>
      <c r="D23" s="231">
        <v>1339.9919433316436</v>
      </c>
      <c r="E23" s="231">
        <v>1246.0169970142749</v>
      </c>
      <c r="F23" s="231">
        <v>1138.6312378166313</v>
      </c>
      <c r="G23" s="231">
        <v>1100.9561002931266</v>
      </c>
      <c r="H23" s="231">
        <v>1110.1125670400688</v>
      </c>
      <c r="I23" s="231">
        <v>1082.1386656306324</v>
      </c>
      <c r="J23" s="231">
        <v>1113.7717406326087</v>
      </c>
      <c r="K23" s="231">
        <v>825.84211876961785</v>
      </c>
      <c r="L23" s="231">
        <v>977.12771157985253</v>
      </c>
      <c r="M23" s="231">
        <v>940.01308456451545</v>
      </c>
      <c r="N23" s="231">
        <v>852.16955305251145</v>
      </c>
      <c r="O23" s="231">
        <v>1206.6689630880603</v>
      </c>
      <c r="P23" s="231">
        <v>1239.1380074660503</v>
      </c>
      <c r="Q23" s="231">
        <v>1229.8411538169216</v>
      </c>
      <c r="R23" s="231">
        <v>1197.6808659524177</v>
      </c>
      <c r="S23" s="231">
        <v>1286.1476046431226</v>
      </c>
      <c r="T23" s="231">
        <v>1367.6887536626193</v>
      </c>
      <c r="U23" s="231">
        <v>1330.973654231926</v>
      </c>
      <c r="V23" s="231">
        <v>1320.2494168430967</v>
      </c>
      <c r="W23" s="231">
        <v>1413.0426505160758</v>
      </c>
      <c r="DA23" s="73"/>
    </row>
    <row r="24" spans="1:105" ht="12" customHeight="1" x14ac:dyDescent="0.25">
      <c r="A24" s="46" t="s">
        <v>36</v>
      </c>
      <c r="B24" s="231">
        <v>46.651707458207063</v>
      </c>
      <c r="C24" s="231">
        <v>45.075479488721705</v>
      </c>
      <c r="D24" s="231">
        <v>43.226717435567892</v>
      </c>
      <c r="E24" s="231">
        <v>40.271994314378986</v>
      </c>
      <c r="F24" s="231">
        <v>46.72147408518962</v>
      </c>
      <c r="G24" s="231">
        <v>35.429043086702244</v>
      </c>
      <c r="H24" s="231">
        <v>46.16622466856613</v>
      </c>
      <c r="I24" s="231">
        <v>52.019675379325399</v>
      </c>
      <c r="J24" s="231">
        <v>47.286924478191899</v>
      </c>
      <c r="K24" s="231">
        <v>28.007596041963751</v>
      </c>
      <c r="L24" s="231">
        <v>41.850444774693607</v>
      </c>
      <c r="M24" s="231">
        <v>42.541030312026045</v>
      </c>
      <c r="N24" s="231">
        <v>39.763980329622839</v>
      </c>
      <c r="O24" s="231">
        <v>14.933761218674565</v>
      </c>
      <c r="P24" s="231">
        <v>2.2239916398991091</v>
      </c>
      <c r="Q24" s="231">
        <v>3.9834706555620656</v>
      </c>
      <c r="R24" s="231">
        <v>1.3041314278696179</v>
      </c>
      <c r="S24" s="231">
        <v>1.626714035527778</v>
      </c>
      <c r="T24" s="231">
        <v>1.3304511495673297</v>
      </c>
      <c r="U24" s="231">
        <v>1.164460597954466</v>
      </c>
      <c r="V24" s="231">
        <v>0.66598997988898567</v>
      </c>
      <c r="W24" s="231">
        <v>0.84008150770301548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6.0061715999542358</v>
      </c>
      <c r="F25" s="231">
        <v>2.5023873793299289</v>
      </c>
      <c r="G25" s="231">
        <v>6.2284498434276649</v>
      </c>
      <c r="H25" s="231">
        <v>7.5158814977427522</v>
      </c>
      <c r="I25" s="231">
        <v>5.8642268757593481</v>
      </c>
      <c r="J25" s="231">
        <v>6.3227502900683188</v>
      </c>
      <c r="K25" s="231">
        <v>7.8186043632837272</v>
      </c>
      <c r="L25" s="231">
        <v>9.1473710977151352</v>
      </c>
      <c r="M25" s="231">
        <v>10.517148167451687</v>
      </c>
      <c r="N25" s="231">
        <v>9.2383113364024254</v>
      </c>
      <c r="O25" s="231">
        <v>9.3408026052019366</v>
      </c>
      <c r="P25" s="231">
        <v>12.66711277867091</v>
      </c>
      <c r="Q25" s="231">
        <v>14.245919400798012</v>
      </c>
      <c r="R25" s="231">
        <v>36.529604243346</v>
      </c>
      <c r="S25" s="231">
        <v>76.836251585519108</v>
      </c>
      <c r="T25" s="231">
        <v>93.76389515997046</v>
      </c>
      <c r="U25" s="231">
        <v>147.99066706662921</v>
      </c>
      <c r="V25" s="231">
        <v>178.74528589448897</v>
      </c>
      <c r="W25" s="231">
        <v>205.70354536032926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4124.7687628553267</v>
      </c>
      <c r="C27" s="230">
        <f t="shared" si="3"/>
        <v>4140.492127382623</v>
      </c>
      <c r="D27" s="230">
        <f t="shared" si="3"/>
        <v>4172.3926370225154</v>
      </c>
      <c r="E27" s="230">
        <f t="shared" si="3"/>
        <v>4217.8716925787048</v>
      </c>
      <c r="F27" s="230">
        <f t="shared" si="3"/>
        <v>4062.1202531778517</v>
      </c>
      <c r="G27" s="230">
        <f t="shared" si="3"/>
        <v>4228.3473868545434</v>
      </c>
      <c r="H27" s="230">
        <f t="shared" si="3"/>
        <v>4107.1671180671665</v>
      </c>
      <c r="I27" s="230">
        <f t="shared" si="3"/>
        <v>4049.1550621396123</v>
      </c>
      <c r="J27" s="230">
        <f t="shared" si="3"/>
        <v>3938.7121094914273</v>
      </c>
      <c r="K27" s="230">
        <f t="shared" si="3"/>
        <v>2923.3659792482408</v>
      </c>
      <c r="L27" s="230">
        <f t="shared" si="3"/>
        <v>3093.738943966433</v>
      </c>
      <c r="M27" s="230">
        <f t="shared" si="3"/>
        <v>3410.6315093504886</v>
      </c>
      <c r="N27" s="230">
        <f t="shared" si="3"/>
        <v>2999.7269102075816</v>
      </c>
      <c r="O27" s="230">
        <f t="shared" si="3"/>
        <v>3260.4782965717723</v>
      </c>
      <c r="P27" s="230">
        <f t="shared" si="3"/>
        <v>3075.928466212767</v>
      </c>
      <c r="Q27" s="230">
        <f t="shared" si="3"/>
        <v>3315.5948690725254</v>
      </c>
      <c r="R27" s="230">
        <f t="shared" si="3"/>
        <v>3400.0055163832344</v>
      </c>
      <c r="S27" s="230">
        <f t="shared" si="3"/>
        <v>3652.9144106337071</v>
      </c>
      <c r="T27" s="230">
        <f t="shared" si="3"/>
        <v>3963.8278902723137</v>
      </c>
      <c r="U27" s="230">
        <f t="shared" si="3"/>
        <v>3859.2440735879377</v>
      </c>
      <c r="V27" s="230">
        <f t="shared" si="3"/>
        <v>3707.7949534521385</v>
      </c>
      <c r="W27" s="230">
        <f t="shared" si="3"/>
        <v>3846.9297143846979</v>
      </c>
      <c r="DA27" s="92"/>
    </row>
    <row r="28" spans="1:105" ht="12" customHeight="1" x14ac:dyDescent="0.25">
      <c r="A28" s="18" t="s">
        <v>30</v>
      </c>
      <c r="B28" s="232">
        <v>290.80261252415931</v>
      </c>
      <c r="C28" s="232">
        <v>368.20670802404885</v>
      </c>
      <c r="D28" s="232">
        <v>342.88317401815311</v>
      </c>
      <c r="E28" s="232">
        <v>241.34198372746377</v>
      </c>
      <c r="F28" s="232">
        <v>372.48299655518974</v>
      </c>
      <c r="G28" s="232">
        <v>476.87469491282764</v>
      </c>
      <c r="H28" s="232">
        <v>500.40704736921714</v>
      </c>
      <c r="I28" s="232">
        <v>465.33771268553511</v>
      </c>
      <c r="J28" s="232">
        <v>465.89762482459901</v>
      </c>
      <c r="K28" s="232">
        <v>224.97857759940942</v>
      </c>
      <c r="L28" s="232">
        <v>177.66899838432889</v>
      </c>
      <c r="M28" s="232">
        <v>178.65942500249159</v>
      </c>
      <c r="N28" s="232">
        <v>148.85692275799084</v>
      </c>
      <c r="O28" s="232">
        <v>101.7983352658816</v>
      </c>
      <c r="P28" s="232">
        <v>131.58951159373999</v>
      </c>
      <c r="Q28" s="232">
        <v>157.95589736977703</v>
      </c>
      <c r="R28" s="232">
        <v>135.55946359297937</v>
      </c>
      <c r="S28" s="232">
        <v>181.50692327525883</v>
      </c>
      <c r="T28" s="232">
        <v>162.7243714093573</v>
      </c>
      <c r="U28" s="232">
        <v>132.23826840389526</v>
      </c>
      <c r="V28" s="232">
        <v>126.9931310854857</v>
      </c>
      <c r="W28" s="232">
        <v>112.78535337567821</v>
      </c>
      <c r="DA28" s="71"/>
    </row>
    <row r="29" spans="1:105" ht="12" customHeight="1" x14ac:dyDescent="0.25">
      <c r="A29" s="18" t="s">
        <v>40</v>
      </c>
      <c r="B29" s="232">
        <v>344.23646399700658</v>
      </c>
      <c r="C29" s="232">
        <v>401.60920799745878</v>
      </c>
      <c r="D29" s="232">
        <v>357.52566431641401</v>
      </c>
      <c r="E29" s="232">
        <v>509.01322031778801</v>
      </c>
      <c r="F29" s="232">
        <v>533.11709615664734</v>
      </c>
      <c r="G29" s="232">
        <v>384.31682783826358</v>
      </c>
      <c r="H29" s="232">
        <v>350.23313951824463</v>
      </c>
      <c r="I29" s="232">
        <v>426.39299999681771</v>
      </c>
      <c r="J29" s="232">
        <v>388.22788751784088</v>
      </c>
      <c r="K29" s="232">
        <v>120.26575967910991</v>
      </c>
      <c r="L29" s="232">
        <v>166.63419167893281</v>
      </c>
      <c r="M29" s="232">
        <v>169.32803183935269</v>
      </c>
      <c r="N29" s="232">
        <v>154.71253247937119</v>
      </c>
      <c r="O29" s="232">
        <v>84.353543999932683</v>
      </c>
      <c r="P29" s="232">
        <v>94.753871520399812</v>
      </c>
      <c r="Q29" s="232">
        <v>158.08937232028529</v>
      </c>
      <c r="R29" s="232">
        <v>115.67054400062121</v>
      </c>
      <c r="S29" s="232">
        <v>161.73178032051959</v>
      </c>
      <c r="T29" s="232">
        <v>164.25679776043509</v>
      </c>
      <c r="U29" s="232">
        <v>144.17151936060381</v>
      </c>
      <c r="V29" s="232">
        <v>132.01705440051049</v>
      </c>
      <c r="W29" s="232">
        <v>94.400808480279409</v>
      </c>
      <c r="DA29" s="71"/>
    </row>
    <row r="30" spans="1:105" ht="12" customHeight="1" x14ac:dyDescent="0.25">
      <c r="A30" s="18" t="s">
        <v>33</v>
      </c>
      <c r="B30" s="232">
        <v>33.583079746394304</v>
      </c>
      <c r="C30" s="232">
        <v>18.813533480986056</v>
      </c>
      <c r="D30" s="232">
        <v>53.796523704552897</v>
      </c>
      <c r="E30" s="232">
        <v>44.675111360927211</v>
      </c>
      <c r="F30" s="232">
        <v>37.297981514175383</v>
      </c>
      <c r="G30" s="232">
        <v>42.116529822366282</v>
      </c>
      <c r="H30" s="232">
        <v>38.808189538465314</v>
      </c>
      <c r="I30" s="232">
        <v>28.898209419989321</v>
      </c>
      <c r="J30" s="232">
        <v>38.251837394289907</v>
      </c>
      <c r="K30" s="232">
        <v>30.286925934898566</v>
      </c>
      <c r="L30" s="232">
        <v>28.307854618237894</v>
      </c>
      <c r="M30" s="232">
        <v>128.25366574868033</v>
      </c>
      <c r="N30" s="232">
        <v>137.06534599593951</v>
      </c>
      <c r="O30" s="232">
        <v>175.15661172210335</v>
      </c>
      <c r="P30" s="232">
        <v>267.46574456545534</v>
      </c>
      <c r="Q30" s="232">
        <v>254.10288221725324</v>
      </c>
      <c r="R30" s="232">
        <v>202.54491630306714</v>
      </c>
      <c r="S30" s="232">
        <v>220.68007289629927</v>
      </c>
      <c r="T30" s="232">
        <v>225.10797696416483</v>
      </c>
      <c r="U30" s="232">
        <v>214.91432275312354</v>
      </c>
      <c r="V30" s="232">
        <v>220.48864105430087</v>
      </c>
      <c r="W30" s="232">
        <v>248.6956030968735</v>
      </c>
      <c r="DA30" s="71"/>
    </row>
    <row r="31" spans="1:105" ht="12" customHeight="1" x14ac:dyDescent="0.25">
      <c r="A31" s="18" t="s">
        <v>83</v>
      </c>
      <c r="B31" s="232">
        <v>50.050380146781905</v>
      </c>
      <c r="C31" s="232">
        <v>66.025276850271467</v>
      </c>
      <c r="D31" s="232">
        <v>67.100476213904642</v>
      </c>
      <c r="E31" s="232">
        <v>84.811348210734565</v>
      </c>
      <c r="F31" s="232">
        <v>74.399469513148134</v>
      </c>
      <c r="G31" s="232">
        <v>98.13702654398152</v>
      </c>
      <c r="H31" s="232">
        <v>98.992927206650165</v>
      </c>
      <c r="I31" s="232">
        <v>76.616200895285928</v>
      </c>
      <c r="J31" s="232">
        <v>91.674576794489553</v>
      </c>
      <c r="K31" s="232">
        <v>87.143231495406312</v>
      </c>
      <c r="L31" s="232">
        <v>87.442571277951302</v>
      </c>
      <c r="M31" s="232">
        <v>343.73915253897235</v>
      </c>
      <c r="N31" s="232">
        <v>278.50997326604772</v>
      </c>
      <c r="O31" s="232">
        <v>302.75308060702275</v>
      </c>
      <c r="P31" s="232">
        <v>389.39095299047153</v>
      </c>
      <c r="Q31" s="232">
        <v>419.40654995308671</v>
      </c>
      <c r="R31" s="232">
        <v>482.50175888412548</v>
      </c>
      <c r="S31" s="232">
        <v>515.60422901905008</v>
      </c>
      <c r="T31" s="232">
        <v>643.75376915822426</v>
      </c>
      <c r="U31" s="232">
        <v>610.88755546201969</v>
      </c>
      <c r="V31" s="232">
        <v>653.96320246964262</v>
      </c>
      <c r="W31" s="232">
        <v>684.772197309528</v>
      </c>
      <c r="DA31" s="71"/>
    </row>
    <row r="32" spans="1:105" ht="12" customHeight="1" x14ac:dyDescent="0.25">
      <c r="A32" s="18" t="s">
        <v>70</v>
      </c>
      <c r="B32" s="232">
        <v>526.94812581793167</v>
      </c>
      <c r="C32" s="232">
        <v>318.92631637028791</v>
      </c>
      <c r="D32" s="232">
        <v>235.05884041518317</v>
      </c>
      <c r="E32" s="232">
        <v>393.89740810496238</v>
      </c>
      <c r="F32" s="232">
        <v>323.01605833060808</v>
      </c>
      <c r="G32" s="232">
        <v>99.433500243452428</v>
      </c>
      <c r="H32" s="232">
        <v>73.785945469285622</v>
      </c>
      <c r="I32" s="232">
        <v>51.818450909671839</v>
      </c>
      <c r="J32" s="232">
        <v>26.15102423832824</v>
      </c>
      <c r="K32" s="232">
        <v>8.2780359881267991</v>
      </c>
      <c r="L32" s="232">
        <v>6.3487203223493438</v>
      </c>
      <c r="M32" s="232">
        <v>6.759330309790597</v>
      </c>
      <c r="N32" s="232">
        <v>1.037301432744703</v>
      </c>
      <c r="O32" s="232">
        <v>6.3971812702844923</v>
      </c>
      <c r="P32" s="232">
        <v>6.5476937531023314</v>
      </c>
      <c r="Q32" s="232">
        <v>2.6308166255132268</v>
      </c>
      <c r="R32" s="232">
        <v>2.6007196688421881</v>
      </c>
      <c r="S32" s="232">
        <v>4.658897018092869</v>
      </c>
      <c r="T32" s="232">
        <v>2.5956560008966632</v>
      </c>
      <c r="U32" s="232">
        <v>2.600902746021482</v>
      </c>
      <c r="V32" s="232">
        <v>8.2090647421005016</v>
      </c>
      <c r="W32" s="232">
        <v>5.200194344422977</v>
      </c>
      <c r="DA32" s="71"/>
    </row>
    <row r="33" spans="1:105" ht="12" customHeight="1" x14ac:dyDescent="0.25">
      <c r="A33" s="18" t="s">
        <v>34</v>
      </c>
      <c r="B33" s="232">
        <v>0</v>
      </c>
      <c r="C33" s="232">
        <v>0</v>
      </c>
      <c r="D33" s="232">
        <v>121.64127629151456</v>
      </c>
      <c r="E33" s="232">
        <v>223.70898899842018</v>
      </c>
      <c r="F33" s="232">
        <v>247.19740588685778</v>
      </c>
      <c r="G33" s="232">
        <v>427.64688812036707</v>
      </c>
      <c r="H33" s="232">
        <v>356.78947439864953</v>
      </c>
      <c r="I33" s="232">
        <v>469.73527807797325</v>
      </c>
      <c r="J33" s="232">
        <v>444.58142429700433</v>
      </c>
      <c r="K33" s="232">
        <v>370.67225966080844</v>
      </c>
      <c r="L33" s="232">
        <v>346.19407690152997</v>
      </c>
      <c r="M33" s="232">
        <v>275.32129029701741</v>
      </c>
      <c r="N33" s="232">
        <v>289.72420916554159</v>
      </c>
      <c r="O33" s="232">
        <v>280.61524533411631</v>
      </c>
      <c r="P33" s="232">
        <v>234.48885529726374</v>
      </c>
      <c r="Q33" s="232">
        <v>289.98261094608529</v>
      </c>
      <c r="R33" s="232">
        <v>354.66783887563656</v>
      </c>
      <c r="S33" s="232">
        <v>324.47703873567468</v>
      </c>
      <c r="T33" s="232">
        <v>354.83702088508585</v>
      </c>
      <c r="U33" s="232">
        <v>377.09227988595978</v>
      </c>
      <c r="V33" s="232">
        <v>272.10732218443195</v>
      </c>
      <c r="W33" s="232">
        <v>186.94561811144087</v>
      </c>
      <c r="DA33" s="71"/>
    </row>
    <row r="34" spans="1:105" ht="12" customHeight="1" x14ac:dyDescent="0.25">
      <c r="A34" s="18" t="s">
        <v>72</v>
      </c>
      <c r="B34" s="232">
        <v>2019.4818800878134</v>
      </c>
      <c r="C34" s="232">
        <v>2272.056244151172</v>
      </c>
      <c r="D34" s="232">
        <v>2230.9148155038506</v>
      </c>
      <c r="E34" s="232">
        <v>2085.991690174335</v>
      </c>
      <c r="F34" s="232">
        <v>1685.0435718889885</v>
      </c>
      <c r="G34" s="232">
        <v>1751.8959611064151</v>
      </c>
      <c r="H34" s="232">
        <v>1753.60422993667</v>
      </c>
      <c r="I34" s="232">
        <v>1688.7070324139895</v>
      </c>
      <c r="J34" s="232">
        <v>1640.8718731966326</v>
      </c>
      <c r="K34" s="232">
        <v>1187.7542737005454</v>
      </c>
      <c r="L34" s="232">
        <v>1233.6669286604526</v>
      </c>
      <c r="M34" s="232">
        <v>1276.3939168961429</v>
      </c>
      <c r="N34" s="232">
        <v>1025.1984711782861</v>
      </c>
      <c r="O34" s="232">
        <v>1691.4346681964696</v>
      </c>
      <c r="P34" s="232">
        <v>1606.8800019078965</v>
      </c>
      <c r="Q34" s="232">
        <v>1601.5239611538934</v>
      </c>
      <c r="R34" s="232">
        <v>1734.877087602822</v>
      </c>
      <c r="S34" s="232">
        <v>1812.2549944150189</v>
      </c>
      <c r="T34" s="232">
        <v>1890.2777151390571</v>
      </c>
      <c r="U34" s="232">
        <v>1855.7930741949481</v>
      </c>
      <c r="V34" s="232">
        <v>1808.4512649381134</v>
      </c>
      <c r="W34" s="232">
        <v>1887.8182232188433</v>
      </c>
      <c r="DA34" s="71"/>
    </row>
    <row r="35" spans="1:105" ht="12" customHeight="1" x14ac:dyDescent="0.25">
      <c r="A35" s="18" t="s">
        <v>36</v>
      </c>
      <c r="B35" s="232">
        <v>859.66622053523963</v>
      </c>
      <c r="C35" s="232">
        <v>694.85484050839773</v>
      </c>
      <c r="D35" s="232">
        <v>763.47186655894234</v>
      </c>
      <c r="E35" s="232">
        <v>634.43194168407308</v>
      </c>
      <c r="F35" s="232">
        <v>727.14611791166374</v>
      </c>
      <c r="G35" s="232">
        <v>800.00063691048626</v>
      </c>
      <c r="H35" s="232">
        <v>834.66910332792725</v>
      </c>
      <c r="I35" s="232">
        <v>734.25740461626583</v>
      </c>
      <c r="J35" s="232">
        <v>727.11361151854749</v>
      </c>
      <c r="K35" s="232">
        <v>743.93334795276564</v>
      </c>
      <c r="L35" s="232">
        <v>865.86125921986923</v>
      </c>
      <c r="M35" s="232">
        <v>812.60707368498527</v>
      </c>
      <c r="N35" s="232">
        <v>783.52757966726722</v>
      </c>
      <c r="O35" s="232">
        <v>445.55771878077928</v>
      </c>
      <c r="P35" s="232">
        <v>89.071648360406286</v>
      </c>
      <c r="Q35" s="232">
        <v>133.6994653446082</v>
      </c>
      <c r="R35" s="232">
        <v>58.476028572402853</v>
      </c>
      <c r="S35" s="232">
        <v>75.775805964686114</v>
      </c>
      <c r="T35" s="232">
        <v>57.89026885056392</v>
      </c>
      <c r="U35" s="232">
        <v>57.297019402260929</v>
      </c>
      <c r="V35" s="232">
        <v>39.733570020255037</v>
      </c>
      <c r="W35" s="232">
        <v>65.053958492483574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62.419555420572962</v>
      </c>
      <c r="G36" s="232">
        <v>147.92532135638373</v>
      </c>
      <c r="H36" s="232">
        <v>99.877061302057058</v>
      </c>
      <c r="I36" s="232">
        <v>107.39177312408364</v>
      </c>
      <c r="J36" s="232">
        <v>115.9422497096959</v>
      </c>
      <c r="K36" s="232">
        <v>150.05356723717023</v>
      </c>
      <c r="L36" s="232">
        <v>181.61434290278089</v>
      </c>
      <c r="M36" s="232">
        <v>219.56962303305562</v>
      </c>
      <c r="N36" s="232">
        <v>181.09457426439269</v>
      </c>
      <c r="O36" s="232">
        <v>172.41191139518173</v>
      </c>
      <c r="P36" s="232">
        <v>255.74018622403153</v>
      </c>
      <c r="Q36" s="232">
        <v>298.20331314202292</v>
      </c>
      <c r="R36" s="232">
        <v>313.10715888273762</v>
      </c>
      <c r="S36" s="232">
        <v>356.2246689891067</v>
      </c>
      <c r="T36" s="232">
        <v>462.3843141045287</v>
      </c>
      <c r="U36" s="232">
        <v>464.24913137910505</v>
      </c>
      <c r="V36" s="232">
        <v>445.83170255729806</v>
      </c>
      <c r="W36" s="232">
        <v>561.25775795514801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5757.90328462045</v>
      </c>
      <c r="C38" s="238">
        <f t="shared" si="4"/>
        <v>5501.8253734731907</v>
      </c>
      <c r="D38" s="238">
        <f t="shared" si="4"/>
        <v>5506.6217936189751</v>
      </c>
      <c r="E38" s="238">
        <f t="shared" si="4"/>
        <v>5487.2479986001199</v>
      </c>
      <c r="F38" s="238">
        <f t="shared" si="4"/>
        <v>5592.5962594373586</v>
      </c>
      <c r="G38" s="238">
        <f t="shared" si="4"/>
        <v>6113.2213383758271</v>
      </c>
      <c r="H38" s="238">
        <f t="shared" si="4"/>
        <v>6116.4773270394135</v>
      </c>
      <c r="I38" s="238">
        <f t="shared" si="4"/>
        <v>6287.880853835527</v>
      </c>
      <c r="J38" s="238">
        <f t="shared" si="4"/>
        <v>5849.2381298662931</v>
      </c>
      <c r="K38" s="238">
        <f t="shared" si="4"/>
        <v>4809.9127224594185</v>
      </c>
      <c r="L38" s="238">
        <f t="shared" si="4"/>
        <v>4900.3696621929193</v>
      </c>
      <c r="M38" s="238">
        <f t="shared" si="4"/>
        <v>4941.5136472078511</v>
      </c>
      <c r="N38" s="238">
        <f t="shared" si="4"/>
        <v>4584.0924222969325</v>
      </c>
      <c r="O38" s="238">
        <f t="shared" si="4"/>
        <v>3852.1589656982892</v>
      </c>
      <c r="P38" s="238">
        <f t="shared" si="4"/>
        <v>4344.4561415756016</v>
      </c>
      <c r="Q38" s="238">
        <f t="shared" si="4"/>
        <v>4792.0977208453487</v>
      </c>
      <c r="R38" s="238">
        <f t="shared" si="4"/>
        <v>4436.5035569099509</v>
      </c>
      <c r="S38" s="238">
        <f t="shared" si="4"/>
        <v>5165.2793517998052</v>
      </c>
      <c r="T38" s="238">
        <f t="shared" si="4"/>
        <v>5319.8732232870016</v>
      </c>
      <c r="U38" s="238">
        <f t="shared" si="4"/>
        <v>5175.9852594150743</v>
      </c>
      <c r="V38" s="238">
        <f t="shared" si="4"/>
        <v>5102.3025324577893</v>
      </c>
      <c r="W38" s="238">
        <f t="shared" si="4"/>
        <v>4882.8795154525669</v>
      </c>
      <c r="DA38" s="93"/>
    </row>
    <row r="39" spans="1:105" ht="12" customHeight="1" x14ac:dyDescent="0.25">
      <c r="A39" s="43" t="s">
        <v>107</v>
      </c>
      <c r="B39" s="239">
        <f>ISI!B$53</f>
        <v>1661.6790585669473</v>
      </c>
      <c r="C39" s="239">
        <f>ISI!C$53</f>
        <v>1560.5447377967637</v>
      </c>
      <c r="D39" s="239">
        <f>ISI!D$53</f>
        <v>1661.6563066715723</v>
      </c>
      <c r="E39" s="239">
        <f>ISI!E$53</f>
        <v>1638.3305308336048</v>
      </c>
      <c r="F39" s="239">
        <f>ISI!F$53</f>
        <v>1591.9096486296448</v>
      </c>
      <c r="G39" s="239">
        <f>ISI!G$53</f>
        <v>1543.2175031162726</v>
      </c>
      <c r="H39" s="239">
        <f>ISI!H$53</f>
        <v>1561.9319967991855</v>
      </c>
      <c r="I39" s="239">
        <f>ISI!I$53</f>
        <v>1542.5238735208718</v>
      </c>
      <c r="J39" s="239">
        <f>ISI!J$53</f>
        <v>1503.0997300786485</v>
      </c>
      <c r="K39" s="239">
        <f>ISI!K$53</f>
        <v>1175.6883886254625</v>
      </c>
      <c r="L39" s="239">
        <f>ISI!L$53</f>
        <v>1321.5721383804328</v>
      </c>
      <c r="M39" s="239">
        <f>ISI!M$53</f>
        <v>1380.5245968935105</v>
      </c>
      <c r="N39" s="239">
        <f>ISI!N$53</f>
        <v>1208.5836919114142</v>
      </c>
      <c r="O39" s="239">
        <f>ISI!O$53</f>
        <v>725.85846418121389</v>
      </c>
      <c r="P39" s="239">
        <f>ISI!P$53</f>
        <v>908.76750270070409</v>
      </c>
      <c r="Q39" s="239">
        <f>ISI!Q$53</f>
        <v>1236.3650044260357</v>
      </c>
      <c r="R39" s="239">
        <f>ISI!R$53</f>
        <v>888.13735279147761</v>
      </c>
      <c r="S39" s="239">
        <f>ISI!S$53</f>
        <v>1263.8478495561294</v>
      </c>
      <c r="T39" s="239">
        <f>ISI!T$53</f>
        <v>1356.2209320075785</v>
      </c>
      <c r="U39" s="239">
        <f>ISI!U$53</f>
        <v>1218.1007328603876</v>
      </c>
      <c r="V39" s="239">
        <f>ISI!V$53</f>
        <v>1109.5920135910387</v>
      </c>
      <c r="W39" s="239">
        <f>ISI!W$53</f>
        <v>838.35985576289659</v>
      </c>
      <c r="DA39" s="83"/>
    </row>
    <row r="40" spans="1:105" ht="12" customHeight="1" x14ac:dyDescent="0.25">
      <c r="A40" s="44" t="s">
        <v>108</v>
      </c>
      <c r="B40" s="240">
        <f>NFM!B$72</f>
        <v>57.545339999999989</v>
      </c>
      <c r="C40" s="240">
        <f>NFM!C$72</f>
        <v>58.804530000000007</v>
      </c>
      <c r="D40" s="240">
        <f>NFM!D$72</f>
        <v>59.999289999999988</v>
      </c>
      <c r="E40" s="240">
        <f>NFM!E$72</f>
        <v>59.564259999999997</v>
      </c>
      <c r="F40" s="240">
        <f>NFM!F$72</f>
        <v>58.393980000000013</v>
      </c>
      <c r="G40" s="240">
        <f>NFM!G$72</f>
        <v>54.030250000000002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25">
      <c r="A41" s="44" t="s">
        <v>109</v>
      </c>
      <c r="B41" s="240">
        <f>CHI!B$78</f>
        <v>1805.354993082876</v>
      </c>
      <c r="C41" s="240">
        <f>CHI!C$78</f>
        <v>1713.347823118542</v>
      </c>
      <c r="D41" s="240">
        <f>CHI!D$78</f>
        <v>1548.5216617421729</v>
      </c>
      <c r="E41" s="240">
        <f>CHI!E$78</f>
        <v>1535.5947204504689</v>
      </c>
      <c r="F41" s="240">
        <f>CHI!F$78</f>
        <v>1735.158174077123</v>
      </c>
      <c r="G41" s="240">
        <f>CHI!G$78</f>
        <v>2257.3421308311108</v>
      </c>
      <c r="H41" s="240">
        <f>CHI!H$78</f>
        <v>2222.222802473485</v>
      </c>
      <c r="I41" s="240">
        <f>CHI!I$78</f>
        <v>2419.0904106952012</v>
      </c>
      <c r="J41" s="240">
        <f>CHI!J$78</f>
        <v>2107.1063633366889</v>
      </c>
      <c r="K41" s="240">
        <f>CHI!K$78</f>
        <v>2006.1606580410889</v>
      </c>
      <c r="L41" s="240">
        <f>CHI!L$78</f>
        <v>2217.1458907467591</v>
      </c>
      <c r="M41" s="240">
        <f>CHI!M$78</f>
        <v>2397.7613337442099</v>
      </c>
      <c r="N41" s="240">
        <f>CHI!N$78</f>
        <v>2134.6302998772298</v>
      </c>
      <c r="O41" s="240">
        <f>CHI!O$78</f>
        <v>2091.6579939470062</v>
      </c>
      <c r="P41" s="240">
        <f>CHI!P$78</f>
        <v>2330.1101054945771</v>
      </c>
      <c r="Q41" s="240">
        <f>CHI!Q$78</f>
        <v>2319.6458419168971</v>
      </c>
      <c r="R41" s="240">
        <f>CHI!R$78</f>
        <v>2286.2193741292372</v>
      </c>
      <c r="S41" s="240">
        <f>CHI!S$78</f>
        <v>2540.7600427060902</v>
      </c>
      <c r="T41" s="240">
        <f>CHI!T$78</f>
        <v>2500.8270884246472</v>
      </c>
      <c r="U41" s="240">
        <f>CHI!U$78</f>
        <v>2387.851231008779</v>
      </c>
      <c r="V41" s="240">
        <f>CHI!V$78</f>
        <v>2578.895853933057</v>
      </c>
      <c r="W41" s="240">
        <f>CHI!W$78</f>
        <v>2606.3209175142829</v>
      </c>
      <c r="DA41" s="94"/>
    </row>
    <row r="42" spans="1:105" ht="12" customHeight="1" x14ac:dyDescent="0.25">
      <c r="A42" s="44" t="s">
        <v>110</v>
      </c>
      <c r="B42" s="240">
        <f>NMM!B$58</f>
        <v>1995.8579354961771</v>
      </c>
      <c r="C42" s="240">
        <f>NMM!C$58</f>
        <v>1999.6534095236852</v>
      </c>
      <c r="D42" s="240">
        <f>NMM!D$58</f>
        <v>2056.3595748974785</v>
      </c>
      <c r="E42" s="240">
        <f>NMM!E$58</f>
        <v>2117.5505716836014</v>
      </c>
      <c r="F42" s="240">
        <f>NMM!F$58</f>
        <v>2056.5132519874073</v>
      </c>
      <c r="G42" s="240">
        <f>NMM!G$58</f>
        <v>2083.0878522851444</v>
      </c>
      <c r="H42" s="240">
        <f>NMM!H$58</f>
        <v>2170.0315295636624</v>
      </c>
      <c r="I42" s="240">
        <f>NMM!I$58</f>
        <v>2186.1286571244941</v>
      </c>
      <c r="J42" s="240">
        <f>NMM!J$58</f>
        <v>2103.6827403858665</v>
      </c>
      <c r="K42" s="240">
        <f>NMM!K$58</f>
        <v>1511.8238711391423</v>
      </c>
      <c r="L42" s="240">
        <f>NMM!L$58</f>
        <v>1259.159914398206</v>
      </c>
      <c r="M42" s="240">
        <f>NMM!M$58</f>
        <v>1074.0494146527226</v>
      </c>
      <c r="N42" s="240">
        <f>NMM!N$58</f>
        <v>1148.3468110124229</v>
      </c>
      <c r="O42" s="240">
        <f>NMM!O$58</f>
        <v>968.28381302014941</v>
      </c>
      <c r="P42" s="240">
        <f>NMM!P$58</f>
        <v>1010.573074169143</v>
      </c>
      <c r="Q42" s="240">
        <f>NMM!Q$58</f>
        <v>1137.9714618036185</v>
      </c>
      <c r="R42" s="240">
        <f>NMM!R$58</f>
        <v>1159.1396757185826</v>
      </c>
      <c r="S42" s="240">
        <f>NMM!S$58</f>
        <v>1256.6497220162269</v>
      </c>
      <c r="T42" s="240">
        <f>NMM!T$58</f>
        <v>1362.219454154387</v>
      </c>
      <c r="U42" s="240">
        <f>NMM!U$58</f>
        <v>1465.7047080015566</v>
      </c>
      <c r="V42" s="240">
        <f>NMM!V$58</f>
        <v>1311.9749235613331</v>
      </c>
      <c r="W42" s="240">
        <f>NMM!W$58</f>
        <v>1335.4533629115674</v>
      </c>
      <c r="DA42" s="94"/>
    </row>
    <row r="43" spans="1:105" ht="12" customHeight="1" x14ac:dyDescent="0.25">
      <c r="A43" s="45" t="s">
        <v>111</v>
      </c>
      <c r="B43" s="241">
        <v>237.465957474449</v>
      </c>
      <c r="C43" s="241">
        <v>169.47487303419931</v>
      </c>
      <c r="D43" s="241">
        <v>180.0849603077512</v>
      </c>
      <c r="E43" s="241">
        <v>136.20791563244481</v>
      </c>
      <c r="F43" s="241">
        <v>150.62120474318229</v>
      </c>
      <c r="G43" s="241">
        <v>175.5436021432989</v>
      </c>
      <c r="H43" s="241">
        <v>162.29099820308031</v>
      </c>
      <c r="I43" s="241">
        <v>140.13791249495981</v>
      </c>
      <c r="J43" s="241">
        <v>135.34929606508959</v>
      </c>
      <c r="K43" s="241">
        <v>116.239804653725</v>
      </c>
      <c r="L43" s="241">
        <v>102.49171866752199</v>
      </c>
      <c r="M43" s="241">
        <v>89.178301917408007</v>
      </c>
      <c r="N43" s="241">
        <v>92.531619495865229</v>
      </c>
      <c r="O43" s="241">
        <v>66.358694549919761</v>
      </c>
      <c r="P43" s="241">
        <v>95.005459211177794</v>
      </c>
      <c r="Q43" s="241">
        <v>98.115412698797897</v>
      </c>
      <c r="R43" s="241">
        <v>103.0071542706535</v>
      </c>
      <c r="S43" s="241">
        <v>104.0217375213587</v>
      </c>
      <c r="T43" s="241">
        <v>100.6057487003892</v>
      </c>
      <c r="U43" s="241">
        <v>104.3285875443519</v>
      </c>
      <c r="V43" s="241">
        <v>101.83974137236061</v>
      </c>
      <c r="W43" s="241">
        <v>102.7453792638195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0.99999999999999978</v>
      </c>
      <c r="G47" s="234">
        <f t="shared" si="5"/>
        <v>0.99999999999999989</v>
      </c>
      <c r="H47" s="234">
        <f t="shared" si="5"/>
        <v>1</v>
      </c>
      <c r="I47" s="234">
        <f t="shared" si="5"/>
        <v>1</v>
      </c>
      <c r="J47" s="234">
        <f t="shared" si="5"/>
        <v>0.99999999999999989</v>
      </c>
      <c r="K47" s="234">
        <f t="shared" si="5"/>
        <v>1</v>
      </c>
      <c r="L47" s="234">
        <f t="shared" si="5"/>
        <v>1</v>
      </c>
      <c r="M47" s="234">
        <f t="shared" si="5"/>
        <v>0.99999999999999978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1.0000000000000002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9.7129189815171428E-3</v>
      </c>
      <c r="C52" s="235">
        <f t="shared" si="10"/>
        <v>1.0603128787370941E-2</v>
      </c>
      <c r="D52" s="235">
        <f t="shared" si="10"/>
        <v>1.0584707002001606E-2</v>
      </c>
      <c r="E52" s="235">
        <f t="shared" si="10"/>
        <v>1.0335723248116643E-2</v>
      </c>
      <c r="F52" s="235">
        <f t="shared" si="10"/>
        <v>8.3548820826595642E-3</v>
      </c>
      <c r="G52" s="235">
        <f t="shared" si="10"/>
        <v>8.3531982984587482E-3</v>
      </c>
      <c r="H52" s="235">
        <f t="shared" si="10"/>
        <v>8.3364096732539226E-3</v>
      </c>
      <c r="I52" s="235">
        <f t="shared" si="10"/>
        <v>8.120990004679602E-3</v>
      </c>
      <c r="J52" s="235">
        <f t="shared" si="10"/>
        <v>8.2842641931031025E-3</v>
      </c>
      <c r="K52" s="235">
        <f t="shared" si="10"/>
        <v>7.8178471381408991E-3</v>
      </c>
      <c r="L52" s="235">
        <f t="shared" si="10"/>
        <v>7.1694785719085994E-3</v>
      </c>
      <c r="M52" s="235">
        <f t="shared" si="10"/>
        <v>8.1701031012703668E-3</v>
      </c>
      <c r="N52" s="235">
        <f t="shared" si="10"/>
        <v>4.6737442387998545E-3</v>
      </c>
      <c r="O52" s="235">
        <f t="shared" si="10"/>
        <v>1.0424407835693011E-2</v>
      </c>
      <c r="P52" s="235">
        <f t="shared" si="10"/>
        <v>1.0416571018989391E-2</v>
      </c>
      <c r="Q52" s="235">
        <f t="shared" si="10"/>
        <v>9.4418625478788869E-3</v>
      </c>
      <c r="R52" s="235">
        <f t="shared" si="10"/>
        <v>9.6968535493738173E-3</v>
      </c>
      <c r="S52" s="235">
        <f t="shared" si="10"/>
        <v>9.4300221155508498E-3</v>
      </c>
      <c r="T52" s="235">
        <f t="shared" si="10"/>
        <v>9.3660432416857106E-3</v>
      </c>
      <c r="U52" s="235">
        <f t="shared" si="10"/>
        <v>9.2119307393109442E-3</v>
      </c>
      <c r="V52" s="235">
        <f t="shared" si="10"/>
        <v>9.2884783460677502E-3</v>
      </c>
      <c r="W52" s="235">
        <f t="shared" si="10"/>
        <v>9.7083174002992149E-3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0.12398716821976763</v>
      </c>
      <c r="C53" s="236">
        <f t="shared" si="11"/>
        <v>0.14356653743189302</v>
      </c>
      <c r="D53" s="236">
        <f t="shared" si="11"/>
        <v>0.14478675176293715</v>
      </c>
      <c r="E53" s="236">
        <f t="shared" si="11"/>
        <v>0.13042846272853514</v>
      </c>
      <c r="F53" s="236">
        <f t="shared" si="11"/>
        <v>0.12957933172879177</v>
      </c>
      <c r="G53" s="236">
        <f t="shared" si="11"/>
        <v>0.11606444033645617</v>
      </c>
      <c r="H53" s="236">
        <f t="shared" si="11"/>
        <v>0.11473951462684256</v>
      </c>
      <c r="I53" s="236">
        <f t="shared" si="11"/>
        <v>0.10969293594520572</v>
      </c>
      <c r="J53" s="236">
        <f t="shared" si="11"/>
        <v>0.11540250957323886</v>
      </c>
      <c r="K53" s="236">
        <f t="shared" si="11"/>
        <v>0.10827616206457917</v>
      </c>
      <c r="L53" s="236">
        <f t="shared" si="11"/>
        <v>0.11963461231070673</v>
      </c>
      <c r="M53" s="236">
        <f t="shared" si="11"/>
        <v>0.18782544056673287</v>
      </c>
      <c r="N53" s="236">
        <f t="shared" si="11"/>
        <v>0.18533607374444808</v>
      </c>
      <c r="O53" s="236">
        <f t="shared" si="11"/>
        <v>0.23030732283557048</v>
      </c>
      <c r="P53" s="236">
        <f t="shared" si="11"/>
        <v>0.21894465343112121</v>
      </c>
      <c r="Q53" s="236">
        <f t="shared" si="11"/>
        <v>0.21367533154154256</v>
      </c>
      <c r="R53" s="236">
        <f t="shared" si="11"/>
        <v>0.21748837510904087</v>
      </c>
      <c r="S53" s="236">
        <f t="shared" si="11"/>
        <v>0.22765924498391396</v>
      </c>
      <c r="T53" s="236">
        <f t="shared" si="11"/>
        <v>0.22382071340084966</v>
      </c>
      <c r="U53" s="236">
        <f t="shared" si="11"/>
        <v>0.22035313045401503</v>
      </c>
      <c r="V53" s="236">
        <f t="shared" si="11"/>
        <v>0.23212840420543124</v>
      </c>
      <c r="W53" s="236">
        <f t="shared" si="11"/>
        <v>0.24071221242374038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0.36157091952566817</v>
      </c>
      <c r="C54" s="237">
        <f t="shared" si="12"/>
        <v>0.36320665004131186</v>
      </c>
      <c r="D54" s="237">
        <f t="shared" si="12"/>
        <v>0.36409925119149467</v>
      </c>
      <c r="E54" s="237">
        <f t="shared" si="12"/>
        <v>0.37342624640816741</v>
      </c>
      <c r="F54" s="237">
        <f t="shared" si="12"/>
        <v>0.36270509704480597</v>
      </c>
      <c r="G54" s="237">
        <f t="shared" si="12"/>
        <v>0.35799852885196731</v>
      </c>
      <c r="H54" s="237">
        <f t="shared" si="12"/>
        <v>0.35228863328477578</v>
      </c>
      <c r="I54" s="237">
        <f t="shared" si="12"/>
        <v>0.34556407044776333</v>
      </c>
      <c r="J54" s="237">
        <f t="shared" si="12"/>
        <v>0.35263210697529024</v>
      </c>
      <c r="K54" s="237">
        <f t="shared" si="12"/>
        <v>0.3341377961432947</v>
      </c>
      <c r="L54" s="237">
        <f t="shared" si="12"/>
        <v>0.3379288827358693</v>
      </c>
      <c r="M54" s="237">
        <f t="shared" si="12"/>
        <v>0.32831839976714161</v>
      </c>
      <c r="N54" s="237">
        <f t="shared" si="12"/>
        <v>0.32038597433164023</v>
      </c>
      <c r="O54" s="237">
        <f t="shared" si="12"/>
        <v>0.34805341846321769</v>
      </c>
      <c r="P54" s="237">
        <f t="shared" si="12"/>
        <v>0.31944836719019587</v>
      </c>
      <c r="Q54" s="237">
        <f t="shared" si="12"/>
        <v>0.31770181424378263</v>
      </c>
      <c r="R54" s="237">
        <f t="shared" si="12"/>
        <v>0.33529910590655848</v>
      </c>
      <c r="S54" s="237">
        <f t="shared" si="12"/>
        <v>0.31603383700999732</v>
      </c>
      <c r="T54" s="237">
        <f t="shared" si="12"/>
        <v>0.32740344432363544</v>
      </c>
      <c r="U54" s="237">
        <f t="shared" si="12"/>
        <v>0.32907814091825788</v>
      </c>
      <c r="V54" s="237">
        <f t="shared" si="12"/>
        <v>0.31925533845089388</v>
      </c>
      <c r="W54" s="237">
        <f t="shared" si="12"/>
        <v>0.33031415248536811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0.5047289932730471</v>
      </c>
      <c r="C55" s="242">
        <f t="shared" si="13"/>
        <v>0.48262368373942427</v>
      </c>
      <c r="D55" s="242">
        <f t="shared" si="13"/>
        <v>0.48052929004356659</v>
      </c>
      <c r="E55" s="242">
        <f t="shared" si="13"/>
        <v>0.4858095676151809</v>
      </c>
      <c r="F55" s="242">
        <f t="shared" si="13"/>
        <v>0.4993606891437426</v>
      </c>
      <c r="G55" s="242">
        <f t="shared" si="13"/>
        <v>0.51758383251311768</v>
      </c>
      <c r="H55" s="242">
        <f t="shared" si="13"/>
        <v>0.52463544241512783</v>
      </c>
      <c r="I55" s="242">
        <f t="shared" si="13"/>
        <v>0.53662200360235135</v>
      </c>
      <c r="J55" s="242">
        <f t="shared" si="13"/>
        <v>0.52368111925836769</v>
      </c>
      <c r="K55" s="242">
        <f t="shared" si="13"/>
        <v>0.54976819465398519</v>
      </c>
      <c r="L55" s="242">
        <f t="shared" si="13"/>
        <v>0.53526702638151546</v>
      </c>
      <c r="M55" s="242">
        <f t="shared" si="13"/>
        <v>0.47568605656485502</v>
      </c>
      <c r="N55" s="242">
        <f t="shared" si="13"/>
        <v>0.48960420768511181</v>
      </c>
      <c r="O55" s="242">
        <f t="shared" si="13"/>
        <v>0.4112148508655189</v>
      </c>
      <c r="P55" s="242">
        <f t="shared" si="13"/>
        <v>0.4511904083596936</v>
      </c>
      <c r="Q55" s="242">
        <f t="shared" si="13"/>
        <v>0.4591809916667961</v>
      </c>
      <c r="R55" s="242">
        <f t="shared" si="13"/>
        <v>0.4375156654350269</v>
      </c>
      <c r="S55" s="242">
        <f t="shared" si="13"/>
        <v>0.44687689589053781</v>
      </c>
      <c r="T55" s="242">
        <f t="shared" si="13"/>
        <v>0.43940979903382926</v>
      </c>
      <c r="U55" s="242">
        <f t="shared" si="13"/>
        <v>0.44135679788841614</v>
      </c>
      <c r="V55" s="242">
        <f t="shared" si="13"/>
        <v>0.43932777899760722</v>
      </c>
      <c r="W55" s="242">
        <f t="shared" si="13"/>
        <v>0.41926531769059222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HU: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235.85327843953337</v>
      </c>
      <c r="C3" s="205">
        <f t="shared" si="0"/>
        <v>215.44378180760617</v>
      </c>
      <c r="D3" s="205">
        <f t="shared" si="0"/>
        <v>174.54889503630326</v>
      </c>
      <c r="E3" s="205">
        <f t="shared" si="0"/>
        <v>244.33315581623268</v>
      </c>
      <c r="F3" s="205">
        <f t="shared" si="0"/>
        <v>299.66338641918014</v>
      </c>
      <c r="G3" s="205">
        <f t="shared" si="0"/>
        <v>287.10548388834513</v>
      </c>
      <c r="H3" s="205">
        <f t="shared" si="0"/>
        <v>353.26377904624604</v>
      </c>
      <c r="I3" s="205">
        <f t="shared" si="0"/>
        <v>378.98828719562408</v>
      </c>
      <c r="J3" s="205">
        <f t="shared" si="0"/>
        <v>395.7888981744037</v>
      </c>
      <c r="K3" s="205">
        <f t="shared" si="0"/>
        <v>158.86881923972223</v>
      </c>
      <c r="L3" s="205">
        <f t="shared" si="0"/>
        <v>185.94718197150183</v>
      </c>
      <c r="M3" s="205">
        <f t="shared" si="0"/>
        <v>205.08140278384832</v>
      </c>
      <c r="N3" s="205">
        <f t="shared" si="0"/>
        <v>150.63916042280283</v>
      </c>
      <c r="O3" s="205">
        <f t="shared" si="0"/>
        <v>174.3755888664983</v>
      </c>
      <c r="P3" s="205">
        <f t="shared" si="0"/>
        <v>376.89667385557846</v>
      </c>
      <c r="Q3" s="205">
        <f t="shared" si="0"/>
        <v>411.33233139376529</v>
      </c>
      <c r="R3" s="205">
        <f t="shared" si="0"/>
        <v>428.97440679784802</v>
      </c>
      <c r="S3" s="205">
        <f t="shared" si="0"/>
        <v>405.54366124956306</v>
      </c>
      <c r="T3" s="205">
        <f t="shared" si="0"/>
        <v>442.65536273191708</v>
      </c>
      <c r="U3" s="205">
        <f t="shared" si="0"/>
        <v>313.89287621399632</v>
      </c>
      <c r="V3" s="205">
        <f t="shared" si="0"/>
        <v>257.34323536337263</v>
      </c>
      <c r="W3" s="205">
        <f t="shared" si="0"/>
        <v>181.66869102771656</v>
      </c>
      <c r="DA3" s="112"/>
    </row>
    <row r="4" spans="1:105" ht="12" customHeight="1" x14ac:dyDescent="0.25">
      <c r="A4" s="50" t="s">
        <v>41</v>
      </c>
      <c r="B4" s="243">
        <v>210.09236841432599</v>
      </c>
      <c r="C4" s="243">
        <v>170.40412203916301</v>
      </c>
      <c r="D4" s="243">
        <v>144.3443631359311</v>
      </c>
      <c r="E4" s="243">
        <v>206.3292801810851</v>
      </c>
      <c r="F4" s="243">
        <v>261.33483580220502</v>
      </c>
      <c r="G4" s="243">
        <v>246.1158354421452</v>
      </c>
      <c r="H4" s="243">
        <v>287.7531082135921</v>
      </c>
      <c r="I4" s="243">
        <v>303.20048322069482</v>
      </c>
      <c r="J4" s="243">
        <v>307.50974461153572</v>
      </c>
      <c r="K4" s="243">
        <v>145.87429414862149</v>
      </c>
      <c r="L4" s="243">
        <v>177.2189298776606</v>
      </c>
      <c r="M4" s="243">
        <v>187.0787517828619</v>
      </c>
      <c r="N4" s="243">
        <v>146.2257591827746</v>
      </c>
      <c r="O4" s="243">
        <v>150.08147356888941</v>
      </c>
      <c r="P4" s="243">
        <v>325.2152872549367</v>
      </c>
      <c r="Q4" s="243">
        <v>375.09227080242181</v>
      </c>
      <c r="R4" s="243">
        <v>359.15952055975038</v>
      </c>
      <c r="S4" s="243">
        <v>349.16622153860658</v>
      </c>
      <c r="T4" s="243">
        <v>377.6216765489832</v>
      </c>
      <c r="U4" s="243">
        <v>258.36622239454022</v>
      </c>
      <c r="V4" s="243">
        <v>207.26600227792679</v>
      </c>
      <c r="W4" s="243">
        <v>146.32014134743719</v>
      </c>
      <c r="DA4" s="83" t="s">
        <v>114</v>
      </c>
    </row>
    <row r="5" spans="1:105" ht="12" customHeight="1" x14ac:dyDescent="0.25">
      <c r="A5" s="49" t="s">
        <v>42</v>
      </c>
      <c r="B5" s="244">
        <v>25.76091002520738</v>
      </c>
      <c r="C5" s="244">
        <v>45.039659768443158</v>
      </c>
      <c r="D5" s="244">
        <v>30.20453190037216</v>
      </c>
      <c r="E5" s="244">
        <v>38.00387563514758</v>
      </c>
      <c r="F5" s="244">
        <v>38.328550616975122</v>
      </c>
      <c r="G5" s="244">
        <v>40.989648446199958</v>
      </c>
      <c r="H5" s="244">
        <v>65.510670832653943</v>
      </c>
      <c r="I5" s="244">
        <v>75.787803974929261</v>
      </c>
      <c r="J5" s="244">
        <v>88.279153562867975</v>
      </c>
      <c r="K5" s="244">
        <v>12.994525091100741</v>
      </c>
      <c r="L5" s="244">
        <v>8.7282520938412347</v>
      </c>
      <c r="M5" s="244">
        <v>18.002651000986418</v>
      </c>
      <c r="N5" s="244">
        <v>4.4134012400282359</v>
      </c>
      <c r="O5" s="244">
        <v>24.294115297608901</v>
      </c>
      <c r="P5" s="244">
        <v>51.681386600641758</v>
      </c>
      <c r="Q5" s="244">
        <v>36.240060591343479</v>
      </c>
      <c r="R5" s="244">
        <v>69.814886238097642</v>
      </c>
      <c r="S5" s="244">
        <v>56.37743971095648</v>
      </c>
      <c r="T5" s="244">
        <v>65.033686182933877</v>
      </c>
      <c r="U5" s="244">
        <v>55.526653819456101</v>
      </c>
      <c r="V5" s="244">
        <v>50.077233085445869</v>
      </c>
      <c r="W5" s="244">
        <v>35.348549680279383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1871</v>
      </c>
      <c r="C7" s="205">
        <f t="shared" si="1"/>
        <v>1956.2</v>
      </c>
      <c r="D7" s="205">
        <f t="shared" si="1"/>
        <v>2052.5</v>
      </c>
      <c r="E7" s="205">
        <f t="shared" si="1"/>
        <v>1988.874</v>
      </c>
      <c r="F7" s="205">
        <f t="shared" si="1"/>
        <v>1952.0430000000001</v>
      </c>
      <c r="G7" s="205">
        <f t="shared" si="1"/>
        <v>1958.4350000000002</v>
      </c>
      <c r="H7" s="205">
        <f t="shared" si="1"/>
        <v>2083.739</v>
      </c>
      <c r="I7" s="205">
        <f t="shared" si="1"/>
        <v>2226.7309999999998</v>
      </c>
      <c r="J7" s="205">
        <f t="shared" si="1"/>
        <v>2097.3009999999999</v>
      </c>
      <c r="K7" s="205">
        <f t="shared" si="1"/>
        <v>1403.2249999999999</v>
      </c>
      <c r="L7" s="205">
        <f t="shared" si="1"/>
        <v>1678.1160000000002</v>
      </c>
      <c r="M7" s="205">
        <f t="shared" si="1"/>
        <v>1746.1370000000002</v>
      </c>
      <c r="N7" s="205">
        <f t="shared" si="1"/>
        <v>1542.3</v>
      </c>
      <c r="O7" s="205">
        <f t="shared" si="1"/>
        <v>883</v>
      </c>
      <c r="P7" s="205">
        <f t="shared" si="1"/>
        <v>1152</v>
      </c>
      <c r="Q7" s="205">
        <f t="shared" si="1"/>
        <v>1675</v>
      </c>
      <c r="R7" s="205">
        <f t="shared" si="1"/>
        <v>1273.6600000000001</v>
      </c>
      <c r="S7" s="205">
        <f t="shared" si="1"/>
        <v>1900.8130000000001</v>
      </c>
      <c r="T7" s="205">
        <f t="shared" si="1"/>
        <v>1988.8630000000001</v>
      </c>
      <c r="U7" s="205">
        <f t="shared" si="1"/>
        <v>1769.4989999999998</v>
      </c>
      <c r="V7" s="205">
        <f t="shared" si="1"/>
        <v>1513.1660000000002</v>
      </c>
      <c r="W7" s="205">
        <f t="shared" si="1"/>
        <v>1090</v>
      </c>
      <c r="DA7" s="112"/>
    </row>
    <row r="8" spans="1:105" ht="12" customHeight="1" x14ac:dyDescent="0.25">
      <c r="A8" s="50" t="s">
        <v>41</v>
      </c>
      <c r="B8" s="243">
        <v>1638</v>
      </c>
      <c r="C8" s="243">
        <v>1498.4</v>
      </c>
      <c r="D8" s="243">
        <v>1651.9</v>
      </c>
      <c r="E8" s="243">
        <v>1639.43</v>
      </c>
      <c r="F8" s="243">
        <v>1668.8920000000001</v>
      </c>
      <c r="G8" s="243">
        <v>1642.15</v>
      </c>
      <c r="H8" s="243">
        <v>1650.1849999999999</v>
      </c>
      <c r="I8" s="243">
        <v>1728.319</v>
      </c>
      <c r="J8" s="243">
        <v>1575.81</v>
      </c>
      <c r="K8" s="243">
        <v>1271.288</v>
      </c>
      <c r="L8" s="243">
        <v>1586.1780000000001</v>
      </c>
      <c r="M8" s="243">
        <v>1570.3150000000001</v>
      </c>
      <c r="N8" s="243">
        <v>1488.4749999999999</v>
      </c>
      <c r="O8" s="243">
        <v>744</v>
      </c>
      <c r="P8" s="243">
        <v>974</v>
      </c>
      <c r="Q8" s="243">
        <v>1507</v>
      </c>
      <c r="R8" s="243">
        <v>1041</v>
      </c>
      <c r="S8" s="243">
        <v>1602.367</v>
      </c>
      <c r="T8" s="243">
        <v>1659.364</v>
      </c>
      <c r="U8" s="243">
        <v>1417.8689999999999</v>
      </c>
      <c r="V8" s="243">
        <v>1183.296</v>
      </c>
      <c r="W8" s="243">
        <v>852.38</v>
      </c>
      <c r="DA8" s="83" t="s">
        <v>117</v>
      </c>
    </row>
    <row r="9" spans="1:105" ht="12" customHeight="1" x14ac:dyDescent="0.25">
      <c r="A9" s="49" t="s">
        <v>42</v>
      </c>
      <c r="B9" s="244">
        <v>233</v>
      </c>
      <c r="C9" s="244">
        <v>457.8</v>
      </c>
      <c r="D9" s="244">
        <v>400.6</v>
      </c>
      <c r="E9" s="244">
        <v>349.44400000000002</v>
      </c>
      <c r="F9" s="244">
        <v>283.15100000000001</v>
      </c>
      <c r="G9" s="244">
        <v>316.28500000000003</v>
      </c>
      <c r="H9" s="244">
        <v>433.55399999999997</v>
      </c>
      <c r="I9" s="244">
        <v>498.41199999999998</v>
      </c>
      <c r="J9" s="244">
        <v>521.49099999999999</v>
      </c>
      <c r="K9" s="244">
        <v>131.93700000000001</v>
      </c>
      <c r="L9" s="244">
        <v>91.938000000000002</v>
      </c>
      <c r="M9" s="244">
        <v>175.822</v>
      </c>
      <c r="N9" s="244">
        <v>53.825000000000003</v>
      </c>
      <c r="O9" s="244">
        <v>139</v>
      </c>
      <c r="P9" s="244">
        <v>178</v>
      </c>
      <c r="Q9" s="244">
        <v>168</v>
      </c>
      <c r="R9" s="244">
        <v>232.66</v>
      </c>
      <c r="S9" s="244">
        <v>298.44600000000003</v>
      </c>
      <c r="T9" s="244">
        <v>329.49900000000002</v>
      </c>
      <c r="U9" s="244">
        <v>351.63</v>
      </c>
      <c r="V9" s="244">
        <v>329.87</v>
      </c>
      <c r="W9" s="244">
        <v>237.62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2368.4210526315792</v>
      </c>
      <c r="C11" s="205">
        <f t="shared" si="2"/>
        <v>2368.4210526315792</v>
      </c>
      <c r="D11" s="205">
        <f t="shared" si="2"/>
        <v>2368.4210526315792</v>
      </c>
      <c r="E11" s="205">
        <f t="shared" si="2"/>
        <v>2326.3164304094084</v>
      </c>
      <c r="F11" s="205">
        <f t="shared" si="2"/>
        <v>2326.3164304094084</v>
      </c>
      <c r="G11" s="205">
        <f t="shared" si="2"/>
        <v>2326.3164304094084</v>
      </c>
      <c r="H11" s="205">
        <f t="shared" si="2"/>
        <v>2326.3164304094084</v>
      </c>
      <c r="I11" s="205">
        <f t="shared" si="2"/>
        <v>2368.4210526315792</v>
      </c>
      <c r="J11" s="205">
        <f t="shared" si="2"/>
        <v>2410.5256748537499</v>
      </c>
      <c r="K11" s="205">
        <f t="shared" si="2"/>
        <v>2368.4210526315792</v>
      </c>
      <c r="L11" s="205">
        <f t="shared" si="2"/>
        <v>2368.4210526315792</v>
      </c>
      <c r="M11" s="205">
        <f t="shared" si="2"/>
        <v>2368.4210526315792</v>
      </c>
      <c r="N11" s="205">
        <f t="shared" si="2"/>
        <v>2326.3164304094084</v>
      </c>
      <c r="O11" s="205">
        <f t="shared" si="2"/>
        <v>2135.5225955162764</v>
      </c>
      <c r="P11" s="205">
        <f t="shared" si="2"/>
        <v>2135.5225955162764</v>
      </c>
      <c r="Q11" s="205">
        <f t="shared" si="2"/>
        <v>2093.4179732941056</v>
      </c>
      <c r="R11" s="205">
        <f t="shared" si="2"/>
        <v>2093.4179732941056</v>
      </c>
      <c r="S11" s="205">
        <f t="shared" si="2"/>
        <v>2242.1071859650674</v>
      </c>
      <c r="T11" s="205">
        <f t="shared" si="2"/>
        <v>2242.1071859650674</v>
      </c>
      <c r="U11" s="205">
        <f t="shared" si="2"/>
        <v>2242.1071859650674</v>
      </c>
      <c r="V11" s="205">
        <f t="shared" si="2"/>
        <v>2200.0025637428967</v>
      </c>
      <c r="W11" s="205">
        <f t="shared" si="2"/>
        <v>2200.0025637428967</v>
      </c>
      <c r="DA11" s="112"/>
    </row>
    <row r="12" spans="1:105" ht="12" customHeight="1" x14ac:dyDescent="0.25">
      <c r="A12" s="50" t="s">
        <v>41</v>
      </c>
      <c r="B12" s="243">
        <v>1842.105263157895</v>
      </c>
      <c r="C12" s="243">
        <v>1842.105263157895</v>
      </c>
      <c r="D12" s="243">
        <v>1842.105263157895</v>
      </c>
      <c r="E12" s="243">
        <v>1842.105263157895</v>
      </c>
      <c r="F12" s="243">
        <v>1842.105263157895</v>
      </c>
      <c r="G12" s="243">
        <v>1842.105263157895</v>
      </c>
      <c r="H12" s="243">
        <v>1842.105263157895</v>
      </c>
      <c r="I12" s="243">
        <v>1842.105263157895</v>
      </c>
      <c r="J12" s="243">
        <v>1842.105263157895</v>
      </c>
      <c r="K12" s="243">
        <v>1842.105263157895</v>
      </c>
      <c r="L12" s="243">
        <v>1842.105263157895</v>
      </c>
      <c r="M12" s="243">
        <v>1842.105263157895</v>
      </c>
      <c r="N12" s="243">
        <v>1842.105263157895</v>
      </c>
      <c r="O12" s="243">
        <v>1651.311428264763</v>
      </c>
      <c r="P12" s="243">
        <v>1651.311428264763</v>
      </c>
      <c r="Q12" s="243">
        <v>1651.311428264763</v>
      </c>
      <c r="R12" s="243">
        <v>1651.311428264763</v>
      </c>
      <c r="S12" s="243">
        <v>1842.105263157895</v>
      </c>
      <c r="T12" s="243">
        <v>1842.105263157895</v>
      </c>
      <c r="U12" s="243">
        <v>1842.105263157895</v>
      </c>
      <c r="V12" s="243">
        <v>1842.105263157895</v>
      </c>
      <c r="W12" s="243">
        <v>1842.105263157895</v>
      </c>
      <c r="DA12" s="83" t="s">
        <v>120</v>
      </c>
    </row>
    <row r="13" spans="1:105" ht="12" customHeight="1" x14ac:dyDescent="0.25">
      <c r="A13" s="49" t="s">
        <v>42</v>
      </c>
      <c r="B13" s="244">
        <v>526.31578947368428</v>
      </c>
      <c r="C13" s="244">
        <v>526.31578947368428</v>
      </c>
      <c r="D13" s="244">
        <v>526.31578947368428</v>
      </c>
      <c r="E13" s="244">
        <v>484.21116725151359</v>
      </c>
      <c r="F13" s="244">
        <v>484.21116725151359</v>
      </c>
      <c r="G13" s="244">
        <v>484.21116725151359</v>
      </c>
      <c r="H13" s="244">
        <v>484.21116725151359</v>
      </c>
      <c r="I13" s="244">
        <v>526.31578947368428</v>
      </c>
      <c r="J13" s="244">
        <v>568.42041169585491</v>
      </c>
      <c r="K13" s="244">
        <v>526.31578947368428</v>
      </c>
      <c r="L13" s="244">
        <v>526.31578947368428</v>
      </c>
      <c r="M13" s="244">
        <v>526.31578947368428</v>
      </c>
      <c r="N13" s="244">
        <v>484.21116725151359</v>
      </c>
      <c r="O13" s="244">
        <v>484.21116725151359</v>
      </c>
      <c r="P13" s="244">
        <v>484.21116725151359</v>
      </c>
      <c r="Q13" s="244">
        <v>442.1065450293429</v>
      </c>
      <c r="R13" s="244">
        <v>442.1065450293429</v>
      </c>
      <c r="S13" s="244">
        <v>400.00192280717221</v>
      </c>
      <c r="T13" s="244">
        <v>400.00192280717221</v>
      </c>
      <c r="U13" s="244">
        <v>400.00192280717221</v>
      </c>
      <c r="V13" s="244">
        <v>357.89730058500152</v>
      </c>
      <c r="W13" s="244">
        <v>357.89730058500152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190.7938348931321</v>
      </c>
      <c r="F14" s="212">
        <f t="shared" si="3"/>
        <v>0</v>
      </c>
      <c r="G14" s="212">
        <f t="shared" si="3"/>
        <v>0</v>
      </c>
      <c r="H14" s="212">
        <f t="shared" si="3"/>
        <v>42.104622222170669</v>
      </c>
      <c r="I14" s="212">
        <f t="shared" si="3"/>
        <v>42.104622222170669</v>
      </c>
      <c r="J14" s="212">
        <f t="shared" si="3"/>
        <v>232.89845711530276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190.7938348931321</v>
      </c>
      <c r="T14" s="212">
        <f t="shared" si="3"/>
        <v>190.7938348931321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190.7938348931321</v>
      </c>
      <c r="F15" s="243">
        <v>0</v>
      </c>
      <c r="G15" s="243">
        <v>0</v>
      </c>
      <c r="H15" s="243">
        <v>0</v>
      </c>
      <c r="I15" s="243">
        <v>0</v>
      </c>
      <c r="J15" s="243">
        <v>190.7938348931321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190.7938348931321</v>
      </c>
      <c r="T15" s="243">
        <v>190.7938348931321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42.104622222170669</v>
      </c>
      <c r="I16" s="244">
        <v>42.104622222170669</v>
      </c>
      <c r="J16" s="244">
        <v>42.104622222170669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0</v>
      </c>
      <c r="E17" s="212">
        <f t="shared" si="4"/>
        <v>232.89845711530273</v>
      </c>
      <c r="F17" s="212">
        <f t="shared" si="4"/>
        <v>0</v>
      </c>
      <c r="G17" s="212">
        <f t="shared" si="4"/>
        <v>0</v>
      </c>
      <c r="H17" s="212">
        <f t="shared" si="4"/>
        <v>42.10462222217069</v>
      </c>
      <c r="I17" s="212">
        <f t="shared" si="4"/>
        <v>0</v>
      </c>
      <c r="J17" s="212">
        <f t="shared" si="4"/>
        <v>190.79383489313204</v>
      </c>
      <c r="K17" s="212">
        <f t="shared" si="4"/>
        <v>42.104622222170633</v>
      </c>
      <c r="L17" s="212">
        <f t="shared" si="4"/>
        <v>0</v>
      </c>
      <c r="M17" s="212">
        <f t="shared" si="4"/>
        <v>0</v>
      </c>
      <c r="N17" s="212">
        <f t="shared" si="4"/>
        <v>42.10462222217069</v>
      </c>
      <c r="O17" s="212">
        <f t="shared" si="4"/>
        <v>190.79383489313204</v>
      </c>
      <c r="P17" s="212">
        <f t="shared" si="4"/>
        <v>0</v>
      </c>
      <c r="Q17" s="212">
        <f t="shared" si="4"/>
        <v>42.10462222217069</v>
      </c>
      <c r="R17" s="212">
        <f t="shared" si="4"/>
        <v>0</v>
      </c>
      <c r="S17" s="212">
        <f t="shared" si="4"/>
        <v>42.10462222217069</v>
      </c>
      <c r="T17" s="212">
        <f t="shared" si="4"/>
        <v>190.79383489313204</v>
      </c>
      <c r="U17" s="212">
        <f t="shared" si="4"/>
        <v>0</v>
      </c>
      <c r="V17" s="212">
        <f t="shared" si="4"/>
        <v>42.10462222217069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190.79383489313204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190.79383489313204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190.79383489313204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190.79383489313204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42.10462222217069</v>
      </c>
      <c r="F19" s="244">
        <f t="shared" si="6"/>
        <v>0</v>
      </c>
      <c r="G19" s="244">
        <f t="shared" si="6"/>
        <v>0</v>
      </c>
      <c r="H19" s="244">
        <f t="shared" si="6"/>
        <v>42.10462222217069</v>
      </c>
      <c r="I19" s="244">
        <f t="shared" si="6"/>
        <v>0</v>
      </c>
      <c r="J19" s="244">
        <f t="shared" si="6"/>
        <v>0</v>
      </c>
      <c r="K19" s="244">
        <f t="shared" si="6"/>
        <v>42.104622222170633</v>
      </c>
      <c r="L19" s="244">
        <f t="shared" si="6"/>
        <v>0</v>
      </c>
      <c r="M19" s="244">
        <f t="shared" si="6"/>
        <v>0</v>
      </c>
      <c r="N19" s="244">
        <f t="shared" si="6"/>
        <v>42.10462222217069</v>
      </c>
      <c r="O19" s="244">
        <f t="shared" si="6"/>
        <v>0</v>
      </c>
      <c r="P19" s="244">
        <f t="shared" si="6"/>
        <v>0</v>
      </c>
      <c r="Q19" s="244">
        <f t="shared" si="6"/>
        <v>42.10462222217069</v>
      </c>
      <c r="R19" s="244">
        <f t="shared" si="6"/>
        <v>0</v>
      </c>
      <c r="S19" s="244">
        <f t="shared" si="6"/>
        <v>42.10462222217069</v>
      </c>
      <c r="T19" s="244">
        <f t="shared" si="6"/>
        <v>0</v>
      </c>
      <c r="U19" s="244">
        <f t="shared" si="6"/>
        <v>0</v>
      </c>
      <c r="V19" s="244">
        <f t="shared" si="6"/>
        <v>42.10462222217069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497.4210526315793</v>
      </c>
      <c r="C20" s="205">
        <f t="shared" si="7"/>
        <v>412.2210526315792</v>
      </c>
      <c r="D20" s="205">
        <f t="shared" si="7"/>
        <v>315.92105263157919</v>
      </c>
      <c r="E20" s="205">
        <f t="shared" si="7"/>
        <v>337.44243040940853</v>
      </c>
      <c r="F20" s="205">
        <f t="shared" si="7"/>
        <v>374.27343040940855</v>
      </c>
      <c r="G20" s="205">
        <f t="shared" si="7"/>
        <v>367.88143040940849</v>
      </c>
      <c r="H20" s="205">
        <f t="shared" si="7"/>
        <v>242.57743040940869</v>
      </c>
      <c r="I20" s="205">
        <f t="shared" si="7"/>
        <v>141.69005263157936</v>
      </c>
      <c r="J20" s="205">
        <f t="shared" si="7"/>
        <v>313.22467485375</v>
      </c>
      <c r="K20" s="205">
        <f t="shared" si="7"/>
        <v>965.19605263157928</v>
      </c>
      <c r="L20" s="205">
        <f t="shared" si="7"/>
        <v>690.3050526315792</v>
      </c>
      <c r="M20" s="205">
        <f t="shared" si="7"/>
        <v>622.28405263157924</v>
      </c>
      <c r="N20" s="205">
        <f t="shared" si="7"/>
        <v>784.01643040940871</v>
      </c>
      <c r="O20" s="205">
        <f t="shared" si="7"/>
        <v>1252.5225955162766</v>
      </c>
      <c r="P20" s="205">
        <f t="shared" si="7"/>
        <v>983.52259551627662</v>
      </c>
      <c r="Q20" s="205">
        <f t="shared" si="7"/>
        <v>418.41797329410588</v>
      </c>
      <c r="R20" s="205">
        <f t="shared" si="7"/>
        <v>819.75797329410591</v>
      </c>
      <c r="S20" s="205">
        <f t="shared" si="7"/>
        <v>341.29418596506724</v>
      </c>
      <c r="T20" s="205">
        <f t="shared" si="7"/>
        <v>253.24418596506717</v>
      </c>
      <c r="U20" s="205">
        <f t="shared" si="7"/>
        <v>472.60818596506732</v>
      </c>
      <c r="V20" s="205">
        <f t="shared" si="7"/>
        <v>686.83656374289649</v>
      </c>
      <c r="W20" s="205">
        <f t="shared" si="7"/>
        <v>1110.0025637428967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204.10526315789502</v>
      </c>
      <c r="C21" s="243">
        <f t="shared" si="8"/>
        <v>343.70526315789493</v>
      </c>
      <c r="D21" s="243">
        <f t="shared" si="8"/>
        <v>190.20526315789493</v>
      </c>
      <c r="E21" s="243">
        <f t="shared" si="8"/>
        <v>202.67526315789496</v>
      </c>
      <c r="F21" s="243">
        <f t="shared" si="8"/>
        <v>173.21326315789497</v>
      </c>
      <c r="G21" s="243">
        <f t="shared" si="8"/>
        <v>199.95526315789493</v>
      </c>
      <c r="H21" s="243">
        <f t="shared" si="8"/>
        <v>191.92026315789508</v>
      </c>
      <c r="I21" s="243">
        <f t="shared" si="8"/>
        <v>113.78626315789506</v>
      </c>
      <c r="J21" s="243">
        <f t="shared" si="8"/>
        <v>266.29526315789508</v>
      </c>
      <c r="K21" s="243">
        <f t="shared" si="8"/>
        <v>570.81726315789501</v>
      </c>
      <c r="L21" s="243">
        <f t="shared" si="8"/>
        <v>255.92726315789491</v>
      </c>
      <c r="M21" s="243">
        <f t="shared" si="8"/>
        <v>271.79026315789497</v>
      </c>
      <c r="N21" s="243">
        <f t="shared" si="8"/>
        <v>353.63026315789512</v>
      </c>
      <c r="O21" s="243">
        <f t="shared" si="8"/>
        <v>907.31142826476298</v>
      </c>
      <c r="P21" s="243">
        <f t="shared" si="8"/>
        <v>677.31142826476298</v>
      </c>
      <c r="Q21" s="243">
        <f t="shared" si="8"/>
        <v>144.31142826476298</v>
      </c>
      <c r="R21" s="243">
        <f t="shared" si="8"/>
        <v>610.31142826476298</v>
      </c>
      <c r="S21" s="243">
        <f t="shared" si="8"/>
        <v>239.73826315789506</v>
      </c>
      <c r="T21" s="243">
        <f t="shared" si="8"/>
        <v>182.74126315789499</v>
      </c>
      <c r="U21" s="243">
        <f t="shared" si="8"/>
        <v>424.23626315789511</v>
      </c>
      <c r="V21" s="243">
        <f t="shared" si="8"/>
        <v>658.80926315789497</v>
      </c>
      <c r="W21" s="243">
        <f t="shared" si="8"/>
        <v>989.72526315789503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293.31578947368428</v>
      </c>
      <c r="C22" s="244">
        <f t="shared" si="9"/>
        <v>68.515789473684265</v>
      </c>
      <c r="D22" s="244">
        <f t="shared" si="9"/>
        <v>125.71578947368425</v>
      </c>
      <c r="E22" s="244">
        <f t="shared" si="9"/>
        <v>134.76716725151357</v>
      </c>
      <c r="F22" s="244">
        <f t="shared" si="9"/>
        <v>201.06016725151358</v>
      </c>
      <c r="G22" s="244">
        <f t="shared" si="9"/>
        <v>167.92616725151356</v>
      </c>
      <c r="H22" s="244">
        <f t="shared" si="9"/>
        <v>50.657167251513613</v>
      </c>
      <c r="I22" s="244">
        <f t="shared" si="9"/>
        <v>27.903789473684299</v>
      </c>
      <c r="J22" s="244">
        <f t="shared" si="9"/>
        <v>46.929411695854924</v>
      </c>
      <c r="K22" s="244">
        <f t="shared" si="9"/>
        <v>394.37878947368426</v>
      </c>
      <c r="L22" s="244">
        <f t="shared" si="9"/>
        <v>434.37778947368429</v>
      </c>
      <c r="M22" s="244">
        <f t="shared" si="9"/>
        <v>350.49378947368427</v>
      </c>
      <c r="N22" s="244">
        <f t="shared" si="9"/>
        <v>430.3861672515136</v>
      </c>
      <c r="O22" s="244">
        <f t="shared" si="9"/>
        <v>345.21116725151359</v>
      </c>
      <c r="P22" s="244">
        <f t="shared" si="9"/>
        <v>306.21116725151359</v>
      </c>
      <c r="Q22" s="244">
        <f t="shared" si="9"/>
        <v>274.1065450293429</v>
      </c>
      <c r="R22" s="244">
        <f t="shared" si="9"/>
        <v>209.4465450293429</v>
      </c>
      <c r="S22" s="244">
        <f t="shared" si="9"/>
        <v>101.55592280717218</v>
      </c>
      <c r="T22" s="244">
        <f t="shared" si="9"/>
        <v>70.502922807172183</v>
      </c>
      <c r="U22" s="244">
        <f t="shared" si="9"/>
        <v>48.371922807172211</v>
      </c>
      <c r="V22" s="244">
        <f t="shared" si="9"/>
        <v>28.027300585001512</v>
      </c>
      <c r="W22" s="244">
        <f t="shared" si="9"/>
        <v>120.27730058500151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454.10240756663791</v>
      </c>
      <c r="C25" s="212">
        <v>397.5298366294067</v>
      </c>
      <c r="D25" s="212">
        <v>394.6255374032674</v>
      </c>
      <c r="E25" s="212">
        <v>407.88572656921752</v>
      </c>
      <c r="F25" s="212">
        <v>361.01556319862419</v>
      </c>
      <c r="G25" s="212">
        <v>364.02519346517619</v>
      </c>
      <c r="H25" s="212">
        <v>381.69415305245047</v>
      </c>
      <c r="I25" s="212">
        <v>378.6950128976784</v>
      </c>
      <c r="J25" s="212">
        <v>366.72261392949258</v>
      </c>
      <c r="K25" s="212">
        <v>233.89406706792781</v>
      </c>
      <c r="L25" s="212">
        <v>286.46354256233872</v>
      </c>
      <c r="M25" s="212">
        <v>282.44772141014607</v>
      </c>
      <c r="N25" s="212">
        <v>277.74944110060181</v>
      </c>
      <c r="O25" s="212">
        <v>233.2559759243336</v>
      </c>
      <c r="P25" s="212">
        <v>188.94858125537399</v>
      </c>
      <c r="Q25" s="212">
        <v>207.28366294067069</v>
      </c>
      <c r="R25" s="212">
        <v>187.77248495270851</v>
      </c>
      <c r="S25" s="212">
        <v>226.1400190599646</v>
      </c>
      <c r="T25" s="212">
        <v>231.5532539698707</v>
      </c>
      <c r="U25" s="212">
        <v>219.30884737325971</v>
      </c>
      <c r="V25" s="212">
        <v>201.51583425381341</v>
      </c>
      <c r="W25" s="212">
        <v>191.16153721167549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76.792777300085987</v>
      </c>
      <c r="C26" s="215">
        <f t="shared" si="10"/>
        <v>90.225967325881342</v>
      </c>
      <c r="D26" s="215">
        <f t="shared" si="10"/>
        <v>79.757351676698192</v>
      </c>
      <c r="E26" s="215">
        <f t="shared" si="10"/>
        <v>114.14582975064492</v>
      </c>
      <c r="F26" s="215">
        <f t="shared" si="10"/>
        <v>118.9285468615649</v>
      </c>
      <c r="G26" s="215">
        <f t="shared" si="10"/>
        <v>85.733963886500419</v>
      </c>
      <c r="H26" s="215">
        <f t="shared" si="10"/>
        <v>78.130524505588994</v>
      </c>
      <c r="I26" s="215">
        <f t="shared" si="10"/>
        <v>95.120378331900255</v>
      </c>
      <c r="J26" s="215">
        <f t="shared" si="10"/>
        <v>86.606448839208937</v>
      </c>
      <c r="K26" s="215">
        <f t="shared" si="10"/>
        <v>26.829062768701629</v>
      </c>
      <c r="L26" s="215">
        <f t="shared" si="10"/>
        <v>37.173000859845217</v>
      </c>
      <c r="M26" s="215">
        <f t="shared" si="10"/>
        <v>37.773946689595867</v>
      </c>
      <c r="N26" s="215">
        <f t="shared" si="10"/>
        <v>34.513499570077393</v>
      </c>
      <c r="O26" s="215">
        <f t="shared" si="10"/>
        <v>19.476956147893375</v>
      </c>
      <c r="P26" s="215">
        <f t="shared" si="10"/>
        <v>21.137833190025791</v>
      </c>
      <c r="Q26" s="215">
        <f t="shared" si="10"/>
        <v>35.266809974204641</v>
      </c>
      <c r="R26" s="215">
        <f t="shared" si="10"/>
        <v>25.803955288048151</v>
      </c>
      <c r="S26" s="215">
        <f t="shared" si="10"/>
        <v>37.870679277730005</v>
      </c>
      <c r="T26" s="215">
        <f t="shared" si="10"/>
        <v>38.433963886500436</v>
      </c>
      <c r="U26" s="215">
        <f t="shared" si="10"/>
        <v>33.953310404127251</v>
      </c>
      <c r="V26" s="215">
        <f t="shared" si="10"/>
        <v>31.241874462596734</v>
      </c>
      <c r="W26" s="215">
        <f t="shared" si="10"/>
        <v>22.850386930352531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0.63439380911435705</v>
      </c>
      <c r="D27" s="206">
        <v>0</v>
      </c>
      <c r="E27" s="206">
        <v>0.59441100601891605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0.65924333619948428</v>
      </c>
      <c r="P27" s="206">
        <v>0</v>
      </c>
      <c r="Q27" s="206">
        <v>0</v>
      </c>
      <c r="R27" s="206">
        <v>0</v>
      </c>
      <c r="S27" s="206">
        <v>1.7913155631986231</v>
      </c>
      <c r="T27" s="206">
        <v>1.7913155631986231</v>
      </c>
      <c r="U27" s="206">
        <v>1.7913155631986231</v>
      </c>
      <c r="V27" s="206">
        <v>1.7913155631986231</v>
      </c>
      <c r="W27" s="206">
        <v>1.7913155631986231</v>
      </c>
      <c r="DA27" s="71" t="s">
        <v>128</v>
      </c>
    </row>
    <row r="28" spans="1:105" ht="12" customHeight="1" x14ac:dyDescent="0.25">
      <c r="A28" s="18" t="s">
        <v>40</v>
      </c>
      <c r="B28" s="206">
        <v>76.792777300085987</v>
      </c>
      <c r="C28" s="206">
        <v>89.591573516766985</v>
      </c>
      <c r="D28" s="206">
        <v>79.757351676698192</v>
      </c>
      <c r="E28" s="206">
        <v>113.55141874462601</v>
      </c>
      <c r="F28" s="206">
        <v>118.9285468615649</v>
      </c>
      <c r="G28" s="206">
        <v>85.733963886500419</v>
      </c>
      <c r="H28" s="206">
        <v>78.130524505588994</v>
      </c>
      <c r="I28" s="206">
        <v>95.120378331900255</v>
      </c>
      <c r="J28" s="206">
        <v>86.606448839208937</v>
      </c>
      <c r="K28" s="206">
        <v>26.829062768701629</v>
      </c>
      <c r="L28" s="206">
        <v>37.173000859845217</v>
      </c>
      <c r="M28" s="206">
        <v>37.773946689595867</v>
      </c>
      <c r="N28" s="206">
        <v>34.513499570077393</v>
      </c>
      <c r="O28" s="206">
        <v>18.817712811693891</v>
      </c>
      <c r="P28" s="206">
        <v>21.137833190025791</v>
      </c>
      <c r="Q28" s="206">
        <v>35.266809974204641</v>
      </c>
      <c r="R28" s="206">
        <v>25.803955288048151</v>
      </c>
      <c r="S28" s="206">
        <v>36.079363714531382</v>
      </c>
      <c r="T28" s="206">
        <v>36.642648323301813</v>
      </c>
      <c r="U28" s="206">
        <v>32.161994840928628</v>
      </c>
      <c r="V28" s="206">
        <v>29.450558899398111</v>
      </c>
      <c r="W28" s="206">
        <v>21.059071367153908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42.519346517626822</v>
      </c>
      <c r="C29" s="206">
        <f t="shared" si="11"/>
        <v>1.026999140154772</v>
      </c>
      <c r="D29" s="206">
        <f t="shared" si="11"/>
        <v>0</v>
      </c>
      <c r="E29" s="206">
        <f t="shared" si="11"/>
        <v>0</v>
      </c>
      <c r="F29" s="206">
        <f t="shared" si="11"/>
        <v>1.026999140154772</v>
      </c>
      <c r="G29" s="206">
        <f t="shared" si="11"/>
        <v>1.026999140154772</v>
      </c>
      <c r="H29" s="206">
        <f t="shared" si="11"/>
        <v>0</v>
      </c>
      <c r="I29" s="206">
        <f t="shared" si="11"/>
        <v>1.0031814273430779</v>
      </c>
      <c r="J29" s="206">
        <f t="shared" si="11"/>
        <v>1.0031814273430779</v>
      </c>
      <c r="K29" s="206">
        <f t="shared" si="11"/>
        <v>2.00627687016337</v>
      </c>
      <c r="L29" s="206">
        <f t="shared" si="11"/>
        <v>2.00627687016337</v>
      </c>
      <c r="M29" s="206">
        <f t="shared" si="11"/>
        <v>1.0031814273430779</v>
      </c>
      <c r="N29" s="206">
        <f t="shared" si="11"/>
        <v>1.0031814273430779</v>
      </c>
      <c r="O29" s="206">
        <f t="shared" si="11"/>
        <v>1.0031814273430779</v>
      </c>
      <c r="P29" s="206">
        <f t="shared" si="11"/>
        <v>1.0031814273430779</v>
      </c>
      <c r="Q29" s="206">
        <f t="shared" si="11"/>
        <v>1.0031814273430779</v>
      </c>
      <c r="R29" s="206">
        <f t="shared" si="11"/>
        <v>1.0246775580395531</v>
      </c>
      <c r="S29" s="206">
        <f t="shared" si="11"/>
        <v>2.049269131556319</v>
      </c>
      <c r="T29" s="206">
        <f t="shared" si="11"/>
        <v>2.049269131556319</v>
      </c>
      <c r="U29" s="206">
        <f t="shared" si="11"/>
        <v>1.0246775580395531</v>
      </c>
      <c r="V29" s="206">
        <f t="shared" si="11"/>
        <v>1.0246775580395531</v>
      </c>
      <c r="W29" s="206">
        <f t="shared" si="11"/>
        <v>1.0246775580395531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0</v>
      </c>
      <c r="D31" s="206">
        <v>0</v>
      </c>
      <c r="E31" s="206">
        <v>0</v>
      </c>
      <c r="F31" s="206">
        <v>0</v>
      </c>
      <c r="G31" s="206">
        <v>0</v>
      </c>
      <c r="H31" s="206">
        <v>0</v>
      </c>
      <c r="I31" s="206">
        <v>0</v>
      </c>
      <c r="J31" s="206">
        <v>0</v>
      </c>
      <c r="K31" s="206">
        <v>0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DA31" s="71" t="s">
        <v>131</v>
      </c>
    </row>
    <row r="32" spans="1:105" ht="12" customHeight="1" x14ac:dyDescent="0.25">
      <c r="A32" s="18" t="s">
        <v>69</v>
      </c>
      <c r="B32" s="206">
        <v>1.026999140154772</v>
      </c>
      <c r="C32" s="206">
        <v>1.026999140154772</v>
      </c>
      <c r="D32" s="206">
        <v>0</v>
      </c>
      <c r="E32" s="206">
        <v>0</v>
      </c>
      <c r="F32" s="206">
        <v>1.026999140154772</v>
      </c>
      <c r="G32" s="206">
        <v>1.026999140154772</v>
      </c>
      <c r="H32" s="206">
        <v>0</v>
      </c>
      <c r="I32" s="206">
        <v>1.0031814273430779</v>
      </c>
      <c r="J32" s="206">
        <v>1.0031814273430779</v>
      </c>
      <c r="K32" s="206">
        <v>2.00627687016337</v>
      </c>
      <c r="L32" s="206">
        <v>2.00627687016337</v>
      </c>
      <c r="M32" s="206">
        <v>1.0031814273430779</v>
      </c>
      <c r="N32" s="206">
        <v>1.0031814273430779</v>
      </c>
      <c r="O32" s="206">
        <v>1.0031814273430779</v>
      </c>
      <c r="P32" s="206">
        <v>1.0031814273430779</v>
      </c>
      <c r="Q32" s="206">
        <v>1.0031814273430779</v>
      </c>
      <c r="R32" s="206">
        <v>1.0246775580395531</v>
      </c>
      <c r="S32" s="206">
        <v>2.049269131556319</v>
      </c>
      <c r="T32" s="206">
        <v>2.049269131556319</v>
      </c>
      <c r="U32" s="206">
        <v>1.0246775580395531</v>
      </c>
      <c r="V32" s="206">
        <v>1.0246775580395531</v>
      </c>
      <c r="W32" s="206">
        <v>1.0246775580395531</v>
      </c>
      <c r="DA32" s="71" t="s">
        <v>132</v>
      </c>
    </row>
    <row r="33" spans="1:105" ht="12" customHeight="1" x14ac:dyDescent="0.25">
      <c r="A33" s="18" t="s">
        <v>70</v>
      </c>
      <c r="B33" s="206">
        <v>41.492347377472051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263.2225279449699</v>
      </c>
      <c r="C35" s="206">
        <f t="shared" si="12"/>
        <v>233.06104901117794</v>
      </c>
      <c r="D35" s="206">
        <f t="shared" si="12"/>
        <v>235.95348237317279</v>
      </c>
      <c r="E35" s="206">
        <f t="shared" si="12"/>
        <v>217.95408426483226</v>
      </c>
      <c r="F35" s="206">
        <f t="shared" si="12"/>
        <v>169.17214101461735</v>
      </c>
      <c r="G35" s="206">
        <f t="shared" si="12"/>
        <v>182.48065348237321</v>
      </c>
      <c r="H35" s="206">
        <f t="shared" si="12"/>
        <v>212.49165950128969</v>
      </c>
      <c r="I35" s="206">
        <f t="shared" si="12"/>
        <v>200.58039552880479</v>
      </c>
      <c r="J35" s="206">
        <f t="shared" si="12"/>
        <v>193.57747205503006</v>
      </c>
      <c r="K35" s="206">
        <f t="shared" si="12"/>
        <v>147.79785038693032</v>
      </c>
      <c r="L35" s="206">
        <f t="shared" si="12"/>
        <v>185.22734307824589</v>
      </c>
      <c r="M35" s="206">
        <f t="shared" si="12"/>
        <v>182.44961306964743</v>
      </c>
      <c r="N35" s="206">
        <f t="shared" si="12"/>
        <v>180.69647463456576</v>
      </c>
      <c r="O35" s="206">
        <f t="shared" si="12"/>
        <v>143.35769561478935</v>
      </c>
      <c r="P35" s="206">
        <f t="shared" si="12"/>
        <v>94.432502149613072</v>
      </c>
      <c r="Q35" s="206">
        <f t="shared" si="12"/>
        <v>96.1402407566638</v>
      </c>
      <c r="R35" s="206">
        <f t="shared" si="12"/>
        <v>84.35081685296646</v>
      </c>
      <c r="S35" s="206">
        <f t="shared" si="12"/>
        <v>96.3456577815993</v>
      </c>
      <c r="T35" s="206">
        <f t="shared" si="12"/>
        <v>99.161650902837494</v>
      </c>
      <c r="U35" s="206">
        <f t="shared" si="12"/>
        <v>93.293207222699905</v>
      </c>
      <c r="V35" s="206">
        <f t="shared" si="12"/>
        <v>82.179707652622525</v>
      </c>
      <c r="W35" s="206">
        <f t="shared" si="12"/>
        <v>78.009458297506455</v>
      </c>
      <c r="DA35" s="71"/>
    </row>
    <row r="36" spans="1:105" ht="12" customHeight="1" x14ac:dyDescent="0.25">
      <c r="A36" s="18" t="s">
        <v>72</v>
      </c>
      <c r="B36" s="206">
        <v>125.4729148753224</v>
      </c>
      <c r="C36" s="206">
        <v>142.94926913155629</v>
      </c>
      <c r="D36" s="206">
        <v>152.2570937231298</v>
      </c>
      <c r="E36" s="206">
        <v>130.80395528804809</v>
      </c>
      <c r="F36" s="206">
        <v>65.907136715391232</v>
      </c>
      <c r="G36" s="206">
        <v>74.398108340498709</v>
      </c>
      <c r="H36" s="206">
        <v>75.924333619948399</v>
      </c>
      <c r="I36" s="206">
        <v>64.660361134995696</v>
      </c>
      <c r="J36" s="206">
        <v>60.103181427343067</v>
      </c>
      <c r="K36" s="206">
        <v>32.695614789337917</v>
      </c>
      <c r="L36" s="206">
        <v>35.941530524505588</v>
      </c>
      <c r="M36" s="206">
        <v>36.156491831470333</v>
      </c>
      <c r="N36" s="206">
        <v>47.828890799656058</v>
      </c>
      <c r="O36" s="206">
        <v>61.607910576096302</v>
      </c>
      <c r="P36" s="206">
        <v>48.452278589853833</v>
      </c>
      <c r="Q36" s="206">
        <v>40.283748925193457</v>
      </c>
      <c r="R36" s="206">
        <v>52.192605331040411</v>
      </c>
      <c r="S36" s="206">
        <v>54.707652622527938</v>
      </c>
      <c r="T36" s="206">
        <v>67.304385210662076</v>
      </c>
      <c r="U36" s="206">
        <v>61.844368013757517</v>
      </c>
      <c r="V36" s="206">
        <v>60.447119518486673</v>
      </c>
      <c r="W36" s="206">
        <v>42.562338779019782</v>
      </c>
      <c r="DA36" s="71" t="s">
        <v>135</v>
      </c>
    </row>
    <row r="37" spans="1:105" ht="12" customHeight="1" x14ac:dyDescent="0.25">
      <c r="A37" s="18" t="s">
        <v>36</v>
      </c>
      <c r="B37" s="206">
        <v>137.74961306964749</v>
      </c>
      <c r="C37" s="206">
        <v>90.11177987962165</v>
      </c>
      <c r="D37" s="206">
        <v>83.696388650042977</v>
      </c>
      <c r="E37" s="206">
        <v>87.150128976784174</v>
      </c>
      <c r="F37" s="206">
        <v>103.26500429922611</v>
      </c>
      <c r="G37" s="206">
        <v>108.0825451418745</v>
      </c>
      <c r="H37" s="206">
        <v>136.5673258813413</v>
      </c>
      <c r="I37" s="206">
        <v>135.92003439380909</v>
      </c>
      <c r="J37" s="206">
        <v>133.474290627687</v>
      </c>
      <c r="K37" s="206">
        <v>115.1022355975924</v>
      </c>
      <c r="L37" s="206">
        <v>149.2858125537403</v>
      </c>
      <c r="M37" s="206">
        <v>146.29312123817709</v>
      </c>
      <c r="N37" s="206">
        <v>132.86758383490971</v>
      </c>
      <c r="O37" s="206">
        <v>81.749785038693034</v>
      </c>
      <c r="P37" s="206">
        <v>45.980223559759239</v>
      </c>
      <c r="Q37" s="206">
        <v>55.856491831470343</v>
      </c>
      <c r="R37" s="206">
        <v>32.158211521926049</v>
      </c>
      <c r="S37" s="206">
        <v>41.638005159071362</v>
      </c>
      <c r="T37" s="206">
        <v>31.85726569217541</v>
      </c>
      <c r="U37" s="206">
        <v>31.448839208942388</v>
      </c>
      <c r="V37" s="206">
        <v>21.732588134135849</v>
      </c>
      <c r="W37" s="206">
        <v>35.447119518486673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2.3903697334479789E-2</v>
      </c>
      <c r="R38" s="206">
        <f t="shared" si="13"/>
        <v>7.1625107480653469E-2</v>
      </c>
      <c r="S38" s="206">
        <f t="shared" si="13"/>
        <v>0.19255560338678662</v>
      </c>
      <c r="T38" s="206">
        <f t="shared" si="13"/>
        <v>0.13898053908827593</v>
      </c>
      <c r="U38" s="206">
        <f t="shared" si="13"/>
        <v>0.19500386509114884</v>
      </c>
      <c r="V38" s="206">
        <f t="shared" si="13"/>
        <v>0.25865454616081818</v>
      </c>
      <c r="W38" s="206">
        <f t="shared" si="13"/>
        <v>0.53144262870039793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2.3903697334479789E-2</v>
      </c>
      <c r="R39" s="206">
        <v>7.1625107480653469E-2</v>
      </c>
      <c r="S39" s="206">
        <v>0.1194325021496131</v>
      </c>
      <c r="T39" s="206">
        <v>9.5528804815133275E-2</v>
      </c>
      <c r="U39" s="206">
        <v>0.14333619948409279</v>
      </c>
      <c r="V39" s="206">
        <v>0.14333619948409279</v>
      </c>
      <c r="W39" s="206">
        <v>0.40601891659501288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7.3123101237173513E-2</v>
      </c>
      <c r="T44" s="206">
        <v>4.345173427314266E-2</v>
      </c>
      <c r="U44" s="206">
        <v>5.1667665607056039E-2</v>
      </c>
      <c r="V44" s="206">
        <v>0.1153183466767254</v>
      </c>
      <c r="W44" s="206">
        <v>0.12542371210538511</v>
      </c>
      <c r="DA44" s="71" t="s">
        <v>142</v>
      </c>
    </row>
    <row r="45" spans="1:105" ht="12" customHeight="1" x14ac:dyDescent="0.25">
      <c r="A45" s="14" t="s">
        <v>79</v>
      </c>
      <c r="B45" s="206">
        <v>21.782717110920029</v>
      </c>
      <c r="C45" s="206">
        <v>17.841788478073941</v>
      </c>
      <c r="D45" s="206">
        <v>20.015305245055892</v>
      </c>
      <c r="E45" s="206">
        <v>20.325795356835769</v>
      </c>
      <c r="F45" s="206">
        <v>20.89905417024935</v>
      </c>
      <c r="G45" s="206">
        <v>29.521324161650899</v>
      </c>
      <c r="H45" s="206">
        <v>24.00404127257093</v>
      </c>
      <c r="I45" s="206">
        <v>18.53447979363715</v>
      </c>
      <c r="J45" s="206">
        <v>20.875150472914871</v>
      </c>
      <c r="K45" s="206">
        <v>19.943594153052452</v>
      </c>
      <c r="L45" s="206">
        <v>17.60292347377472</v>
      </c>
      <c r="M45" s="206">
        <v>16.33705932932072</v>
      </c>
      <c r="N45" s="206">
        <v>14.760705073086839</v>
      </c>
      <c r="O45" s="206">
        <v>19.633104041272571</v>
      </c>
      <c r="P45" s="206">
        <v>21.472226999140151</v>
      </c>
      <c r="Q45" s="206">
        <v>22.141014617368871</v>
      </c>
      <c r="R45" s="206">
        <v>23.81289767841788</v>
      </c>
      <c r="S45" s="206">
        <v>30.524505588993978</v>
      </c>
      <c r="T45" s="206">
        <v>28.828718830610491</v>
      </c>
      <c r="U45" s="206">
        <v>30.309544282029229</v>
      </c>
      <c r="V45" s="206">
        <v>31.694840928632839</v>
      </c>
      <c r="W45" s="206">
        <v>35.77910576096302</v>
      </c>
      <c r="DA45" s="71" t="s">
        <v>143</v>
      </c>
    </row>
    <row r="46" spans="1:105" ht="12" customHeight="1" x14ac:dyDescent="0.25">
      <c r="A46" s="21" t="s">
        <v>38</v>
      </c>
      <c r="B46" s="209">
        <v>49.785038693035247</v>
      </c>
      <c r="C46" s="209">
        <v>55.374032674118652</v>
      </c>
      <c r="D46" s="209">
        <v>58.899398108340492</v>
      </c>
      <c r="E46" s="209">
        <v>55.460017196904552</v>
      </c>
      <c r="F46" s="209">
        <v>50.988822012037829</v>
      </c>
      <c r="G46" s="209">
        <v>65.262252794496987</v>
      </c>
      <c r="H46" s="209">
        <v>67.067927773000861</v>
      </c>
      <c r="I46" s="209">
        <v>63.456577815993107</v>
      </c>
      <c r="J46" s="209">
        <v>64.660361134995696</v>
      </c>
      <c r="K46" s="209">
        <v>37.317282889079962</v>
      </c>
      <c r="L46" s="209">
        <v>44.453998280309541</v>
      </c>
      <c r="M46" s="209">
        <v>44.883920894239033</v>
      </c>
      <c r="N46" s="209">
        <v>46.775580395528799</v>
      </c>
      <c r="O46" s="209">
        <v>49.785038693035247</v>
      </c>
      <c r="P46" s="209">
        <v>50.90283748925193</v>
      </c>
      <c r="Q46" s="209">
        <v>52.708512467755803</v>
      </c>
      <c r="R46" s="209">
        <v>52.708512467755803</v>
      </c>
      <c r="S46" s="209">
        <v>59.157351676698191</v>
      </c>
      <c r="T46" s="209">
        <v>62.940670679277723</v>
      </c>
      <c r="U46" s="209">
        <v>60.533104041272573</v>
      </c>
      <c r="V46" s="209">
        <v>55.11607910576096</v>
      </c>
      <c r="W46" s="209">
        <v>52.966466036113488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454.10240756663796</v>
      </c>
      <c r="C47" s="212">
        <f t="shared" si="14"/>
        <v>397.52983662940659</v>
      </c>
      <c r="D47" s="212">
        <f t="shared" si="14"/>
        <v>394.62553740326734</v>
      </c>
      <c r="E47" s="212">
        <f t="shared" si="14"/>
        <v>407.88572656921758</v>
      </c>
      <c r="F47" s="212">
        <f t="shared" si="14"/>
        <v>361.01556319862425</v>
      </c>
      <c r="G47" s="212">
        <f t="shared" si="14"/>
        <v>364.0251934651763</v>
      </c>
      <c r="H47" s="212">
        <f t="shared" si="14"/>
        <v>381.69415305245059</v>
      </c>
      <c r="I47" s="212">
        <f t="shared" si="14"/>
        <v>378.69501289767828</v>
      </c>
      <c r="J47" s="212">
        <f t="shared" si="14"/>
        <v>366.72261392949258</v>
      </c>
      <c r="K47" s="212">
        <f t="shared" si="14"/>
        <v>233.89406706792772</v>
      </c>
      <c r="L47" s="212">
        <f t="shared" si="14"/>
        <v>286.46354256233877</v>
      </c>
      <c r="M47" s="212">
        <f t="shared" si="14"/>
        <v>282.44772141014613</v>
      </c>
      <c r="N47" s="212">
        <f t="shared" si="14"/>
        <v>277.74944110060181</v>
      </c>
      <c r="O47" s="212">
        <f t="shared" si="14"/>
        <v>233.25597592433368</v>
      </c>
      <c r="P47" s="212">
        <f t="shared" si="14"/>
        <v>188.94858125537399</v>
      </c>
      <c r="Q47" s="212">
        <f t="shared" si="14"/>
        <v>207.28366294067058</v>
      </c>
      <c r="R47" s="212">
        <f t="shared" si="14"/>
        <v>187.77248495270851</v>
      </c>
      <c r="S47" s="212">
        <f t="shared" si="14"/>
        <v>226.14001905996457</v>
      </c>
      <c r="T47" s="212">
        <f t="shared" si="14"/>
        <v>231.55325396987072</v>
      </c>
      <c r="U47" s="212">
        <f t="shared" si="14"/>
        <v>219.30884737325971</v>
      </c>
      <c r="V47" s="212">
        <f t="shared" si="14"/>
        <v>201.51583425381338</v>
      </c>
      <c r="W47" s="212">
        <f t="shared" si="14"/>
        <v>191.16153721167552</v>
      </c>
      <c r="DA47" s="109"/>
    </row>
    <row r="48" spans="1:105" ht="12" customHeight="1" x14ac:dyDescent="0.25">
      <c r="A48" s="51" t="s">
        <v>41</v>
      </c>
      <c r="B48" s="243">
        <f>ISI_fec!B5</f>
        <v>426.16650967383771</v>
      </c>
      <c r="C48" s="243">
        <f>ISI_fec!C5</f>
        <v>346.97248275891292</v>
      </c>
      <c r="D48" s="243">
        <f>ISI_fec!D5</f>
        <v>352.85315441457652</v>
      </c>
      <c r="E48" s="243">
        <f>ISI_fec!E5</f>
        <v>369.99768729708973</v>
      </c>
      <c r="F48" s="243">
        <f>ISI_fec!F5</f>
        <v>332.88665963996812</v>
      </c>
      <c r="G48" s="243">
        <f>ISI_fec!G5</f>
        <v>332.28450944577833</v>
      </c>
      <c r="H48" s="243">
        <f>ISI_fec!H5</f>
        <v>337.82466691131339</v>
      </c>
      <c r="I48" s="243">
        <f>ISI_fec!I5</f>
        <v>330.6326432924202</v>
      </c>
      <c r="J48" s="243">
        <f>ISI_fec!J5</f>
        <v>314.8557073605615</v>
      </c>
      <c r="K48" s="243">
        <f>ISI_fec!K5</f>
        <v>221.97346368299321</v>
      </c>
      <c r="L48" s="243">
        <f>ISI_fec!L5</f>
        <v>278.13202004604591</v>
      </c>
      <c r="M48" s="243">
        <f>ISI_fec!M5</f>
        <v>266.86234128643451</v>
      </c>
      <c r="N48" s="243">
        <f>ISI_fec!N5</f>
        <v>272.71960557320023</v>
      </c>
      <c r="O48" s="243">
        <f>ISI_fec!O5</f>
        <v>215.30973800936201</v>
      </c>
      <c r="P48" s="243">
        <f>ISI_fec!P5</f>
        <v>172.6955720959607</v>
      </c>
      <c r="Q48" s="243">
        <f>ISI_fec!Q5</f>
        <v>194.99871122378181</v>
      </c>
      <c r="R48" s="243">
        <f>ISI_fec!R5</f>
        <v>167.8822746294039</v>
      </c>
      <c r="S48" s="243">
        <f>ISI_fec!S5</f>
        <v>204.52016172926281</v>
      </c>
      <c r="T48" s="243">
        <f>ISI_fec!T5</f>
        <v>207.98875735283471</v>
      </c>
      <c r="U48" s="243">
        <f>ISI_fec!U5</f>
        <v>192.67535905154051</v>
      </c>
      <c r="V48" s="243">
        <f>ISI_fec!V5</f>
        <v>174.98174285140689</v>
      </c>
      <c r="W48" s="243">
        <f>ISI_fec!W5</f>
        <v>167.7415327146019</v>
      </c>
      <c r="DA48" s="83"/>
    </row>
    <row r="49" spans="1:105" ht="12" customHeight="1" x14ac:dyDescent="0.25">
      <c r="A49" s="52" t="s">
        <v>42</v>
      </c>
      <c r="B49" s="244">
        <f>ISI_fec!B54</f>
        <v>27.935897892800231</v>
      </c>
      <c r="C49" s="244">
        <f>ISI_fec!C54</f>
        <v>50.557353870493657</v>
      </c>
      <c r="D49" s="244">
        <f>ISI_fec!D54</f>
        <v>41.772382988690808</v>
      </c>
      <c r="E49" s="244">
        <f>ISI_fec!E54</f>
        <v>37.888039272127862</v>
      </c>
      <c r="F49" s="244">
        <f>ISI_fec!F54</f>
        <v>28.12890355865612</v>
      </c>
      <c r="G49" s="244">
        <f>ISI_fec!G54</f>
        <v>31.740684019397989</v>
      </c>
      <c r="H49" s="244">
        <f>ISI_fec!H54</f>
        <v>43.869486141137223</v>
      </c>
      <c r="I49" s="244">
        <f>ISI_fec!I54</f>
        <v>48.062369605258077</v>
      </c>
      <c r="J49" s="244">
        <f>ISI_fec!J54</f>
        <v>51.866906568931071</v>
      </c>
      <c r="K49" s="244">
        <f>ISI_fec!K54</f>
        <v>11.9206033849345</v>
      </c>
      <c r="L49" s="244">
        <f>ISI_fec!L54</f>
        <v>8.3315225162928552</v>
      </c>
      <c r="M49" s="244">
        <f>ISI_fec!M54</f>
        <v>15.585380123711619</v>
      </c>
      <c r="N49" s="244">
        <f>ISI_fec!N54</f>
        <v>5.0298355274015778</v>
      </c>
      <c r="O49" s="244">
        <f>ISI_fec!O54</f>
        <v>17.946237914971679</v>
      </c>
      <c r="P49" s="244">
        <f>ISI_fec!P54</f>
        <v>16.25300915941331</v>
      </c>
      <c r="Q49" s="244">
        <f>ISI_fec!Q54</f>
        <v>12.28495171688877</v>
      </c>
      <c r="R49" s="244">
        <f>ISI_fec!R54</f>
        <v>19.890210323304629</v>
      </c>
      <c r="S49" s="244">
        <f>ISI_fec!S54</f>
        <v>21.619857330701748</v>
      </c>
      <c r="T49" s="244">
        <f>ISI_fec!T54</f>
        <v>23.56449661703601</v>
      </c>
      <c r="U49" s="244">
        <f>ISI_fec!U54</f>
        <v>26.633488321719192</v>
      </c>
      <c r="V49" s="244">
        <f>ISI_fec!V54</f>
        <v>26.534091402406482</v>
      </c>
      <c r="W49" s="244">
        <f>ISI_fec!W54</f>
        <v>23.42000449707362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3344.5891658406813</v>
      </c>
      <c r="C51" s="205">
        <f t="shared" si="15"/>
        <v>3043.7469342976988</v>
      </c>
      <c r="D51" s="205">
        <f t="shared" si="15"/>
        <v>3183.5012249847496</v>
      </c>
      <c r="E51" s="205">
        <f t="shared" si="15"/>
        <v>3131.8512357410164</v>
      </c>
      <c r="F51" s="205">
        <f t="shared" si="15"/>
        <v>3056.8828582246251</v>
      </c>
      <c r="G51" s="205">
        <f t="shared" si="15"/>
        <v>2940.8960823927277</v>
      </c>
      <c r="H51" s="205">
        <f t="shared" si="15"/>
        <v>2971.331144315016</v>
      </c>
      <c r="I51" s="205">
        <f t="shared" si="15"/>
        <v>2910.1801624349055</v>
      </c>
      <c r="J51" s="205">
        <f t="shared" si="15"/>
        <v>2810.0104825143308</v>
      </c>
      <c r="K51" s="205">
        <f t="shared" si="15"/>
        <v>2150.9146933805141</v>
      </c>
      <c r="L51" s="205">
        <f t="shared" si="15"/>
        <v>2486.5616251352158</v>
      </c>
      <c r="M51" s="205">
        <f t="shared" si="15"/>
        <v>2493.037201650578</v>
      </c>
      <c r="N51" s="205">
        <f t="shared" si="15"/>
        <v>2302.0403233084685</v>
      </c>
      <c r="O51" s="205">
        <f t="shared" si="15"/>
        <v>1421.232395021274</v>
      </c>
      <c r="P51" s="205">
        <f t="shared" si="15"/>
        <v>1211.7337631421171</v>
      </c>
      <c r="Q51" s="205">
        <f t="shared" si="15"/>
        <v>1629.8678616669358</v>
      </c>
      <c r="R51" s="205">
        <f t="shared" si="15"/>
        <v>1189.3567557131641</v>
      </c>
      <c r="S51" s="205">
        <f t="shared" si="15"/>
        <v>1645.2067730374069</v>
      </c>
      <c r="T51" s="205">
        <f t="shared" si="15"/>
        <v>1751.5102129286474</v>
      </c>
      <c r="U51" s="205">
        <f t="shared" si="15"/>
        <v>1576.5423232219428</v>
      </c>
      <c r="V51" s="205">
        <f t="shared" si="15"/>
        <v>1434.5353689923313</v>
      </c>
      <c r="W51" s="205">
        <f t="shared" si="15"/>
        <v>1109.1737652437332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1682.910107273734</v>
      </c>
      <c r="C52" s="215">
        <f>(ISI_emi!C5-ISI_emi!C52)+(ISI_emi!C54-ISI_emi!C96)</f>
        <v>1483.2021965009351</v>
      </c>
      <c r="D52" s="215">
        <f>(ISI_emi!D5-ISI_emi!D52)+(ISI_emi!D54-ISI_emi!D96)</f>
        <v>1521.8449183131772</v>
      </c>
      <c r="E52" s="215">
        <f>(ISI_emi!E5-ISI_emi!E52)+(ISI_emi!E54-ISI_emi!E96)</f>
        <v>1493.5207049074118</v>
      </c>
      <c r="F52" s="215">
        <f>(ISI_emi!F5-ISI_emi!F52)+(ISI_emi!F54-ISI_emi!F96)</f>
        <v>1464.9732095949801</v>
      </c>
      <c r="G52" s="215">
        <f>(ISI_emi!G5-ISI_emi!G52)+(ISI_emi!G54-ISI_emi!G96)</f>
        <v>1397.6785792764551</v>
      </c>
      <c r="H52" s="215">
        <f>(ISI_emi!H5-ISI_emi!H52)+(ISI_emi!H54-ISI_emi!H96)</f>
        <v>1409.3991475158305</v>
      </c>
      <c r="I52" s="215">
        <f>(ISI_emi!I5-ISI_emi!I52)+(ISI_emi!I54-ISI_emi!I96)</f>
        <v>1367.6562889140337</v>
      </c>
      <c r="J52" s="215">
        <f>(ISI_emi!J5-ISI_emi!J52)+(ISI_emi!J54-ISI_emi!J96)</f>
        <v>1306.9107524356821</v>
      </c>
      <c r="K52" s="215">
        <f>(ISI_emi!K5-ISI_emi!K52)+(ISI_emi!K54-ISI_emi!K96)</f>
        <v>975.22630475505161</v>
      </c>
      <c r="L52" s="215">
        <f>(ISI_emi!L5-ISI_emi!L52)+(ISI_emi!L54-ISI_emi!L96)</f>
        <v>1164.989486754783</v>
      </c>
      <c r="M52" s="215">
        <f>(ISI_emi!M5-ISI_emi!M52)+(ISI_emi!M54-ISI_emi!M96)</f>
        <v>1112.5126047570677</v>
      </c>
      <c r="N52" s="215">
        <f>(ISI_emi!N5-ISI_emi!N52)+(ISI_emi!N54-ISI_emi!N96)</f>
        <v>1093.4566313970543</v>
      </c>
      <c r="O52" s="215">
        <f>(ISI_emi!O5-ISI_emi!O52)+(ISI_emi!O54-ISI_emi!O96)</f>
        <v>695.37393084005998</v>
      </c>
      <c r="P52" s="215">
        <f>(ISI_emi!P5-ISI_emi!P52)+(ISI_emi!P54-ISI_emi!P96)</f>
        <v>302.96626044141306</v>
      </c>
      <c r="Q52" s="215">
        <f>(ISI_emi!Q5-ISI_emi!Q52)+(ISI_emi!Q54-ISI_emi!Q96)</f>
        <v>393.50285724090003</v>
      </c>
      <c r="R52" s="215">
        <f>(ISI_emi!R5-ISI_emi!R52)+(ISI_emi!R54-ISI_emi!R96)</f>
        <v>301.21940292168654</v>
      </c>
      <c r="S52" s="215">
        <f>(ISI_emi!S5-ISI_emi!S52)+(ISI_emi!S54-ISI_emi!S96)</f>
        <v>381.3589234812776</v>
      </c>
      <c r="T52" s="215">
        <f>(ISI_emi!T5-ISI_emi!T52)+(ISI_emi!T54-ISI_emi!T96)</f>
        <v>395.28928092106895</v>
      </c>
      <c r="U52" s="215">
        <f>(ISI_emi!U5-ISI_emi!U52)+(ISI_emi!U54-ISI_emi!U96)</f>
        <v>358.44159036155526</v>
      </c>
      <c r="V52" s="215">
        <f>(ISI_emi!V5-ISI_emi!V52)+(ISI_emi!V54-ISI_emi!V96)</f>
        <v>324.94335540129271</v>
      </c>
      <c r="W52" s="215">
        <f>(ISI_emi!W5-ISI_emi!W52)+(ISI_emi!W54-ISI_emi!W96)</f>
        <v>270.81390948083657</v>
      </c>
      <c r="DA52" s="85"/>
    </row>
    <row r="53" spans="1:105" ht="12" customHeight="1" x14ac:dyDescent="0.25">
      <c r="A53" s="14" t="s">
        <v>147</v>
      </c>
      <c r="B53" s="206">
        <f>ISI_emi!B52+ISI_emi!B96</f>
        <v>1661.6790585669473</v>
      </c>
      <c r="C53" s="206">
        <f>ISI_emi!C52+ISI_emi!C96</f>
        <v>1560.5447377967637</v>
      </c>
      <c r="D53" s="206">
        <f>ISI_emi!D52+ISI_emi!D96</f>
        <v>1661.6563066715723</v>
      </c>
      <c r="E53" s="206">
        <f>ISI_emi!E52+ISI_emi!E96</f>
        <v>1638.3305308336048</v>
      </c>
      <c r="F53" s="206">
        <f>ISI_emi!F52+ISI_emi!F96</f>
        <v>1591.9096486296448</v>
      </c>
      <c r="G53" s="206">
        <f>ISI_emi!G52+ISI_emi!G96</f>
        <v>1543.2175031162726</v>
      </c>
      <c r="H53" s="206">
        <f>ISI_emi!H52+ISI_emi!H96</f>
        <v>1561.9319967991855</v>
      </c>
      <c r="I53" s="206">
        <f>ISI_emi!I52+ISI_emi!I96</f>
        <v>1542.5238735208718</v>
      </c>
      <c r="J53" s="206">
        <f>ISI_emi!J52+ISI_emi!J96</f>
        <v>1503.0997300786485</v>
      </c>
      <c r="K53" s="206">
        <f>ISI_emi!K52+ISI_emi!K96</f>
        <v>1175.6883886254625</v>
      </c>
      <c r="L53" s="206">
        <f>ISI_emi!L52+ISI_emi!L96</f>
        <v>1321.5721383804328</v>
      </c>
      <c r="M53" s="206">
        <f>ISI_emi!M52+ISI_emi!M96</f>
        <v>1380.5245968935105</v>
      </c>
      <c r="N53" s="206">
        <f>ISI_emi!N52+ISI_emi!N96</f>
        <v>1208.5836919114142</v>
      </c>
      <c r="O53" s="206">
        <f>ISI_emi!O52+ISI_emi!O96</f>
        <v>725.85846418121389</v>
      </c>
      <c r="P53" s="206">
        <f>ISI_emi!P52+ISI_emi!P96</f>
        <v>908.76750270070409</v>
      </c>
      <c r="Q53" s="206">
        <f>ISI_emi!Q52+ISI_emi!Q96</f>
        <v>1236.3650044260357</v>
      </c>
      <c r="R53" s="206">
        <f>ISI_emi!R52+ISI_emi!R96</f>
        <v>888.13735279147761</v>
      </c>
      <c r="S53" s="206">
        <f>ISI_emi!S52+ISI_emi!S96</f>
        <v>1263.8478495561294</v>
      </c>
      <c r="T53" s="206">
        <f>ISI_emi!T52+ISI_emi!T96</f>
        <v>1356.2209320075785</v>
      </c>
      <c r="U53" s="206">
        <f>ISI_emi!U52+ISI_emi!U96</f>
        <v>1218.1007328603876</v>
      </c>
      <c r="V53" s="206">
        <f>ISI_emi!V52+ISI_emi!V96</f>
        <v>1109.5920135910387</v>
      </c>
      <c r="W53" s="206">
        <f>ISI_emi!W52+ISI_emi!W96</f>
        <v>838.35985576289659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3344.5891658406813</v>
      </c>
      <c r="C54" s="212">
        <f t="shared" si="16"/>
        <v>3043.7469342976988</v>
      </c>
      <c r="D54" s="212">
        <f t="shared" si="16"/>
        <v>3183.5012249847496</v>
      </c>
      <c r="E54" s="212">
        <f t="shared" si="16"/>
        <v>3131.8512357410164</v>
      </c>
      <c r="F54" s="212">
        <f t="shared" si="16"/>
        <v>3056.8828582246247</v>
      </c>
      <c r="G54" s="212">
        <f t="shared" si="16"/>
        <v>2940.8960823927277</v>
      </c>
      <c r="H54" s="212">
        <f t="shared" si="16"/>
        <v>2971.331144315016</v>
      </c>
      <c r="I54" s="212">
        <f t="shared" si="16"/>
        <v>2910.1801624349055</v>
      </c>
      <c r="J54" s="212">
        <f t="shared" si="16"/>
        <v>2810.0104825143303</v>
      </c>
      <c r="K54" s="212">
        <f t="shared" si="16"/>
        <v>2150.9146933805141</v>
      </c>
      <c r="L54" s="212">
        <f t="shared" si="16"/>
        <v>2486.5616251352158</v>
      </c>
      <c r="M54" s="212">
        <f t="shared" si="16"/>
        <v>2493.0372016505785</v>
      </c>
      <c r="N54" s="212">
        <f t="shared" si="16"/>
        <v>2302.0403233084685</v>
      </c>
      <c r="O54" s="212">
        <f t="shared" si="16"/>
        <v>1421.232395021274</v>
      </c>
      <c r="P54" s="212">
        <f t="shared" si="16"/>
        <v>1211.7337631421171</v>
      </c>
      <c r="Q54" s="212">
        <f t="shared" si="16"/>
        <v>1629.8678616669358</v>
      </c>
      <c r="R54" s="212">
        <f t="shared" si="16"/>
        <v>1189.3567557131641</v>
      </c>
      <c r="S54" s="212">
        <f t="shared" si="16"/>
        <v>1645.2067730374069</v>
      </c>
      <c r="T54" s="212">
        <f t="shared" si="16"/>
        <v>1751.5102129286474</v>
      </c>
      <c r="U54" s="212">
        <f t="shared" si="16"/>
        <v>1576.5423232219428</v>
      </c>
      <c r="V54" s="212">
        <f t="shared" si="16"/>
        <v>1434.5353689923313</v>
      </c>
      <c r="W54" s="212">
        <f t="shared" si="16"/>
        <v>1109.1737652437332</v>
      </c>
      <c r="DA54" s="109"/>
    </row>
    <row r="55" spans="1:105" ht="12" customHeight="1" x14ac:dyDescent="0.25">
      <c r="A55" s="51" t="s">
        <v>41</v>
      </c>
      <c r="B55" s="243">
        <f>ISI_emi!B$5</f>
        <v>3277.0233370910473</v>
      </c>
      <c r="C55" s="243">
        <f>ISI_emi!C$5</f>
        <v>2918.5469454715044</v>
      </c>
      <c r="D55" s="243">
        <f>ISI_emi!D$5</f>
        <v>3080.5782350949958</v>
      </c>
      <c r="E55" s="243">
        <f>ISI_emi!E$5</f>
        <v>3042.0123814535682</v>
      </c>
      <c r="F55" s="243">
        <f>ISI_emi!F$5</f>
        <v>2983.0678993809574</v>
      </c>
      <c r="G55" s="243">
        <f>ISI_emi!G$5</f>
        <v>2866.1724753089552</v>
      </c>
      <c r="H55" s="243">
        <f>ISI_emi!H$5</f>
        <v>2868.1926567500618</v>
      </c>
      <c r="I55" s="243">
        <f>ISI_emi!I$5</f>
        <v>2795.8276733709245</v>
      </c>
      <c r="J55" s="243">
        <f>ISI_emi!J$5</f>
        <v>2687.075466405282</v>
      </c>
      <c r="K55" s="243">
        <f>ISI_emi!K$5</f>
        <v>2121.1519889677411</v>
      </c>
      <c r="L55" s="243">
        <f>ISI_emi!L$5</f>
        <v>2466.4354297968734</v>
      </c>
      <c r="M55" s="243">
        <f>ISI_emi!M$5</f>
        <v>2454.8125609864583</v>
      </c>
      <c r="N55" s="243">
        <f>ISI_emi!N$5</f>
        <v>2290.6981940227843</v>
      </c>
      <c r="O55" s="243">
        <f>ISI_emi!O$5</f>
        <v>1389.1830162616848</v>
      </c>
      <c r="P55" s="243">
        <f>ISI_emi!P$5</f>
        <v>1190.0020262401699</v>
      </c>
      <c r="Q55" s="243">
        <f>ISI_emi!Q$5</f>
        <v>1612.4751700700594</v>
      </c>
      <c r="R55" s="243">
        <f>ISI_emi!R$5</f>
        <v>1163.4197781358516</v>
      </c>
      <c r="S55" s="243">
        <f>ISI_emi!S$5</f>
        <v>1615.836468114773</v>
      </c>
      <c r="T55" s="243">
        <f>ISI_emi!T$5</f>
        <v>1718.0310586160315</v>
      </c>
      <c r="U55" s="243">
        <f>ISI_emi!U$5</f>
        <v>1539.556336884325</v>
      </c>
      <c r="V55" s="243">
        <f>ISI_emi!V$5</f>
        <v>1397.2097983993506</v>
      </c>
      <c r="W55" s="243">
        <f>ISI_emi!W$5</f>
        <v>1080.7087272882768</v>
      </c>
      <c r="DA55" s="83"/>
    </row>
    <row r="56" spans="1:105" ht="12" customHeight="1" x14ac:dyDescent="0.25">
      <c r="A56" s="52" t="s">
        <v>42</v>
      </c>
      <c r="B56" s="244">
        <f>ISI_emi!B$54</f>
        <v>67.565828749633823</v>
      </c>
      <c r="C56" s="244">
        <f>ISI_emi!C$54</f>
        <v>125.1999888261942</v>
      </c>
      <c r="D56" s="244">
        <f>ISI_emi!D$54</f>
        <v>102.92298988975381</v>
      </c>
      <c r="E56" s="244">
        <f>ISI_emi!E$54</f>
        <v>89.838854287448342</v>
      </c>
      <c r="F56" s="244">
        <f>ISI_emi!F$54</f>
        <v>73.814958843667256</v>
      </c>
      <c r="G56" s="244">
        <f>ISI_emi!G$54</f>
        <v>74.723607083772663</v>
      </c>
      <c r="H56" s="244">
        <f>ISI_emi!H$54</f>
        <v>103.1384875649542</v>
      </c>
      <c r="I56" s="244">
        <f>ISI_emi!I$54</f>
        <v>114.35248906398085</v>
      </c>
      <c r="J56" s="244">
        <f>ISI_emi!J$54</f>
        <v>122.93501610904853</v>
      </c>
      <c r="K56" s="244">
        <f>ISI_emi!K$54</f>
        <v>29.762704412772976</v>
      </c>
      <c r="L56" s="244">
        <f>ISI_emi!L$54</f>
        <v>20.126195338342207</v>
      </c>
      <c r="M56" s="244">
        <f>ISI_emi!M$54</f>
        <v>38.22464066412013</v>
      </c>
      <c r="N56" s="244">
        <f>ISI_emi!N$54</f>
        <v>11.342129285684333</v>
      </c>
      <c r="O56" s="244">
        <f>ISI_emi!O$54</f>
        <v>32.049378759589118</v>
      </c>
      <c r="P56" s="244">
        <f>ISI_emi!P$54</f>
        <v>21.731736901947215</v>
      </c>
      <c r="Q56" s="244">
        <f>ISI_emi!Q$54</f>
        <v>17.392691596876315</v>
      </c>
      <c r="R56" s="244">
        <f>ISI_emi!R$54</f>
        <v>25.936977577312547</v>
      </c>
      <c r="S56" s="244">
        <f>ISI_emi!S$54</f>
        <v>29.370304922634048</v>
      </c>
      <c r="T56" s="244">
        <f>ISI_emi!T$54</f>
        <v>33.479154312615982</v>
      </c>
      <c r="U56" s="244">
        <f>ISI_emi!U$54</f>
        <v>36.985986337617817</v>
      </c>
      <c r="V56" s="244">
        <f>ISI_emi!V$54</f>
        <v>37.325570592980824</v>
      </c>
      <c r="W56" s="244">
        <f>ISI_emi!W$54</f>
        <v>28.465037955456339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126.05733748772494</v>
      </c>
      <c r="C58" s="252">
        <f t="shared" si="17"/>
        <v>110.13382159677241</v>
      </c>
      <c r="D58" s="252">
        <f t="shared" si="17"/>
        <v>85.042092587723886</v>
      </c>
      <c r="E58" s="252">
        <f t="shared" si="17"/>
        <v>122.84999241592614</v>
      </c>
      <c r="F58" s="252">
        <f t="shared" si="17"/>
        <v>153.51269742479039</v>
      </c>
      <c r="G58" s="252">
        <f t="shared" si="17"/>
        <v>146.5994449079725</v>
      </c>
      <c r="H58" s="252">
        <f t="shared" si="17"/>
        <v>169.53360235914673</v>
      </c>
      <c r="I58" s="252">
        <f t="shared" si="17"/>
        <v>170.19940315899143</v>
      </c>
      <c r="J58" s="252">
        <f t="shared" si="17"/>
        <v>188.71344560194444</v>
      </c>
      <c r="K58" s="252">
        <f t="shared" si="17"/>
        <v>113.21692475527604</v>
      </c>
      <c r="L58" s="252">
        <f t="shared" si="17"/>
        <v>110.80710866918723</v>
      </c>
      <c r="M58" s="252">
        <f t="shared" si="17"/>
        <v>117.44863248636752</v>
      </c>
      <c r="N58" s="252">
        <f t="shared" si="17"/>
        <v>97.67176322557404</v>
      </c>
      <c r="O58" s="252">
        <f t="shared" si="17"/>
        <v>197.48084809342956</v>
      </c>
      <c r="P58" s="252">
        <f t="shared" si="17"/>
        <v>327.16725161074515</v>
      </c>
      <c r="Q58" s="252">
        <f t="shared" si="17"/>
        <v>245.57154113060614</v>
      </c>
      <c r="R58" s="252">
        <f t="shared" si="17"/>
        <v>336.80449005060063</v>
      </c>
      <c r="S58" s="252">
        <f t="shared" si="17"/>
        <v>213.35273972219414</v>
      </c>
      <c r="T58" s="252">
        <f t="shared" si="17"/>
        <v>222.56704596139457</v>
      </c>
      <c r="U58" s="252">
        <f t="shared" si="17"/>
        <v>177.39081865205708</v>
      </c>
      <c r="V58" s="252">
        <f t="shared" si="17"/>
        <v>170.06940108578479</v>
      </c>
      <c r="W58" s="252">
        <f t="shared" si="17"/>
        <v>166.66852387863904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0.24270572291108389</v>
      </c>
      <c r="C59" s="253">
        <f t="shared" si="18"/>
        <v>0.20321533413219844</v>
      </c>
      <c r="D59" s="253">
        <f t="shared" si="18"/>
        <v>0.19226579167028859</v>
      </c>
      <c r="E59" s="253">
        <f t="shared" si="18"/>
        <v>0.20508374415333377</v>
      </c>
      <c r="F59" s="253">
        <f t="shared" si="18"/>
        <v>0.18494242350123652</v>
      </c>
      <c r="G59" s="253">
        <f t="shared" si="18"/>
        <v>0.1858755554640191</v>
      </c>
      <c r="H59" s="253">
        <f t="shared" si="18"/>
        <v>0.18317752513748151</v>
      </c>
      <c r="I59" s="253">
        <f t="shared" si="18"/>
        <v>0.17006769695022808</v>
      </c>
      <c r="J59" s="253">
        <f t="shared" si="18"/>
        <v>0.17485454588039226</v>
      </c>
      <c r="K59" s="253">
        <f t="shared" si="18"/>
        <v>0.16668322405026118</v>
      </c>
      <c r="L59" s="253">
        <f t="shared" si="18"/>
        <v>0.17070544739597188</v>
      </c>
      <c r="M59" s="253">
        <f t="shared" si="18"/>
        <v>0.1617557622398163</v>
      </c>
      <c r="N59" s="253">
        <f t="shared" si="18"/>
        <v>0.18008781761045312</v>
      </c>
      <c r="O59" s="253">
        <f t="shared" si="18"/>
        <v>0.26416305314194077</v>
      </c>
      <c r="P59" s="253">
        <f t="shared" si="18"/>
        <v>0.1640178656730677</v>
      </c>
      <c r="Q59" s="253">
        <f t="shared" si="18"/>
        <v>0.12375144056159437</v>
      </c>
      <c r="R59" s="253">
        <f t="shared" si="18"/>
        <v>0.14742748060919594</v>
      </c>
      <c r="S59" s="253">
        <f t="shared" si="18"/>
        <v>0.11897015595956287</v>
      </c>
      <c r="T59" s="253">
        <f t="shared" si="18"/>
        <v>0.11642493925920022</v>
      </c>
      <c r="U59" s="253">
        <f t="shared" si="18"/>
        <v>0.12393838446546719</v>
      </c>
      <c r="V59" s="253">
        <f t="shared" si="18"/>
        <v>0.13317496841312412</v>
      </c>
      <c r="W59" s="253">
        <f t="shared" si="18"/>
        <v>0.17537755707493166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0.26017491433079226</v>
      </c>
      <c r="C60" s="254">
        <f t="shared" si="19"/>
        <v>0.23156198795976568</v>
      </c>
      <c r="D60" s="254">
        <f t="shared" si="19"/>
        <v>0.21360442787976058</v>
      </c>
      <c r="E60" s="254">
        <f t="shared" si="19"/>
        <v>0.22568678583232568</v>
      </c>
      <c r="F60" s="254">
        <f t="shared" si="19"/>
        <v>0.19946566922243505</v>
      </c>
      <c r="G60" s="254">
        <f t="shared" si="19"/>
        <v>0.20234723347183772</v>
      </c>
      <c r="H60" s="254">
        <f t="shared" si="19"/>
        <v>0.20471926899790835</v>
      </c>
      <c r="I60" s="254">
        <f t="shared" si="19"/>
        <v>0.19130301946134956</v>
      </c>
      <c r="J60" s="254">
        <f t="shared" si="19"/>
        <v>0.19980562844540997</v>
      </c>
      <c r="K60" s="254">
        <f t="shared" si="19"/>
        <v>0.1746051749745087</v>
      </c>
      <c r="L60" s="254">
        <f t="shared" si="19"/>
        <v>0.17534729396451462</v>
      </c>
      <c r="M60" s="254">
        <f t="shared" si="19"/>
        <v>0.16994191693159302</v>
      </c>
      <c r="N60" s="254">
        <f t="shared" si="19"/>
        <v>0.18322081699269402</v>
      </c>
      <c r="O60" s="254">
        <f t="shared" si="19"/>
        <v>0.28939480915236832</v>
      </c>
      <c r="P60" s="254">
        <f t="shared" si="19"/>
        <v>0.17730551549893295</v>
      </c>
      <c r="Q60" s="254">
        <f t="shared" si="19"/>
        <v>0.12939529610071784</v>
      </c>
      <c r="R60" s="254">
        <f t="shared" si="19"/>
        <v>0.16127019657003255</v>
      </c>
      <c r="S60" s="254">
        <f t="shared" si="19"/>
        <v>0.12763627916030648</v>
      </c>
      <c r="T60" s="254">
        <f t="shared" si="19"/>
        <v>0.12534245491214388</v>
      </c>
      <c r="U60" s="254">
        <f t="shared" si="19"/>
        <v>0.13589080447597099</v>
      </c>
      <c r="V60" s="254">
        <f t="shared" si="19"/>
        <v>0.14787656076873992</v>
      </c>
      <c r="W60" s="254">
        <f t="shared" si="19"/>
        <v>0.19679196217016109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0.11989655747982932</v>
      </c>
      <c r="C61" s="255">
        <f t="shared" si="20"/>
        <v>0.11043546061706784</v>
      </c>
      <c r="D61" s="255">
        <f t="shared" si="20"/>
        <v>0.10427454565324715</v>
      </c>
      <c r="E61" s="255">
        <f t="shared" si="20"/>
        <v>0.10842377969611114</v>
      </c>
      <c r="F61" s="255">
        <f t="shared" si="20"/>
        <v>9.9342412912743094E-2</v>
      </c>
      <c r="G61" s="255">
        <f t="shared" si="20"/>
        <v>0.10035469282260615</v>
      </c>
      <c r="H61" s="255">
        <f t="shared" si="20"/>
        <v>0.10118574881361313</v>
      </c>
      <c r="I61" s="255">
        <f t="shared" si="20"/>
        <v>9.6431004079472568E-2</v>
      </c>
      <c r="J61" s="255">
        <f t="shared" si="20"/>
        <v>9.9458871905615004E-2</v>
      </c>
      <c r="K61" s="255">
        <f t="shared" si="20"/>
        <v>9.0350723337157116E-2</v>
      </c>
      <c r="L61" s="255">
        <f t="shared" si="20"/>
        <v>9.0621098091027155E-2</v>
      </c>
      <c r="M61" s="255">
        <f t="shared" si="20"/>
        <v>8.8642946410071657E-2</v>
      </c>
      <c r="N61" s="255">
        <f t="shared" si="20"/>
        <v>9.3447942915031626E-2</v>
      </c>
      <c r="O61" s="255">
        <f t="shared" si="20"/>
        <v>0.12910962528756603</v>
      </c>
      <c r="P61" s="255">
        <f t="shared" si="20"/>
        <v>9.1309040221423082E-2</v>
      </c>
      <c r="Q61" s="255">
        <f t="shared" si="20"/>
        <v>7.3124712600528399E-2</v>
      </c>
      <c r="R61" s="255">
        <f t="shared" si="20"/>
        <v>8.5490459568918722E-2</v>
      </c>
      <c r="S61" s="255">
        <f t="shared" si="20"/>
        <v>7.2441437749883555E-2</v>
      </c>
      <c r="T61" s="255">
        <f t="shared" si="20"/>
        <v>7.1516140009638907E-2</v>
      </c>
      <c r="U61" s="255">
        <f t="shared" si="20"/>
        <v>7.5742935249322282E-2</v>
      </c>
      <c r="V61" s="255">
        <f t="shared" si="20"/>
        <v>8.0438025289982354E-2</v>
      </c>
      <c r="W61" s="255">
        <f t="shared" si="20"/>
        <v>9.8560746136998653E-2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0.11434672598828612</v>
      </c>
      <c r="C62" s="253">
        <f>IF(SUM(ISI_ued!C$5,ISI_ued!C$54)=0,"",SUM(ISI_ued!C$5,ISI_ued!C$54)/C$7)</f>
        <v>9.7808375614591575E-2</v>
      </c>
      <c r="D62" s="253">
        <f>IF(SUM(ISI_ued!D$5,ISI_ued!D$54)=0,"",SUM(ISI_ued!D$5,ISI_ued!D$54)/D$7)</f>
        <v>9.2840715031459936E-2</v>
      </c>
      <c r="E62" s="253">
        <f>IF(SUM(ISI_ued!E$5,ISI_ued!E$54)=0,"",SUM(ISI_ued!E$5,ISI_ued!E$54)/E$7)</f>
        <v>9.9353571549143829E-2</v>
      </c>
      <c r="F62" s="253">
        <f>IF(SUM(ISI_ued!F$5,ISI_ued!F$54)=0,"",SUM(ISI_ued!F$5,ISI_ued!F$54)/F$7)</f>
        <v>8.9766058396063109E-2</v>
      </c>
      <c r="G62" s="253">
        <f>IF(SUM(ISI_ued!G$5,ISI_ued!G$54)=0,"",SUM(ISI_ued!G$5,ISI_ued!G$54)/G$7)</f>
        <v>9.0905431863607514E-2</v>
      </c>
      <c r="H62" s="253">
        <f>IF(SUM(ISI_ued!H$5,ISI_ued!H$54)=0,"",SUM(ISI_ued!H$5,ISI_ued!H$54)/H$7)</f>
        <v>8.923310009659044E-2</v>
      </c>
      <c r="I62" s="253">
        <f>IF(SUM(ISI_ued!I$5,ISI_ued!I$54)=0,"",SUM(ISI_ued!I$5,ISI_ued!I$54)/I$7)</f>
        <v>8.2742130234096128E-2</v>
      </c>
      <c r="J62" s="253">
        <f>IF(SUM(ISI_ued!J$5,ISI_ued!J$54)=0,"",SUM(ISI_ued!J$5,ISI_ued!J$54)/J$7)</f>
        <v>8.6301629286459375E-2</v>
      </c>
      <c r="K62" s="253">
        <f>IF(SUM(ISI_ued!K$5,ISI_ued!K$54)=0,"",SUM(ISI_ued!K$5,ISI_ued!K$54)/K$7)</f>
        <v>8.1789480970414608E-2</v>
      </c>
      <c r="L62" s="253">
        <f>IF(SUM(ISI_ued!L$5,ISI_ued!L$54)=0,"",SUM(ISI_ued!L$5,ISI_ued!L$54)/L$7)</f>
        <v>8.3480773497295727E-2</v>
      </c>
      <c r="M62" s="253">
        <f>IF(SUM(ISI_ued!M$5,ISI_ued!M$54)=0,"",SUM(ISI_ued!M$5,ISI_ued!M$54)/M$7)</f>
        <v>7.9168072692192559E-2</v>
      </c>
      <c r="N62" s="253">
        <f>IF(SUM(ISI_ued!N$5,ISI_ued!N$54)=0,"",SUM(ISI_ued!N$5,ISI_ued!N$54)/N$7)</f>
        <v>8.8284903244881585E-2</v>
      </c>
      <c r="O62" s="253">
        <f>IF(SUM(ISI_ued!O$5,ISI_ued!O$54)=0,"",SUM(ISI_ued!O$5,ISI_ued!O$54)/O$7)</f>
        <v>0.13141567580743627</v>
      </c>
      <c r="P62" s="253">
        <f>IF(SUM(ISI_ued!P$5,ISI_ued!P$54)=0,"",SUM(ISI_ued!P$5,ISI_ued!P$54)/P$7)</f>
        <v>8.3121586812551107E-2</v>
      </c>
      <c r="Q62" s="253">
        <f>IF(SUM(ISI_ued!Q$5,ISI_ued!Q$54)=0,"",SUM(ISI_ued!Q$5,ISI_ued!Q$54)/Q$7)</f>
        <v>6.2479038318398912E-2</v>
      </c>
      <c r="R62" s="253">
        <f>IF(SUM(ISI_ued!R$5,ISI_ued!R$54)=0,"",SUM(ISI_ued!R$5,ISI_ued!R$54)/R$7)</f>
        <v>7.5174961445728244E-2</v>
      </c>
      <c r="S62" s="253">
        <f>IF(SUM(ISI_ued!S$5,ISI_ued!S$54)=0,"",SUM(ISI_ued!S$5,ISI_ued!S$54)/S$7)</f>
        <v>6.1864101649503109E-2</v>
      </c>
      <c r="T62" s="253">
        <f>IF(SUM(ISI_ued!T$5,ISI_ued!T$54)=0,"",SUM(ISI_ued!T$5,ISI_ued!T$54)/T$7)</f>
        <v>6.2054764320600767E-2</v>
      </c>
      <c r="U62" s="253">
        <f>IF(SUM(ISI_ued!U$5,ISI_ued!U$54)=0,"",SUM(ISI_ued!U$5,ISI_ued!U$54)/U$7)</f>
        <v>6.6270575670235823E-2</v>
      </c>
      <c r="V62" s="253">
        <f>IF(SUM(ISI_ued!V$5,ISI_ued!V$54)=0,"",SUM(ISI_ued!V$5,ISI_ued!V$54)/V$7)</f>
        <v>7.1356947408179411E-2</v>
      </c>
      <c r="W62" s="253">
        <f>IF(SUM(ISI_ued!W$5,ISI_ued!W$54)=0,"",SUM(ISI_ued!W$5,ISI_ued!W$54)/W$7)</f>
        <v>9.4065401591637551E-2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0.12214693191828706</v>
      </c>
      <c r="C63" s="254">
        <f>IF(ISI_ued!C$5=0,"",ISI_ued!C$5/C$8)</f>
        <v>0.11064447484143325</v>
      </c>
      <c r="D63" s="254">
        <f>IF(ISI_ued!D$5=0,"",ISI_ued!D$5/D$8)</f>
        <v>0.10247877508664369</v>
      </c>
      <c r="E63" s="254">
        <f>IF(ISI_ued!E$5=0,"",ISI_ued!E$5/E$8)</f>
        <v>0.10879613188518303</v>
      </c>
      <c r="F63" s="254">
        <f>IF(ISI_ued!F$5=0,"",ISI_ued!F$5/F$8)</f>
        <v>9.6434406855448712E-2</v>
      </c>
      <c r="G63" s="254">
        <f>IF(ISI_ued!G$5=0,"",ISI_ued!G$5/G$8)</f>
        <v>9.8469766072930842E-2</v>
      </c>
      <c r="H63" s="254">
        <f>IF(ISI_ued!H$5=0,"",ISI_ued!H$5/H$8)</f>
        <v>9.8996547210652083E-2</v>
      </c>
      <c r="I63" s="254">
        <f>IF(ISI_ued!I$5=0,"",ISI_ued!I$5/I$8)</f>
        <v>9.227236546917833E-2</v>
      </c>
      <c r="J63" s="254">
        <f>IF(ISI_ued!J$5=0,"",ISI_ued!J$5/J$8)</f>
        <v>9.7736323549350301E-2</v>
      </c>
      <c r="K63" s="254">
        <f>IF(ISI_ued!K$5=0,"",ISI_ued!K$5/K$8)</f>
        <v>8.5373291216989541E-2</v>
      </c>
      <c r="L63" s="254">
        <f>IF(ISI_ued!L$5=0,"",ISI_ued!L$5/L$8)</f>
        <v>8.5575467401223682E-2</v>
      </c>
      <c r="M63" s="254">
        <f>IF(ISI_ued!M$5=0,"",ISI_ued!M$5/M$8)</f>
        <v>8.2861222298305046E-2</v>
      </c>
      <c r="N63" s="254">
        <f>IF(ISI_ued!N$5=0,"",ISI_ued!N$5/N$8)</f>
        <v>8.9697963642522249E-2</v>
      </c>
      <c r="O63" s="254">
        <f>IF(ISI_ued!O$5=0,"",ISI_ued!O$5/O$8)</f>
        <v>0.14313284016098402</v>
      </c>
      <c r="P63" s="254">
        <f>IF(ISI_ued!P$5=0,"",ISI_ued!P$5/P$8)</f>
        <v>8.9295019879132839E-2</v>
      </c>
      <c r="Q63" s="254">
        <f>IF(ISI_ued!Q$5=0,"",ISI_ued!Q$5/Q$8)</f>
        <v>6.5042751495657858E-2</v>
      </c>
      <c r="R63" s="254">
        <f>IF(ISI_ued!R$5=0,"",ISI_ued!R$5/R$8)</f>
        <v>8.1626052016491674E-2</v>
      </c>
      <c r="S63" s="254">
        <f>IF(ISI_ued!S$5=0,"",ISI_ued!S$5/S$8)</f>
        <v>6.6100779932093026E-2</v>
      </c>
      <c r="T63" s="254">
        <f>IF(ISI_ued!T$5=0,"",ISI_ued!T$5/T$8)</f>
        <v>6.6696032164388033E-2</v>
      </c>
      <c r="U63" s="254">
        <f>IF(ISI_ued!U$5=0,"",ISI_ued!U$5/U$8)</f>
        <v>7.2542094525209877E-2</v>
      </c>
      <c r="V63" s="254">
        <f>IF(ISI_ued!V$5=0,"",ISI_ued!V$5/V$8)</f>
        <v>7.9112210762955548E-2</v>
      </c>
      <c r="W63" s="254">
        <f>IF(ISI_ued!W$5=0,"",ISI_ued!W$5/W$8)</f>
        <v>0.10539523857325997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5.9510943527592702E-2</v>
      </c>
      <c r="C64" s="255">
        <f>IF(ISI_ued!C$54=0,"",ISI_ued!C$54/C$9)</f>
        <v>5.5795245248712252E-2</v>
      </c>
      <c r="D64" s="255">
        <f>IF(ISI_ued!D$54=0,"",ISI_ued!D$54/D$9)</f>
        <v>5.3097551264215649E-2</v>
      </c>
      <c r="E64" s="255">
        <f>IF(ISI_ued!E$54=0,"",ISI_ued!E$54/E$9)</f>
        <v>5.5053435642638787E-2</v>
      </c>
      <c r="F64" s="255">
        <f>IF(ISI_ued!F$54=0,"",ISI_ued!F$54/F$9)</f>
        <v>5.0462812435141384E-2</v>
      </c>
      <c r="G64" s="255">
        <f>IF(ISI_ued!G$54=0,"",ISI_ued!G$54/G$9)</f>
        <v>5.1631449784658737E-2</v>
      </c>
      <c r="H64" s="255">
        <f>IF(ISI_ued!H$54=0,"",ISI_ued!H$54/H$9)</f>
        <v>5.2071653135155882E-2</v>
      </c>
      <c r="I64" s="255">
        <f>IF(ISI_ued!I$54=0,"",ISI_ued!I$54/I$9)</f>
        <v>4.969459800922587E-2</v>
      </c>
      <c r="J64" s="255">
        <f>IF(ISI_ued!J$54=0,"",ISI_ued!J$54/J$9)</f>
        <v>5.1748960944328549E-2</v>
      </c>
      <c r="K64" s="255">
        <f>IF(ISI_ued!K$54=0,"",ISI_ued!K$54/K$9)</f>
        <v>4.725743188071449E-2</v>
      </c>
      <c r="L64" s="255">
        <f>IF(ISI_ued!L$54=0,"",ISI_ued!L$54/L$9)</f>
        <v>4.7341664672385021E-2</v>
      </c>
      <c r="M64" s="255">
        <f>IF(ISI_ued!M$54=0,"",ISI_ued!M$54/M$9)</f>
        <v>4.6183530236057826E-2</v>
      </c>
      <c r="N64" s="255">
        <f>IF(ISI_ued!N$54=0,"",ISI_ued!N$54/N$9)</f>
        <v>4.9208171700465632E-2</v>
      </c>
      <c r="O64" s="255">
        <f>IF(ISI_ued!O$54=0,"",ISI_ued!O$54/O$9)</f>
        <v>6.8699342864705998E-2</v>
      </c>
      <c r="P64" s="255">
        <f>IF(ISI_ued!P$54=0,"",ISI_ued!P$54/P$9)</f>
        <v>4.9341115987547673E-2</v>
      </c>
      <c r="Q64" s="255">
        <f>IF(ISI_ued!Q$54=0,"",ISI_ued!Q$54/Q$9)</f>
        <v>3.9481920710486763E-2</v>
      </c>
      <c r="R64" s="255">
        <f>IF(ISI_ued!R$54=0,"",ISI_ued!R$54/R$9)</f>
        <v>4.631058731968718E-2</v>
      </c>
      <c r="S64" s="255">
        <f>IF(ISI_ued!S$54=0,"",ISI_ued!S$54/S$9)</f>
        <v>3.9117227944917538E-2</v>
      </c>
      <c r="T64" s="255">
        <f>IF(ISI_ued!T$54=0,"",ISI_ued!T$54/T$9)</f>
        <v>3.8681240351368044E-2</v>
      </c>
      <c r="U64" s="255">
        <f>IF(ISI_ued!U$54=0,"",ISI_ued!U$54/U$9)</f>
        <v>4.0982084451104253E-2</v>
      </c>
      <c r="V64" s="255">
        <f>IF(ISI_ued!V$54=0,"",ISI_ued!V$54/V$9)</f>
        <v>4.3537587943380633E-2</v>
      </c>
      <c r="W64" s="255">
        <f>IF(ISI_ued!W$54=0,"",ISI_ued!W$54/W$9)</f>
        <v>5.3423509299762598E-2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7.3652751232107798</v>
      </c>
      <c r="C65" s="256">
        <f t="shared" si="21"/>
        <v>7.6566502783920667</v>
      </c>
      <c r="D65" s="256">
        <f t="shared" si="21"/>
        <v>8.0671444781120023</v>
      </c>
      <c r="E65" s="256">
        <f t="shared" si="21"/>
        <v>7.6782565109189864</v>
      </c>
      <c r="F65" s="256">
        <f t="shared" si="21"/>
        <v>8.4674545084439554</v>
      </c>
      <c r="G65" s="256">
        <f t="shared" si="21"/>
        <v>8.0788256834593568</v>
      </c>
      <c r="H65" s="256">
        <f t="shared" si="21"/>
        <v>7.7845864825356905</v>
      </c>
      <c r="I65" s="256">
        <f t="shared" si="21"/>
        <v>7.6847596702342189</v>
      </c>
      <c r="J65" s="256">
        <f t="shared" si="21"/>
        <v>7.6624957823151671</v>
      </c>
      <c r="K65" s="256">
        <f t="shared" si="21"/>
        <v>9.1961062558967921</v>
      </c>
      <c r="L65" s="256">
        <f t="shared" si="21"/>
        <v>8.6802027332818543</v>
      </c>
      <c r="M65" s="256">
        <f t="shared" si="21"/>
        <v>8.826543861652917</v>
      </c>
      <c r="N65" s="256">
        <f t="shared" si="21"/>
        <v>8.288190659129576</v>
      </c>
      <c r="O65" s="256">
        <f t="shared" si="21"/>
        <v>6.0930160069395614</v>
      </c>
      <c r="P65" s="256">
        <f t="shared" si="21"/>
        <v>6.4130344620285609</v>
      </c>
      <c r="Q65" s="256">
        <f t="shared" si="21"/>
        <v>7.8629827288098531</v>
      </c>
      <c r="R65" s="256">
        <f t="shared" si="21"/>
        <v>6.3340310802869224</v>
      </c>
      <c r="S65" s="256">
        <f t="shared" si="21"/>
        <v>7.2751686317013826</v>
      </c>
      <c r="T65" s="256">
        <f t="shared" si="21"/>
        <v>7.5641787921345758</v>
      </c>
      <c r="U65" s="256">
        <f t="shared" si="21"/>
        <v>7.1886854639233775</v>
      </c>
      <c r="V65" s="256">
        <f t="shared" si="21"/>
        <v>7.1187228254505506</v>
      </c>
      <c r="W65" s="256">
        <f t="shared" si="21"/>
        <v>5.8022852369905955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7.6895374523894064</v>
      </c>
      <c r="C66" s="257">
        <f t="shared" si="22"/>
        <v>8.4114651463568659</v>
      </c>
      <c r="D66" s="257">
        <f t="shared" si="22"/>
        <v>8.7304823452861715</v>
      </c>
      <c r="E66" s="257">
        <f t="shared" si="22"/>
        <v>8.2217064751839484</v>
      </c>
      <c r="F66" s="257">
        <f t="shared" si="22"/>
        <v>8.961211911006826</v>
      </c>
      <c r="G66" s="257">
        <f t="shared" si="22"/>
        <v>8.6256578138098643</v>
      </c>
      <c r="H66" s="257">
        <f t="shared" si="22"/>
        <v>8.4901812616987709</v>
      </c>
      <c r="I66" s="257">
        <f t="shared" si="22"/>
        <v>8.4559940770827673</v>
      </c>
      <c r="J66" s="257">
        <f t="shared" si="22"/>
        <v>8.5343076323153291</v>
      </c>
      <c r="K66" s="257">
        <f t="shared" si="22"/>
        <v>9.5558809317721884</v>
      </c>
      <c r="L66" s="257">
        <f t="shared" si="22"/>
        <v>8.8678586140083571</v>
      </c>
      <c r="M66" s="257">
        <f t="shared" si="22"/>
        <v>9.198797211898869</v>
      </c>
      <c r="N66" s="257">
        <f t="shared" si="22"/>
        <v>8.3994628446613149</v>
      </c>
      <c r="O66" s="257">
        <f t="shared" si="22"/>
        <v>6.4520213024516382</v>
      </c>
      <c r="P66" s="257">
        <f t="shared" si="22"/>
        <v>6.8907500742342647</v>
      </c>
      <c r="Q66" s="257">
        <f t="shared" si="22"/>
        <v>8.2691580880222961</v>
      </c>
      <c r="R66" s="257">
        <f t="shared" si="22"/>
        <v>6.9299738802328772</v>
      </c>
      <c r="S66" s="257">
        <f t="shared" si="22"/>
        <v>7.9006218968952568</v>
      </c>
      <c r="T66" s="257">
        <f t="shared" si="22"/>
        <v>8.2602111791145632</v>
      </c>
      <c r="U66" s="257">
        <f t="shared" si="22"/>
        <v>7.9904163379422837</v>
      </c>
      <c r="V66" s="257">
        <f t="shared" si="22"/>
        <v>7.9848890268846509</v>
      </c>
      <c r="W66" s="257">
        <f t="shared" si="22"/>
        <v>6.44270211317916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2.4186023663498286</v>
      </c>
      <c r="C67" s="258">
        <f t="shared" si="23"/>
        <v>2.476395207449011</v>
      </c>
      <c r="D67" s="258">
        <f t="shared" si="23"/>
        <v>2.4639003697160042</v>
      </c>
      <c r="E67" s="258">
        <f t="shared" si="23"/>
        <v>2.3711666270768945</v>
      </c>
      <c r="F67" s="258">
        <f t="shared" si="23"/>
        <v>2.6241676533798683</v>
      </c>
      <c r="G67" s="258">
        <f t="shared" si="23"/>
        <v>2.3541901944553594</v>
      </c>
      <c r="H67" s="258">
        <f t="shared" si="23"/>
        <v>2.3510302179773963</v>
      </c>
      <c r="I67" s="258">
        <f t="shared" si="23"/>
        <v>2.3792520011637248</v>
      </c>
      <c r="J67" s="258">
        <f t="shared" si="23"/>
        <v>2.3702014298012553</v>
      </c>
      <c r="K67" s="258">
        <f t="shared" si="23"/>
        <v>2.4967447914916527</v>
      </c>
      <c r="L67" s="258">
        <f t="shared" si="23"/>
        <v>2.41566836061285</v>
      </c>
      <c r="M67" s="258">
        <f t="shared" si="23"/>
        <v>2.4525959816639382</v>
      </c>
      <c r="N67" s="258">
        <f t="shared" si="23"/>
        <v>2.2549702120267336</v>
      </c>
      <c r="O67" s="258">
        <f t="shared" si="23"/>
        <v>1.7858550026717226</v>
      </c>
      <c r="P67" s="258">
        <f t="shared" si="23"/>
        <v>1.3370900544506721</v>
      </c>
      <c r="Q67" s="258">
        <f t="shared" si="23"/>
        <v>1.4157720760892911</v>
      </c>
      <c r="R67" s="258">
        <f t="shared" si="23"/>
        <v>1.3040072053397618</v>
      </c>
      <c r="S67" s="258">
        <f t="shared" si="23"/>
        <v>1.3584874531491986</v>
      </c>
      <c r="T67" s="258">
        <f t="shared" si="23"/>
        <v>1.4207455757154663</v>
      </c>
      <c r="U67" s="258">
        <f t="shared" si="23"/>
        <v>1.388702294301281</v>
      </c>
      <c r="V67" s="258">
        <f t="shared" si="23"/>
        <v>1.4067024201776746</v>
      </c>
      <c r="W67" s="258">
        <f t="shared" si="23"/>
        <v>1.2154155631786112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HU: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426.16650967383771</v>
      </c>
      <c r="C5" s="225">
        <v>346.97248275891292</v>
      </c>
      <c r="D5" s="225">
        <v>352.85315441457652</v>
      </c>
      <c r="E5" s="225">
        <v>369.99768729708973</v>
      </c>
      <c r="F5" s="225">
        <v>332.88665963996812</v>
      </c>
      <c r="G5" s="225">
        <v>332.28450944577833</v>
      </c>
      <c r="H5" s="225">
        <v>337.82466691131339</v>
      </c>
      <c r="I5" s="225">
        <v>330.6326432924202</v>
      </c>
      <c r="J5" s="225">
        <v>314.8557073605615</v>
      </c>
      <c r="K5" s="225">
        <v>221.97346368299321</v>
      </c>
      <c r="L5" s="225">
        <v>278.13202004604591</v>
      </c>
      <c r="M5" s="225">
        <v>266.86234128643451</v>
      </c>
      <c r="N5" s="225">
        <v>272.71960557320023</v>
      </c>
      <c r="O5" s="225">
        <v>215.30973800936201</v>
      </c>
      <c r="P5" s="225">
        <v>172.6955720959607</v>
      </c>
      <c r="Q5" s="225">
        <v>194.99871122378181</v>
      </c>
      <c r="R5" s="225">
        <v>167.8822746294039</v>
      </c>
      <c r="S5" s="225">
        <v>204.52016172926281</v>
      </c>
      <c r="T5" s="225">
        <v>207.98875735283471</v>
      </c>
      <c r="U5" s="225">
        <v>192.67535905154051</v>
      </c>
      <c r="V5" s="225">
        <v>174.98174285140689</v>
      </c>
      <c r="W5" s="225">
        <v>167.7415327146019</v>
      </c>
      <c r="DA5" s="89" t="s">
        <v>154</v>
      </c>
    </row>
    <row r="6" spans="1:105" ht="12" customHeight="1" x14ac:dyDescent="0.25">
      <c r="A6" s="55" t="s">
        <v>92</v>
      </c>
      <c r="B6" s="261">
        <v>0.6649255335926153</v>
      </c>
      <c r="C6" s="261">
        <v>0.52555379035179428</v>
      </c>
      <c r="D6" s="261">
        <v>0.59116380888335252</v>
      </c>
      <c r="E6" s="261">
        <v>0.54896291995638868</v>
      </c>
      <c r="F6" s="261">
        <v>0.39631835682093719</v>
      </c>
      <c r="G6" s="261">
        <v>0.47054935678115722</v>
      </c>
      <c r="H6" s="261">
        <v>0.44738835904516611</v>
      </c>
      <c r="I6" s="261">
        <v>0.38832145274768037</v>
      </c>
      <c r="J6" s="261">
        <v>0.36664554482385597</v>
      </c>
      <c r="K6" s="261">
        <v>0.27805741605246032</v>
      </c>
      <c r="L6" s="261">
        <v>0.34103913774888339</v>
      </c>
      <c r="M6" s="261">
        <v>0.31488309846380219</v>
      </c>
      <c r="N6" s="261">
        <v>0.3977805788353645</v>
      </c>
      <c r="O6" s="261">
        <v>0.38267236597310639</v>
      </c>
      <c r="P6" s="261">
        <v>0.33062994798702577</v>
      </c>
      <c r="Q6" s="261">
        <v>0.33941679336588881</v>
      </c>
      <c r="R6" s="261">
        <v>0.32610002920206432</v>
      </c>
      <c r="S6" s="261">
        <v>0.37132001518848229</v>
      </c>
      <c r="T6" s="261">
        <v>0.40438052462431529</v>
      </c>
      <c r="U6" s="261">
        <v>0.36548462955304728</v>
      </c>
      <c r="V6" s="261">
        <v>0.33158654216724193</v>
      </c>
      <c r="W6" s="261">
        <v>0.29593677586006728</v>
      </c>
      <c r="DA6" s="67" t="s">
        <v>155</v>
      </c>
    </row>
    <row r="7" spans="1:105" ht="12" customHeight="1" x14ac:dyDescent="0.25">
      <c r="A7" s="202" t="s">
        <v>93</v>
      </c>
      <c r="B7" s="226">
        <v>0.35462695124939492</v>
      </c>
      <c r="C7" s="226">
        <v>0.28029535485429019</v>
      </c>
      <c r="D7" s="226">
        <v>0.31528736473778801</v>
      </c>
      <c r="E7" s="226">
        <v>0.29278022397674058</v>
      </c>
      <c r="F7" s="226">
        <v>0.21136979030449979</v>
      </c>
      <c r="G7" s="226">
        <v>0.25095965694995048</v>
      </c>
      <c r="H7" s="226">
        <v>0.23860712482408861</v>
      </c>
      <c r="I7" s="226">
        <v>0.20710477479876291</v>
      </c>
      <c r="J7" s="226">
        <v>0.19554429057272321</v>
      </c>
      <c r="K7" s="226">
        <v>0.14829728856131219</v>
      </c>
      <c r="L7" s="226">
        <v>0.18188754013273781</v>
      </c>
      <c r="M7" s="226">
        <v>0.1679376525140279</v>
      </c>
      <c r="N7" s="226">
        <v>0.2121496420455278</v>
      </c>
      <c r="O7" s="226">
        <v>0.20409192851899011</v>
      </c>
      <c r="P7" s="226">
        <v>0.17633597225974709</v>
      </c>
      <c r="Q7" s="226">
        <v>0.18102228979514071</v>
      </c>
      <c r="R7" s="226">
        <v>0.17392001557443429</v>
      </c>
      <c r="S7" s="226">
        <v>0.19803734143385721</v>
      </c>
      <c r="T7" s="226">
        <v>0.21566961313296809</v>
      </c>
      <c r="U7" s="226">
        <v>0.19492513576162529</v>
      </c>
      <c r="V7" s="226">
        <v>0.17684615582252899</v>
      </c>
      <c r="W7" s="226">
        <v>0.15783294712536919</v>
      </c>
      <c r="DA7" s="174" t="s">
        <v>156</v>
      </c>
    </row>
    <row r="8" spans="1:105" ht="12" customHeight="1" x14ac:dyDescent="0.25">
      <c r="A8" s="202" t="s">
        <v>94</v>
      </c>
      <c r="B8" s="226">
        <v>8.8656737812348716</v>
      </c>
      <c r="C8" s="226">
        <v>7.0073838713572547</v>
      </c>
      <c r="D8" s="226">
        <v>7.8821841184447017</v>
      </c>
      <c r="E8" s="226">
        <v>7.3195055994185143</v>
      </c>
      <c r="F8" s="226">
        <v>5.2842447576124947</v>
      </c>
      <c r="G8" s="226">
        <v>6.2739914237487628</v>
      </c>
      <c r="H8" s="226">
        <v>5.9651781206022134</v>
      </c>
      <c r="I8" s="226">
        <v>5.1776193699690722</v>
      </c>
      <c r="J8" s="226">
        <v>4.8886072643180798</v>
      </c>
      <c r="K8" s="226">
        <v>3.7074322140328042</v>
      </c>
      <c r="L8" s="226">
        <v>4.5471885033184458</v>
      </c>
      <c r="M8" s="226">
        <v>4.1984413128506972</v>
      </c>
      <c r="N8" s="226">
        <v>5.3037410511381937</v>
      </c>
      <c r="O8" s="226">
        <v>5.1022982129747518</v>
      </c>
      <c r="P8" s="226">
        <v>4.4083993064936777</v>
      </c>
      <c r="Q8" s="226">
        <v>4.5255572448785149</v>
      </c>
      <c r="R8" s="226">
        <v>4.3480003893608563</v>
      </c>
      <c r="S8" s="226">
        <v>4.9509335358464286</v>
      </c>
      <c r="T8" s="226">
        <v>5.3917403283242056</v>
      </c>
      <c r="U8" s="226">
        <v>4.8731283940406316</v>
      </c>
      <c r="V8" s="226">
        <v>4.4211538955632239</v>
      </c>
      <c r="W8" s="226">
        <v>3.94582367813423</v>
      </c>
      <c r="DA8" s="174" t="s">
        <v>157</v>
      </c>
    </row>
    <row r="9" spans="1:105" ht="12" customHeight="1" x14ac:dyDescent="0.25">
      <c r="A9" s="202" t="s">
        <v>95</v>
      </c>
      <c r="B9" s="226">
        <v>0.22164184453087171</v>
      </c>
      <c r="C9" s="226">
        <v>0.17518459678393139</v>
      </c>
      <c r="D9" s="226">
        <v>0.19705460296111749</v>
      </c>
      <c r="E9" s="226">
        <v>0.18298763998546291</v>
      </c>
      <c r="F9" s="226">
        <v>0.13210611894031241</v>
      </c>
      <c r="G9" s="226">
        <v>0.15684978559371901</v>
      </c>
      <c r="H9" s="226">
        <v>0.1491294530150554</v>
      </c>
      <c r="I9" s="226">
        <v>0.1294404842492268</v>
      </c>
      <c r="J9" s="226">
        <v>0.122215181607952</v>
      </c>
      <c r="K9" s="226">
        <v>9.2685805350820064E-2</v>
      </c>
      <c r="L9" s="226">
        <v>0.1136797125829611</v>
      </c>
      <c r="M9" s="226">
        <v>0.1049610328212674</v>
      </c>
      <c r="N9" s="226">
        <v>0.1325935262784548</v>
      </c>
      <c r="O9" s="226">
        <v>0.1275574553243688</v>
      </c>
      <c r="P9" s="226">
        <v>0.1102099826623419</v>
      </c>
      <c r="Q9" s="226">
        <v>0.1131389311219629</v>
      </c>
      <c r="R9" s="226">
        <v>0.1087000097340214</v>
      </c>
      <c r="S9" s="226">
        <v>0.1237733383961607</v>
      </c>
      <c r="T9" s="226">
        <v>0.1347935082081051</v>
      </c>
      <c r="U9" s="226">
        <v>0.12182820985101581</v>
      </c>
      <c r="V9" s="226">
        <v>0.1105288473890806</v>
      </c>
      <c r="W9" s="226">
        <v>9.8645591953355788E-2</v>
      </c>
      <c r="DA9" s="174" t="s">
        <v>158</v>
      </c>
    </row>
    <row r="10" spans="1:105" ht="12" customHeight="1" x14ac:dyDescent="0.25">
      <c r="A10" s="56" t="s">
        <v>96</v>
      </c>
      <c r="B10" s="262">
        <v>0.50548966299009446</v>
      </c>
      <c r="C10" s="262">
        <v>0.41267580625834138</v>
      </c>
      <c r="D10" s="262">
        <v>0.44619057127832468</v>
      </c>
      <c r="E10" s="262">
        <v>0.4155367239648935</v>
      </c>
      <c r="F10" s="262">
        <v>0.28662598677255702</v>
      </c>
      <c r="G10" s="262">
        <v>0.33285861515361848</v>
      </c>
      <c r="H10" s="262">
        <v>0.32195655016317237</v>
      </c>
      <c r="I10" s="262">
        <v>0.28192954641418833</v>
      </c>
      <c r="J10" s="262">
        <v>0.2656327944945619</v>
      </c>
      <c r="K10" s="262">
        <v>0.1934961419644208</v>
      </c>
      <c r="L10" s="262">
        <v>0.23487896859374499</v>
      </c>
      <c r="M10" s="262">
        <v>0.21900552319514729</v>
      </c>
      <c r="N10" s="262">
        <v>0.2721408035442347</v>
      </c>
      <c r="O10" s="262">
        <v>0.26356647711848952</v>
      </c>
      <c r="P10" s="262">
        <v>0.22217620451550629</v>
      </c>
      <c r="Q10" s="262">
        <v>0.22868915893393249</v>
      </c>
      <c r="R10" s="262">
        <v>0.21911032201933009</v>
      </c>
      <c r="S10" s="262">
        <v>0.28627357061431907</v>
      </c>
      <c r="T10" s="262">
        <v>0.29262816230416328</v>
      </c>
      <c r="U10" s="262">
        <v>0.27055714671702619</v>
      </c>
      <c r="V10" s="262">
        <v>0.2792909058603486</v>
      </c>
      <c r="W10" s="262">
        <v>0.26089833158237458</v>
      </c>
      <c r="DA10" s="68" t="s">
        <v>159</v>
      </c>
    </row>
    <row r="11" spans="1:105" ht="12" customHeight="1" x14ac:dyDescent="0.25">
      <c r="A11" s="37" t="s">
        <v>160</v>
      </c>
      <c r="B11" s="228">
        <v>3.9489372722153471E-3</v>
      </c>
      <c r="C11" s="228">
        <v>2.9239683176627848E-3</v>
      </c>
      <c r="D11" s="228">
        <v>0</v>
      </c>
      <c r="E11" s="228">
        <v>0</v>
      </c>
      <c r="F11" s="228">
        <v>3.1101681334430391E-3</v>
      </c>
      <c r="G11" s="228">
        <v>3.1170987743844602E-3</v>
      </c>
      <c r="H11" s="228">
        <v>0</v>
      </c>
      <c r="I11" s="228">
        <v>2.782804513198595E-3</v>
      </c>
      <c r="J11" s="228">
        <v>2.712818064474657E-3</v>
      </c>
      <c r="K11" s="228">
        <v>6.4478696978638554E-3</v>
      </c>
      <c r="L11" s="228">
        <v>6.6718968615295318E-3</v>
      </c>
      <c r="M11" s="228">
        <v>3.1844533242199949E-3</v>
      </c>
      <c r="N11" s="228">
        <v>3.399273936805218E-3</v>
      </c>
      <c r="O11" s="228">
        <v>3.144103535766505E-3</v>
      </c>
      <c r="P11" s="228">
        <v>3.121263608129875E-3</v>
      </c>
      <c r="Q11" s="228">
        <v>3.2189831860058968E-3</v>
      </c>
      <c r="R11" s="228">
        <v>3.1084045972665278E-3</v>
      </c>
      <c r="S11" s="228">
        <v>5.5208526718540747E-3</v>
      </c>
      <c r="T11" s="228">
        <v>5.8170346411789611E-3</v>
      </c>
      <c r="U11" s="228">
        <v>2.7790541684418429E-3</v>
      </c>
      <c r="V11" s="228">
        <v>2.4155518920273992E-3</v>
      </c>
      <c r="W11" s="228">
        <v>2.3251426546104449E-3</v>
      </c>
      <c r="DA11" s="69" t="s">
        <v>161</v>
      </c>
    </row>
    <row r="12" spans="1:105" ht="12" customHeight="1" x14ac:dyDescent="0.25">
      <c r="A12" s="37" t="s">
        <v>162</v>
      </c>
      <c r="B12" s="228">
        <v>0.3917577926959297</v>
      </c>
      <c r="C12" s="228">
        <v>0.32712291807090682</v>
      </c>
      <c r="D12" s="228">
        <v>0.34909058037087032</v>
      </c>
      <c r="E12" s="228">
        <v>0.31956457249802839</v>
      </c>
      <c r="F12" s="228">
        <v>0.17820647383054139</v>
      </c>
      <c r="G12" s="228">
        <v>0.19259807970567189</v>
      </c>
      <c r="H12" s="228">
        <v>0.19236045100086691</v>
      </c>
      <c r="I12" s="228">
        <v>0.16231996868308041</v>
      </c>
      <c r="J12" s="228">
        <v>0.14728186439922619</v>
      </c>
      <c r="K12" s="228">
        <v>9.5029589464094621E-2</v>
      </c>
      <c r="L12" s="228">
        <v>0.1094783221929389</v>
      </c>
      <c r="M12" s="228">
        <v>0.10574137288898409</v>
      </c>
      <c r="N12" s="228">
        <v>0.14231520882737511</v>
      </c>
      <c r="O12" s="228">
        <v>0.15104461948946771</v>
      </c>
      <c r="P12" s="228">
        <v>0.1081392413107941</v>
      </c>
      <c r="Q12" s="228">
        <v>9.9921389495189278E-2</v>
      </c>
      <c r="R12" s="228">
        <v>0.1086684038382803</v>
      </c>
      <c r="S12" s="228">
        <v>0.1061231809174521</v>
      </c>
      <c r="T12" s="228">
        <v>0.12993284682811579</v>
      </c>
      <c r="U12" s="228">
        <v>0.1152027193558416</v>
      </c>
      <c r="V12" s="228">
        <v>9.4949895921659783E-2</v>
      </c>
      <c r="W12" s="228">
        <v>6.7938055505066222E-2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6.5452609214076474E-2</v>
      </c>
      <c r="T14" s="228">
        <v>3.8756671138969363E-2</v>
      </c>
      <c r="U14" s="228">
        <v>4.4982098019406128E-2</v>
      </c>
      <c r="V14" s="228">
        <v>9.9293118383361537E-2</v>
      </c>
      <c r="W14" s="228">
        <v>0.1088991437098726</v>
      </c>
      <c r="DA14" s="69" t="s">
        <v>165</v>
      </c>
    </row>
    <row r="15" spans="1:105" ht="12" customHeight="1" x14ac:dyDescent="0.25">
      <c r="A15" s="37" t="s">
        <v>38</v>
      </c>
      <c r="B15" s="228">
        <v>0.1097829330219494</v>
      </c>
      <c r="C15" s="228">
        <v>8.2628919869771889E-2</v>
      </c>
      <c r="D15" s="228">
        <v>9.7099990907454387E-2</v>
      </c>
      <c r="E15" s="228">
        <v>9.5972151466865038E-2</v>
      </c>
      <c r="F15" s="228">
        <v>0.1053093448085725</v>
      </c>
      <c r="G15" s="228">
        <v>0.1371434366735621</v>
      </c>
      <c r="H15" s="228">
        <v>0.12959609916230541</v>
      </c>
      <c r="I15" s="228">
        <v>0.1168267732179093</v>
      </c>
      <c r="J15" s="228">
        <v>0.115638112030861</v>
      </c>
      <c r="K15" s="228">
        <v>9.2018682802462323E-2</v>
      </c>
      <c r="L15" s="228">
        <v>0.1187287495392766</v>
      </c>
      <c r="M15" s="228">
        <v>0.1100796969819432</v>
      </c>
      <c r="N15" s="228">
        <v>0.12642632078005431</v>
      </c>
      <c r="O15" s="228">
        <v>0.1093777540932554</v>
      </c>
      <c r="P15" s="228">
        <v>0.1109156995965824</v>
      </c>
      <c r="Q15" s="228">
        <v>0.1255487862527373</v>
      </c>
      <c r="R15" s="228">
        <v>0.1073335135837833</v>
      </c>
      <c r="S15" s="228">
        <v>0.10917692781093651</v>
      </c>
      <c r="T15" s="228">
        <v>0.1181216096958992</v>
      </c>
      <c r="U15" s="228">
        <v>0.10759327517333669</v>
      </c>
      <c r="V15" s="228">
        <v>8.2632339663299886E-2</v>
      </c>
      <c r="W15" s="228">
        <v>8.1735989712825391E-2</v>
      </c>
      <c r="DA15" s="69" t="s">
        <v>166</v>
      </c>
    </row>
    <row r="16" spans="1:105" ht="12" customHeight="1" x14ac:dyDescent="0.25">
      <c r="A16" s="57" t="s">
        <v>167</v>
      </c>
      <c r="B16" s="263">
        <v>77.507348649482239</v>
      </c>
      <c r="C16" s="263">
        <v>58.089815235215838</v>
      </c>
      <c r="D16" s="263">
        <v>57.961145682401209</v>
      </c>
      <c r="E16" s="263">
        <v>60.03463881362665</v>
      </c>
      <c r="F16" s="263">
        <v>59.526430761511037</v>
      </c>
      <c r="G16" s="263">
        <v>58.61460977944629</v>
      </c>
      <c r="H16" s="263">
        <v>65.045497751954514</v>
      </c>
      <c r="I16" s="263">
        <v>65.040207353503803</v>
      </c>
      <c r="J16" s="263">
        <v>62.165793042461367</v>
      </c>
      <c r="K16" s="263">
        <v>47.570985512553449</v>
      </c>
      <c r="L16" s="263">
        <v>61.939817146202422</v>
      </c>
      <c r="M16" s="263">
        <v>59.947976312182838</v>
      </c>
      <c r="N16" s="263">
        <v>56.946002346319169</v>
      </c>
      <c r="O16" s="263">
        <v>38.674456805780792</v>
      </c>
      <c r="P16" s="263">
        <v>27.258156300333379</v>
      </c>
      <c r="Q16" s="263">
        <v>31.594925620702799</v>
      </c>
      <c r="R16" s="263">
        <v>24.652503029891982</v>
      </c>
      <c r="S16" s="263">
        <v>30.155154112003149</v>
      </c>
      <c r="T16" s="263">
        <v>29.856515745667551</v>
      </c>
      <c r="U16" s="263">
        <v>27.484257937787909</v>
      </c>
      <c r="V16" s="263">
        <v>23.8160945103896</v>
      </c>
      <c r="W16" s="263">
        <v>23.618199667145621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0.28753694399119373</v>
      </c>
      <c r="D17" s="232">
        <v>0</v>
      </c>
      <c r="E17" s="232">
        <v>0.29479883756145742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0.23981972345833241</v>
      </c>
      <c r="P17" s="232">
        <v>0</v>
      </c>
      <c r="Q17" s="232">
        <v>0</v>
      </c>
      <c r="R17" s="232">
        <v>0</v>
      </c>
      <c r="S17" s="232">
        <v>0.71860976105455854</v>
      </c>
      <c r="T17" s="232">
        <v>0.70652975564229092</v>
      </c>
      <c r="U17" s="232">
        <v>0.68898735854008386</v>
      </c>
      <c r="V17" s="232">
        <v>0.68945143089014727</v>
      </c>
      <c r="W17" s="232">
        <v>0.64684734359015783</v>
      </c>
      <c r="DA17" s="71" t="s">
        <v>169</v>
      </c>
    </row>
    <row r="18" spans="1:105" ht="12" customHeight="1" x14ac:dyDescent="0.25">
      <c r="A18" s="18" t="s">
        <v>70</v>
      </c>
      <c r="B18" s="232">
        <v>4.3103655662214999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10.73376751164621</v>
      </c>
      <c r="C19" s="232">
        <v>13.53943929038714</v>
      </c>
      <c r="D19" s="232">
        <v>16.258731305300621</v>
      </c>
      <c r="E19" s="232">
        <v>12.70272730904172</v>
      </c>
      <c r="F19" s="232">
        <v>3.8828738221867392</v>
      </c>
      <c r="G19" s="232">
        <v>5.2471775856986884</v>
      </c>
      <c r="H19" s="232">
        <v>4.1143381940875248</v>
      </c>
      <c r="I19" s="232">
        <v>2.9068715089633201</v>
      </c>
      <c r="J19" s="232">
        <v>2.5893538215370282</v>
      </c>
      <c r="K19" s="232">
        <v>1.270460781381626</v>
      </c>
      <c r="L19" s="232">
        <v>1.258286076748854</v>
      </c>
      <c r="M19" s="232">
        <v>1.177803099476884</v>
      </c>
      <c r="N19" s="232">
        <v>2.414973518927789</v>
      </c>
      <c r="O19" s="232">
        <v>5.0434811018850247</v>
      </c>
      <c r="P19" s="232">
        <v>5.1420047401430189</v>
      </c>
      <c r="Q19" s="232">
        <v>3.858462952148483</v>
      </c>
      <c r="R19" s="232">
        <v>6.3061495922557</v>
      </c>
      <c r="S19" s="232">
        <v>6.2761561583403953</v>
      </c>
      <c r="T19" s="232">
        <v>8.6872780873765354</v>
      </c>
      <c r="U19" s="232">
        <v>7.600628284139896</v>
      </c>
      <c r="V19" s="232">
        <v>7.8930101370250396</v>
      </c>
      <c r="W19" s="232">
        <v>4.6168361158087379</v>
      </c>
      <c r="DA19" s="71" t="s">
        <v>171</v>
      </c>
    </row>
    <row r="20" spans="1:105" ht="12" customHeight="1" x14ac:dyDescent="0.25">
      <c r="A20" s="18" t="s">
        <v>36</v>
      </c>
      <c r="B20" s="232">
        <v>59.455274180851028</v>
      </c>
      <c r="C20" s="232">
        <v>40.842873041850368</v>
      </c>
      <c r="D20" s="232">
        <v>37.180027493346188</v>
      </c>
      <c r="E20" s="232">
        <v>43.222208969107598</v>
      </c>
      <c r="F20" s="232">
        <v>53.349011239611542</v>
      </c>
      <c r="G20" s="232">
        <v>49.631071124940902</v>
      </c>
      <c r="H20" s="232">
        <v>58.159268673779678</v>
      </c>
      <c r="I20" s="232">
        <v>60.041169234933093</v>
      </c>
      <c r="J20" s="232">
        <v>57.543412354216571</v>
      </c>
      <c r="K20" s="232">
        <v>45.070317084120013</v>
      </c>
      <c r="L20" s="232">
        <v>59.316925461123283</v>
      </c>
      <c r="M20" s="232">
        <v>57.544047574721972</v>
      </c>
      <c r="N20" s="232">
        <v>52.385676835183418</v>
      </c>
      <c r="O20" s="232">
        <v>29.73895944672093</v>
      </c>
      <c r="P20" s="232">
        <v>16.842126644084559</v>
      </c>
      <c r="Q20" s="232">
        <v>22.88839817614933</v>
      </c>
      <c r="R20" s="232">
        <v>12.11766902694918</v>
      </c>
      <c r="S20" s="232">
        <v>16.703632544072871</v>
      </c>
      <c r="T20" s="232">
        <v>12.565126216361969</v>
      </c>
      <c r="U20" s="232">
        <v>12.096055603419369</v>
      </c>
      <c r="V20" s="232">
        <v>8.3645585924967509</v>
      </c>
      <c r="W20" s="232">
        <v>12.800020035282619</v>
      </c>
      <c r="DA20" s="71" t="s">
        <v>172</v>
      </c>
    </row>
    <row r="21" spans="1:105" ht="12" customHeight="1" x14ac:dyDescent="0.25">
      <c r="A21" s="18" t="s">
        <v>38</v>
      </c>
      <c r="B21" s="232">
        <v>3.0079413907634951</v>
      </c>
      <c r="C21" s="232">
        <v>3.4199659589871398</v>
      </c>
      <c r="D21" s="232">
        <v>4.5223868837543968</v>
      </c>
      <c r="E21" s="232">
        <v>3.8149036979158759</v>
      </c>
      <c r="F21" s="232">
        <v>2.29454569971276</v>
      </c>
      <c r="G21" s="232">
        <v>3.736361068806699</v>
      </c>
      <c r="H21" s="232">
        <v>2.771890884087314</v>
      </c>
      <c r="I21" s="232">
        <v>2.0921666096073999</v>
      </c>
      <c r="J21" s="232">
        <v>2.033026866707766</v>
      </c>
      <c r="K21" s="232">
        <v>1.23020764705182</v>
      </c>
      <c r="L21" s="232">
        <v>1.36460560833028</v>
      </c>
      <c r="M21" s="232">
        <v>1.226125637983992</v>
      </c>
      <c r="N21" s="232">
        <v>2.1453519922079609</v>
      </c>
      <c r="O21" s="232">
        <v>3.6521965337164959</v>
      </c>
      <c r="P21" s="232">
        <v>5.2740249161058008</v>
      </c>
      <c r="Q21" s="232">
        <v>4.8480644924049852</v>
      </c>
      <c r="R21" s="232">
        <v>6.228684410687098</v>
      </c>
      <c r="S21" s="232">
        <v>6.4567556485353181</v>
      </c>
      <c r="T21" s="232">
        <v>7.8975816862867481</v>
      </c>
      <c r="U21" s="232">
        <v>7.0985866916885598</v>
      </c>
      <c r="V21" s="232">
        <v>6.8690743499776659</v>
      </c>
      <c r="W21" s="232">
        <v>5.5544961724640984</v>
      </c>
      <c r="DA21" s="71" t="s">
        <v>173</v>
      </c>
    </row>
    <row r="22" spans="1:105" ht="12" customHeight="1" x14ac:dyDescent="0.25">
      <c r="A22" s="57" t="s">
        <v>174</v>
      </c>
      <c r="B22" s="263">
        <v>162.14615202652229</v>
      </c>
      <c r="C22" s="263">
        <v>141.39395847683491</v>
      </c>
      <c r="D22" s="263">
        <v>135.01983575058449</v>
      </c>
      <c r="E22" s="263">
        <v>158.7877810992477</v>
      </c>
      <c r="F22" s="263">
        <v>160.71276701563511</v>
      </c>
      <c r="G22" s="263">
        <v>140.34195045143949</v>
      </c>
      <c r="H22" s="263">
        <v>146.65963081877581</v>
      </c>
      <c r="I22" s="263">
        <v>155.68795222473261</v>
      </c>
      <c r="J22" s="263">
        <v>147.04438650882989</v>
      </c>
      <c r="K22" s="263">
        <v>92.203465635408136</v>
      </c>
      <c r="L22" s="263">
        <v>120.2735342987766</v>
      </c>
      <c r="M22" s="263">
        <v>117.52785134975809</v>
      </c>
      <c r="N22" s="263">
        <v>111.09656476696919</v>
      </c>
      <c r="O22" s="263">
        <v>74.575267119936285</v>
      </c>
      <c r="P22" s="263">
        <v>55.906453968110597</v>
      </c>
      <c r="Q22" s="263">
        <v>70.359287229414235</v>
      </c>
      <c r="R22" s="263">
        <v>53.202715922673818</v>
      </c>
      <c r="S22" s="263">
        <v>67.896425729988138</v>
      </c>
      <c r="T22" s="263">
        <v>66.797941970443873</v>
      </c>
      <c r="U22" s="263">
        <v>61.092353745109371</v>
      </c>
      <c r="V22" s="263">
        <v>53.370973017992689</v>
      </c>
      <c r="W22" s="263">
        <v>50.019527394157251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0.27245546970097317</v>
      </c>
      <c r="D23" s="232">
        <v>0</v>
      </c>
      <c r="E23" s="232">
        <v>0.23720544058682599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0.38180748903820177</v>
      </c>
      <c r="P23" s="232">
        <v>0</v>
      </c>
      <c r="Q23" s="232">
        <v>0</v>
      </c>
      <c r="R23" s="232">
        <v>0</v>
      </c>
      <c r="S23" s="232">
        <v>0.9647931005780046</v>
      </c>
      <c r="T23" s="232">
        <v>0.97024801814851913</v>
      </c>
      <c r="U23" s="232">
        <v>0.97777754395648098</v>
      </c>
      <c r="V23" s="232">
        <v>0.97314829305487283</v>
      </c>
      <c r="W23" s="232">
        <v>1.03705167966812</v>
      </c>
      <c r="DA23" s="71" t="s">
        <v>176</v>
      </c>
    </row>
    <row r="24" spans="1:105" ht="12" customHeight="1" x14ac:dyDescent="0.25">
      <c r="A24" s="18" t="s">
        <v>40</v>
      </c>
      <c r="B24" s="232">
        <v>76.792777299418205</v>
      </c>
      <c r="C24" s="232">
        <v>89.591573516200086</v>
      </c>
      <c r="D24" s="232">
        <v>79.757351675898221</v>
      </c>
      <c r="E24" s="232">
        <v>113.5514187441325</v>
      </c>
      <c r="F24" s="232">
        <v>118.92854686081699</v>
      </c>
      <c r="G24" s="232">
        <v>85.733963886113088</v>
      </c>
      <c r="H24" s="232">
        <v>78.1305245051974</v>
      </c>
      <c r="I24" s="232">
        <v>95.120378331190352</v>
      </c>
      <c r="J24" s="232">
        <v>86.606448838727303</v>
      </c>
      <c r="K24" s="232">
        <v>26.829062768503078</v>
      </c>
      <c r="L24" s="232">
        <v>37.173000859607143</v>
      </c>
      <c r="M24" s="232">
        <v>37.773946689451478</v>
      </c>
      <c r="N24" s="232">
        <v>34.513499569937117</v>
      </c>
      <c r="O24" s="232">
        <v>18.817712811678881</v>
      </c>
      <c r="P24" s="232">
        <v>21.137833190114989</v>
      </c>
      <c r="Q24" s="232">
        <v>35.266809974268277</v>
      </c>
      <c r="R24" s="232">
        <v>25.803955288186721</v>
      </c>
      <c r="S24" s="232">
        <v>36.0793637146473</v>
      </c>
      <c r="T24" s="232">
        <v>36.642648323398873</v>
      </c>
      <c r="U24" s="232">
        <v>32.161994841063333</v>
      </c>
      <c r="V24" s="232">
        <v>29.450558899511989</v>
      </c>
      <c r="W24" s="232">
        <v>21.059071367216241</v>
      </c>
      <c r="DA24" s="71" t="s">
        <v>177</v>
      </c>
    </row>
    <row r="25" spans="1:105" ht="12" customHeight="1" x14ac:dyDescent="0.25">
      <c r="A25" s="18" t="s">
        <v>70</v>
      </c>
      <c r="B25" s="232">
        <v>4.9383513362309808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12.297591542890229</v>
      </c>
      <c r="C26" s="232">
        <v>12.829288091283381</v>
      </c>
      <c r="D26" s="232">
        <v>16.813599343114451</v>
      </c>
      <c r="E26" s="232">
        <v>10.221058037134849</v>
      </c>
      <c r="F26" s="232">
        <v>2.8348333179038741</v>
      </c>
      <c r="G26" s="232">
        <v>5.2213365010345649</v>
      </c>
      <c r="H26" s="232">
        <v>4.5276311055964538</v>
      </c>
      <c r="I26" s="232">
        <v>2.7969441596200921</v>
      </c>
      <c r="J26" s="232">
        <v>2.602494693400581</v>
      </c>
      <c r="K26" s="232">
        <v>1.7922792575839801</v>
      </c>
      <c r="L26" s="232">
        <v>1.7261886758997951</v>
      </c>
      <c r="M26" s="232">
        <v>1.599649790083435</v>
      </c>
      <c r="N26" s="232">
        <v>3.3748883134427601</v>
      </c>
      <c r="O26" s="232">
        <v>8.0295266283922491</v>
      </c>
      <c r="P26" s="232">
        <v>8.1322481986690498</v>
      </c>
      <c r="Q26" s="232">
        <v>5.0623892926575742</v>
      </c>
      <c r="R26" s="232">
        <v>9.3781146446685444</v>
      </c>
      <c r="S26" s="232">
        <v>8.4262592687733395</v>
      </c>
      <c r="T26" s="232">
        <v>11.92987879147381</v>
      </c>
      <c r="U26" s="232">
        <v>10.78644414019405</v>
      </c>
      <c r="V26" s="232">
        <v>11.14084183130019</v>
      </c>
      <c r="W26" s="232">
        <v>7.4018973658883933</v>
      </c>
      <c r="DA26" s="71" t="s">
        <v>179</v>
      </c>
    </row>
    <row r="27" spans="1:105" ht="12" customHeight="1" x14ac:dyDescent="0.25">
      <c r="A27" s="18" t="s">
        <v>36</v>
      </c>
      <c r="B27" s="232">
        <v>68.117431847982857</v>
      </c>
      <c r="C27" s="232">
        <v>38.700641399650443</v>
      </c>
      <c r="D27" s="232">
        <v>38.448884731571873</v>
      </c>
      <c r="E27" s="232">
        <v>34.778098877393482</v>
      </c>
      <c r="F27" s="232">
        <v>38.949386836914243</v>
      </c>
      <c r="G27" s="232">
        <v>49.386650064291793</v>
      </c>
      <c r="H27" s="232">
        <v>64.001475207981997</v>
      </c>
      <c r="I27" s="232">
        <v>57.770629733922171</v>
      </c>
      <c r="J27" s="232">
        <v>57.835442976701962</v>
      </c>
      <c r="K27" s="232">
        <v>63.58212360932108</v>
      </c>
      <c r="L27" s="232">
        <v>81.374344763269647</v>
      </c>
      <c r="M27" s="232">
        <v>78.15425487022317</v>
      </c>
      <c r="N27" s="232">
        <v>73.208176883589275</v>
      </c>
      <c r="O27" s="232">
        <v>47.346220190826962</v>
      </c>
      <c r="P27" s="232">
        <v>26.636372579326562</v>
      </c>
      <c r="Q27" s="232">
        <v>30.03008796248837</v>
      </c>
      <c r="R27" s="232">
        <v>18.020645989818551</v>
      </c>
      <c r="S27" s="232">
        <v>22.426009645989499</v>
      </c>
      <c r="T27" s="232">
        <v>17.255166837422681</v>
      </c>
      <c r="U27" s="232">
        <v>17.166137219895511</v>
      </c>
      <c r="V27" s="232">
        <v>11.80642399412563</v>
      </c>
      <c r="W27" s="232">
        <v>20.521506981384491</v>
      </c>
      <c r="DA27" s="71" t="s">
        <v>180</v>
      </c>
    </row>
    <row r="28" spans="1:105" ht="12" customHeight="1" x14ac:dyDescent="0.25">
      <c r="A28" s="57" t="s">
        <v>181</v>
      </c>
      <c r="B28" s="263">
        <v>120.8456388868252</v>
      </c>
      <c r="C28" s="263">
        <v>95.760992228526646</v>
      </c>
      <c r="D28" s="263">
        <v>103.538058642278</v>
      </c>
      <c r="E28" s="263">
        <v>96.42486521092313</v>
      </c>
      <c r="F28" s="263">
        <v>66.511262534828617</v>
      </c>
      <c r="G28" s="263">
        <v>77.239495932479372</v>
      </c>
      <c r="H28" s="263">
        <v>74.709683074559024</v>
      </c>
      <c r="I28" s="263">
        <v>65.421458427490307</v>
      </c>
      <c r="J28" s="263">
        <v>61.639814070688331</v>
      </c>
      <c r="K28" s="263">
        <v>44.90057877370478</v>
      </c>
      <c r="L28" s="263">
        <v>54.503420711970413</v>
      </c>
      <c r="M28" s="263">
        <v>50.820004193718127</v>
      </c>
      <c r="N28" s="263">
        <v>63.149990811310637</v>
      </c>
      <c r="O28" s="263">
        <v>61.16032726969118</v>
      </c>
      <c r="P28" s="263">
        <v>51.555757500971509</v>
      </c>
      <c r="Q28" s="263">
        <v>53.067081809276672</v>
      </c>
      <c r="R28" s="263">
        <v>50.844322652023493</v>
      </c>
      <c r="S28" s="263">
        <v>58.361621008378357</v>
      </c>
      <c r="T28" s="263">
        <v>63.258074097177357</v>
      </c>
      <c r="U28" s="263">
        <v>57.33839907717406</v>
      </c>
      <c r="V28" s="263">
        <v>52.054261108565257</v>
      </c>
      <c r="W28" s="263">
        <v>46.239997983612817</v>
      </c>
      <c r="DA28" s="70" t="s">
        <v>182</v>
      </c>
    </row>
    <row r="29" spans="1:105" ht="12" customHeight="1" x14ac:dyDescent="0.25">
      <c r="A29" s="60" t="s">
        <v>183</v>
      </c>
      <c r="B29" s="264">
        <v>100.8296054293379</v>
      </c>
      <c r="C29" s="264">
        <v>76.587037192870042</v>
      </c>
      <c r="D29" s="264">
        <v>81.006106602284177</v>
      </c>
      <c r="E29" s="264">
        <v>74.154627141720397</v>
      </c>
      <c r="F29" s="264">
        <v>42.074338448486913</v>
      </c>
      <c r="G29" s="264">
        <v>45.41550389242029</v>
      </c>
      <c r="H29" s="264">
        <v>44.637042865164503</v>
      </c>
      <c r="I29" s="264">
        <v>38.311927041003983</v>
      </c>
      <c r="J29" s="264">
        <v>34.806110278088177</v>
      </c>
      <c r="K29" s="264">
        <v>23.547739001921482</v>
      </c>
      <c r="L29" s="264">
        <v>26.952537695543171</v>
      </c>
      <c r="M29" s="264">
        <v>25.276124840133271</v>
      </c>
      <c r="N29" s="264">
        <v>33.812894383319367</v>
      </c>
      <c r="O29" s="264">
        <v>35.779333034373757</v>
      </c>
      <c r="P29" s="264">
        <v>25.817884608949431</v>
      </c>
      <c r="Q29" s="264">
        <v>23.933616356923601</v>
      </c>
      <c r="R29" s="264">
        <v>25.937692303738139</v>
      </c>
      <c r="S29" s="264">
        <v>29.506830940636359</v>
      </c>
      <c r="T29" s="264">
        <v>33.825287042884078</v>
      </c>
      <c r="U29" s="264">
        <v>29.98951370386872</v>
      </c>
      <c r="V29" s="264">
        <v>28.157493014151871</v>
      </c>
      <c r="W29" s="264">
        <v>21.374917765685009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0.71998495928668471</v>
      </c>
      <c r="C31" s="232">
        <v>0.67850381121901415</v>
      </c>
      <c r="D31" s="232">
        <v>0</v>
      </c>
      <c r="E31" s="232">
        <v>0</v>
      </c>
      <c r="F31" s="232">
        <v>0.72171128507979998</v>
      </c>
      <c r="G31" s="232">
        <v>0.7233195331119483</v>
      </c>
      <c r="H31" s="232">
        <v>0</v>
      </c>
      <c r="I31" s="232">
        <v>0.64574689700877808</v>
      </c>
      <c r="J31" s="232">
        <v>0.62950661427177734</v>
      </c>
      <c r="K31" s="232">
        <v>1.4962214664970139</v>
      </c>
      <c r="L31" s="232">
        <v>1.5482067371463371</v>
      </c>
      <c r="M31" s="232">
        <v>0.73894908644544022</v>
      </c>
      <c r="N31" s="232">
        <v>0.78879798647866128</v>
      </c>
      <c r="O31" s="232">
        <v>0.72958595994294206</v>
      </c>
      <c r="P31" s="232">
        <v>0.72428597845688858</v>
      </c>
      <c r="Q31" s="232">
        <v>0.74696170500942216</v>
      </c>
      <c r="R31" s="232">
        <v>0.72130205834168615</v>
      </c>
      <c r="S31" s="232">
        <v>1.4591273819057211</v>
      </c>
      <c r="T31" s="232">
        <v>1.449451479048137</v>
      </c>
      <c r="U31" s="232">
        <v>0.70640134131503185</v>
      </c>
      <c r="V31" s="232">
        <v>0.69856285830712805</v>
      </c>
      <c r="W31" s="232">
        <v>0.70733661913367007</v>
      </c>
      <c r="DA31" s="71" t="s">
        <v>186</v>
      </c>
    </row>
    <row r="32" spans="1:105" ht="12" customHeight="1" x14ac:dyDescent="0.25">
      <c r="A32" s="59" t="s">
        <v>70</v>
      </c>
      <c r="B32" s="232">
        <v>28.682879810231761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71.426740659819444</v>
      </c>
      <c r="C33" s="232">
        <v>75.908533381651026</v>
      </c>
      <c r="D33" s="232">
        <v>81.006106602284177</v>
      </c>
      <c r="E33" s="232">
        <v>74.154627141720397</v>
      </c>
      <c r="F33" s="232">
        <v>41.352627163407107</v>
      </c>
      <c r="G33" s="232">
        <v>44.692184359308342</v>
      </c>
      <c r="H33" s="232">
        <v>44.637042865164503</v>
      </c>
      <c r="I33" s="232">
        <v>37.666180143995199</v>
      </c>
      <c r="J33" s="232">
        <v>34.176603663816408</v>
      </c>
      <c r="K33" s="232">
        <v>22.051517535424459</v>
      </c>
      <c r="L33" s="232">
        <v>25.40433095839683</v>
      </c>
      <c r="M33" s="232">
        <v>24.53717575368783</v>
      </c>
      <c r="N33" s="232">
        <v>33.024096396840697</v>
      </c>
      <c r="O33" s="232">
        <v>35.049747074430819</v>
      </c>
      <c r="P33" s="232">
        <v>25.09359863049254</v>
      </c>
      <c r="Q33" s="232">
        <v>23.186654651914179</v>
      </c>
      <c r="R33" s="232">
        <v>25.216390245396461</v>
      </c>
      <c r="S33" s="232">
        <v>28.047703558730639</v>
      </c>
      <c r="T33" s="232">
        <v>32.375835563835942</v>
      </c>
      <c r="U33" s="232">
        <v>29.283112362553691</v>
      </c>
      <c r="V33" s="232">
        <v>27.458930155844751</v>
      </c>
      <c r="W33" s="232">
        <v>20.667581146551338</v>
      </c>
      <c r="DA33" s="71" t="s">
        <v>188</v>
      </c>
    </row>
    <row r="34" spans="1:105" ht="12" customHeight="1" x14ac:dyDescent="0.25">
      <c r="A34" s="60" t="s">
        <v>189</v>
      </c>
      <c r="B34" s="264">
        <v>20.0160334574873</v>
      </c>
      <c r="C34" s="264">
        <v>19.173955035656611</v>
      </c>
      <c r="D34" s="264">
        <v>22.531952039993861</v>
      </c>
      <c r="E34" s="264">
        <v>22.27023806920273</v>
      </c>
      <c r="F34" s="264">
        <v>24.436924086341719</v>
      </c>
      <c r="G34" s="264">
        <v>31.823992040059071</v>
      </c>
      <c r="H34" s="264">
        <v>30.072640209394521</v>
      </c>
      <c r="I34" s="264">
        <v>27.109531386486339</v>
      </c>
      <c r="J34" s="264">
        <v>26.833703792600151</v>
      </c>
      <c r="K34" s="264">
        <v>21.352839771783302</v>
      </c>
      <c r="L34" s="264">
        <v>27.550883016427239</v>
      </c>
      <c r="M34" s="264">
        <v>25.54387935358486</v>
      </c>
      <c r="N34" s="264">
        <v>29.33709642799127</v>
      </c>
      <c r="O34" s="264">
        <v>25.38099423531742</v>
      </c>
      <c r="P34" s="264">
        <v>25.737872892022079</v>
      </c>
      <c r="Q34" s="264">
        <v>29.133465452353061</v>
      </c>
      <c r="R34" s="264">
        <v>24.90663034828534</v>
      </c>
      <c r="S34" s="264">
        <v>28.854790067742002</v>
      </c>
      <c r="T34" s="264">
        <v>29.432787054293289</v>
      </c>
      <c r="U34" s="264">
        <v>27.34888537330534</v>
      </c>
      <c r="V34" s="264">
        <v>23.896768094413389</v>
      </c>
      <c r="W34" s="264">
        <v>24.865080217927819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55.055012337410091</v>
      </c>
      <c r="C35" s="263">
        <f t="shared" si="0"/>
        <v>43.32662339872995</v>
      </c>
      <c r="D35" s="263">
        <f t="shared" si="0"/>
        <v>46.902233873007489</v>
      </c>
      <c r="E35" s="263">
        <f t="shared" si="0"/>
        <v>45.990629065990191</v>
      </c>
      <c r="F35" s="263">
        <f t="shared" si="0"/>
        <v>39.825534317542491</v>
      </c>
      <c r="G35" s="263">
        <f t="shared" si="0"/>
        <v>48.603244444185954</v>
      </c>
      <c r="H35" s="263">
        <f t="shared" si="0"/>
        <v>44.287595658374265</v>
      </c>
      <c r="I35" s="263">
        <f t="shared" si="0"/>
        <v>38.298609658514529</v>
      </c>
      <c r="J35" s="263">
        <f t="shared" si="0"/>
        <v>38.167068662764805</v>
      </c>
      <c r="K35" s="263">
        <f t="shared" si="0"/>
        <v>32.878464895365056</v>
      </c>
      <c r="L35" s="263">
        <f t="shared" si="0"/>
        <v>35.996574026719742</v>
      </c>
      <c r="M35" s="263">
        <f t="shared" si="0"/>
        <v>33.56128081093054</v>
      </c>
      <c r="N35" s="263">
        <f t="shared" si="0"/>
        <v>35.208642046759451</v>
      </c>
      <c r="O35" s="263">
        <f t="shared" si="0"/>
        <v>34.819500374043969</v>
      </c>
      <c r="P35" s="263">
        <f t="shared" si="0"/>
        <v>32.727452912626937</v>
      </c>
      <c r="Q35" s="263">
        <f t="shared" si="0"/>
        <v>34.589592146292702</v>
      </c>
      <c r="R35" s="263">
        <f t="shared" si="0"/>
        <v>34.006902258923922</v>
      </c>
      <c r="S35" s="263">
        <f t="shared" si="0"/>
        <v>42.176623077413893</v>
      </c>
      <c r="T35" s="263">
        <f t="shared" si="0"/>
        <v>41.637013402952142</v>
      </c>
      <c r="U35" s="263">
        <f t="shared" si="0"/>
        <v>40.934424775545779</v>
      </c>
      <c r="V35" s="263">
        <f t="shared" si="0"/>
        <v>40.421007867656947</v>
      </c>
      <c r="W35" s="263">
        <f t="shared" si="0"/>
        <v>43.104670345030755</v>
      </c>
      <c r="DA35" s="70"/>
    </row>
    <row r="36" spans="1:105" ht="12" customHeight="1" x14ac:dyDescent="0.25">
      <c r="A36" s="60" t="s">
        <v>192</v>
      </c>
      <c r="B36" s="264">
        <v>20.576749958343541</v>
      </c>
      <c r="C36" s="264">
        <v>17.162438092205619</v>
      </c>
      <c r="D36" s="264">
        <v>18.152710179285261</v>
      </c>
      <c r="E36" s="264">
        <v>16.617357769897481</v>
      </c>
      <c r="F36" s="264">
        <v>9.4284653821271931</v>
      </c>
      <c r="G36" s="264">
        <v>10.17718928096293</v>
      </c>
      <c r="H36" s="264">
        <v>10.002743452045079</v>
      </c>
      <c r="I36" s="264">
        <v>8.5853442062065071</v>
      </c>
      <c r="J36" s="264">
        <v>7.7997234881124484</v>
      </c>
      <c r="K36" s="264">
        <v>5.2768278764218426</v>
      </c>
      <c r="L36" s="264">
        <v>6.0398113908323561</v>
      </c>
      <c r="M36" s="264">
        <v>5.6641429630866176</v>
      </c>
      <c r="N36" s="264">
        <v>7.5771531037373796</v>
      </c>
      <c r="O36" s="264">
        <v>8.0178135973121769</v>
      </c>
      <c r="P36" s="264">
        <v>5.7855462557840456</v>
      </c>
      <c r="Q36" s="264">
        <v>5.363299379422152</v>
      </c>
      <c r="R36" s="264">
        <v>5.812394038648435</v>
      </c>
      <c r="S36" s="264">
        <v>6.6122045959364142</v>
      </c>
      <c r="T36" s="264">
        <v>7.5799301827362928</v>
      </c>
      <c r="U36" s="264">
        <v>6.7203692847112109</v>
      </c>
      <c r="V36" s="264">
        <v>6.3098305979655063</v>
      </c>
      <c r="W36" s="264">
        <v>4.7899189774860051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0.20534473815519799</v>
      </c>
      <c r="C38" s="232">
        <v>0.15204635251846479</v>
      </c>
      <c r="D38" s="232">
        <v>0</v>
      </c>
      <c r="E38" s="232">
        <v>0</v>
      </c>
      <c r="F38" s="232">
        <v>0.16172874293903811</v>
      </c>
      <c r="G38" s="232">
        <v>0.1620891362679919</v>
      </c>
      <c r="H38" s="232">
        <v>0</v>
      </c>
      <c r="I38" s="232">
        <v>0.144705834686327</v>
      </c>
      <c r="J38" s="232">
        <v>0.14106653935268221</v>
      </c>
      <c r="K38" s="232">
        <v>0.3352892242889205</v>
      </c>
      <c r="L38" s="232">
        <v>0.34693863679953568</v>
      </c>
      <c r="M38" s="232">
        <v>0.16559157285943979</v>
      </c>
      <c r="N38" s="232">
        <v>0.17676224471387139</v>
      </c>
      <c r="O38" s="232">
        <v>0.16349338385985829</v>
      </c>
      <c r="P38" s="232">
        <v>0.16230570762275359</v>
      </c>
      <c r="Q38" s="232">
        <v>0.16738712567230671</v>
      </c>
      <c r="R38" s="232">
        <v>0.16163703905785951</v>
      </c>
      <c r="S38" s="232">
        <v>0.32697678717528872</v>
      </c>
      <c r="T38" s="232">
        <v>0.32480850792247867</v>
      </c>
      <c r="U38" s="232">
        <v>0.1582979278600283</v>
      </c>
      <c r="V38" s="232">
        <v>0.15654139719516949</v>
      </c>
      <c r="W38" s="232">
        <v>0.15850751486390929</v>
      </c>
      <c r="DA38" s="71" t="s">
        <v>195</v>
      </c>
    </row>
    <row r="39" spans="1:105" ht="12" customHeight="1" x14ac:dyDescent="0.25">
      <c r="A39" s="59" t="s">
        <v>162</v>
      </c>
      <c r="B39" s="232">
        <v>20.37140522018834</v>
      </c>
      <c r="C39" s="232">
        <v>17.010391739687151</v>
      </c>
      <c r="D39" s="232">
        <v>18.152710179285261</v>
      </c>
      <c r="E39" s="232">
        <v>16.617357769897481</v>
      </c>
      <c r="F39" s="232">
        <v>9.2667366391881547</v>
      </c>
      <c r="G39" s="232">
        <v>10.015100144694941</v>
      </c>
      <c r="H39" s="232">
        <v>10.002743452045079</v>
      </c>
      <c r="I39" s="232">
        <v>8.4406383715201798</v>
      </c>
      <c r="J39" s="232">
        <v>7.6586569487597664</v>
      </c>
      <c r="K39" s="232">
        <v>4.9415386521329223</v>
      </c>
      <c r="L39" s="232">
        <v>5.6928727540328206</v>
      </c>
      <c r="M39" s="232">
        <v>5.4985513902271776</v>
      </c>
      <c r="N39" s="232">
        <v>7.4003908590235081</v>
      </c>
      <c r="O39" s="232">
        <v>7.8543202134523193</v>
      </c>
      <c r="P39" s="232">
        <v>5.6232405481612933</v>
      </c>
      <c r="Q39" s="232">
        <v>5.195912253749845</v>
      </c>
      <c r="R39" s="232">
        <v>5.6507569995905751</v>
      </c>
      <c r="S39" s="232">
        <v>6.2852278087611264</v>
      </c>
      <c r="T39" s="232">
        <v>7.2551216748138136</v>
      </c>
      <c r="U39" s="232">
        <v>6.5620713568511828</v>
      </c>
      <c r="V39" s="232">
        <v>6.1532892007703364</v>
      </c>
      <c r="W39" s="232">
        <v>4.6314114626220961</v>
      </c>
      <c r="DA39" s="71" t="s">
        <v>196</v>
      </c>
    </row>
    <row r="40" spans="1:105" ht="12" customHeight="1" x14ac:dyDescent="0.25">
      <c r="A40" s="60" t="s">
        <v>197</v>
      </c>
      <c r="B40" s="264">
        <v>28.769549861925189</v>
      </c>
      <c r="C40" s="264">
        <v>21.867481473296198</v>
      </c>
      <c r="D40" s="264">
        <v>23.7003241665346</v>
      </c>
      <c r="E40" s="264">
        <v>24.382719419815729</v>
      </c>
      <c r="F40" s="264">
        <v>24.920983005369521</v>
      </c>
      <c r="G40" s="264">
        <v>31.294596456197791</v>
      </c>
      <c r="H40" s="264">
        <v>27.545855049889301</v>
      </c>
      <c r="I40" s="264">
        <v>23.638273244976741</v>
      </c>
      <c r="J40" s="264">
        <v>24.354163349047582</v>
      </c>
      <c r="K40" s="264">
        <v>22.81666551321517</v>
      </c>
      <c r="L40" s="264">
        <v>23.782867659845</v>
      </c>
      <c r="M40" s="264">
        <v>22.172993604782871</v>
      </c>
      <c r="N40" s="264">
        <v>21.057320262459239</v>
      </c>
      <c r="O40" s="264">
        <v>21.114043563882511</v>
      </c>
      <c r="P40" s="264">
        <v>21.17429027782061</v>
      </c>
      <c r="Q40" s="264">
        <v>22.697755881728209</v>
      </c>
      <c r="R40" s="264">
        <v>22.613165513918759</v>
      </c>
      <c r="S40" s="264">
        <v>29.098330141304501</v>
      </c>
      <c r="T40" s="264">
        <v>27.461471166073011</v>
      </c>
      <c r="U40" s="264">
        <v>28.08542629568564</v>
      </c>
      <c r="V40" s="264">
        <v>28.756135240955729</v>
      </c>
      <c r="W40" s="264">
        <v>32.742719656444159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3.352773758591579E-2</v>
      </c>
      <c r="D41" s="231">
        <v>0</v>
      </c>
      <c r="E41" s="231">
        <v>3.1931487443470123E-2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1.9829175146142731E-2</v>
      </c>
      <c r="P41" s="231">
        <v>0</v>
      </c>
      <c r="Q41" s="231">
        <v>0</v>
      </c>
      <c r="R41" s="231">
        <v>0</v>
      </c>
      <c r="S41" s="231">
        <v>3.4337659349472638E-2</v>
      </c>
      <c r="T41" s="231">
        <v>3.6597790468800399E-2</v>
      </c>
      <c r="U41" s="231">
        <v>3.1794237035880371E-2</v>
      </c>
      <c r="V41" s="231">
        <v>2.6069983089888889E-2</v>
      </c>
      <c r="W41" s="231">
        <v>2.030386070983985E-2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1.2099733004051681E-2</v>
      </c>
      <c r="C44" s="231">
        <v>1.411149305109924E-2</v>
      </c>
      <c r="D44" s="231">
        <v>0</v>
      </c>
      <c r="E44" s="231">
        <v>0</v>
      </c>
      <c r="F44" s="231">
        <v>7.1518937195000276E-3</v>
      </c>
      <c r="G44" s="231">
        <v>7.0941835434719814E-3</v>
      </c>
      <c r="H44" s="231">
        <v>0</v>
      </c>
      <c r="I44" s="231">
        <v>6.3079872302717341E-3</v>
      </c>
      <c r="J44" s="231">
        <v>5.5960515467471461E-3</v>
      </c>
      <c r="K44" s="231">
        <v>7.5166717146229042E-3</v>
      </c>
      <c r="L44" s="231">
        <v>8.5882274182291617E-3</v>
      </c>
      <c r="M44" s="231">
        <v>4.1848691398912443E-3</v>
      </c>
      <c r="N44" s="231">
        <v>6.9269085238374724E-3</v>
      </c>
      <c r="O44" s="231">
        <v>8.6804397759053988E-3</v>
      </c>
      <c r="P44" s="231">
        <v>9.1090592385333694E-3</v>
      </c>
      <c r="Q44" s="231">
        <v>8.2787042509348211E-3</v>
      </c>
      <c r="R44" s="231">
        <v>9.4607267152300618E-3</v>
      </c>
      <c r="S44" s="231">
        <v>1.560153089601813E-2</v>
      </c>
      <c r="T44" s="231">
        <v>2.0146092767268781E-2</v>
      </c>
      <c r="U44" s="231">
        <v>8.4609850730241239E-3</v>
      </c>
      <c r="V44" s="231">
        <v>7.5927938983104074E-3</v>
      </c>
      <c r="W44" s="231">
        <v>4.9597270427995839E-3</v>
      </c>
      <c r="DA44" s="73" t="s">
        <v>202</v>
      </c>
    </row>
    <row r="45" spans="1:105" ht="12" customHeight="1" x14ac:dyDescent="0.25">
      <c r="A45" s="64" t="s">
        <v>70</v>
      </c>
      <c r="B45" s="231">
        <v>0.48203116331061852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1.2003646467694209</v>
      </c>
      <c r="C47" s="231">
        <v>1.578742408844829</v>
      </c>
      <c r="D47" s="231">
        <v>1.756574886890792</v>
      </c>
      <c r="E47" s="231">
        <v>1.3759110480954011</v>
      </c>
      <c r="F47" s="231">
        <v>0.40978934458825372</v>
      </c>
      <c r="G47" s="231">
        <v>0.43833263763741148</v>
      </c>
      <c r="H47" s="231">
        <v>0.44044439590725271</v>
      </c>
      <c r="I47" s="231">
        <v>0.36794258627030879</v>
      </c>
      <c r="J47" s="231">
        <v>0.30381576850738812</v>
      </c>
      <c r="K47" s="231">
        <v>0.1107817404271728</v>
      </c>
      <c r="L47" s="231">
        <v>0.1409231509228662</v>
      </c>
      <c r="M47" s="231">
        <v>0.13896068277943199</v>
      </c>
      <c r="N47" s="231">
        <v>0.29000441018429818</v>
      </c>
      <c r="O47" s="231">
        <v>0.41701353280442399</v>
      </c>
      <c r="P47" s="231">
        <v>0.31559229811424833</v>
      </c>
      <c r="Q47" s="231">
        <v>0.25698165668257161</v>
      </c>
      <c r="R47" s="231">
        <v>0.33074268137368701</v>
      </c>
      <c r="S47" s="231">
        <v>0.29989644431343238</v>
      </c>
      <c r="T47" s="231">
        <v>0.44999546112106692</v>
      </c>
      <c r="U47" s="231">
        <v>0.35074109022785732</v>
      </c>
      <c r="V47" s="231">
        <v>0.29845560046904968</v>
      </c>
      <c r="W47" s="231">
        <v>0.14491765073233731</v>
      </c>
      <c r="DA47" s="73" t="s">
        <v>205</v>
      </c>
    </row>
    <row r="48" spans="1:105" ht="12" customHeight="1" x14ac:dyDescent="0.25">
      <c r="A48" s="64" t="s">
        <v>36</v>
      </c>
      <c r="B48" s="231">
        <v>6.6489244445849556</v>
      </c>
      <c r="C48" s="231">
        <v>4.7624110856654749</v>
      </c>
      <c r="D48" s="231">
        <v>4.016887994663465</v>
      </c>
      <c r="E48" s="231">
        <v>4.6816650784397291</v>
      </c>
      <c r="F48" s="231">
        <v>5.6303288109423368</v>
      </c>
      <c r="G48" s="231">
        <v>4.1460228779484964</v>
      </c>
      <c r="H48" s="231">
        <v>6.2260132125846237</v>
      </c>
      <c r="I48" s="231">
        <v>7.5998209837878781</v>
      </c>
      <c r="J48" s="231">
        <v>6.7517215691118846</v>
      </c>
      <c r="K48" s="231">
        <v>3.930045099663372</v>
      </c>
      <c r="L48" s="231">
        <v>6.6432651473316033</v>
      </c>
      <c r="M48" s="231">
        <v>6.7892164186246653</v>
      </c>
      <c r="N48" s="231">
        <v>6.2907842233556526</v>
      </c>
      <c r="O48" s="231">
        <v>2.4589263427931671</v>
      </c>
      <c r="P48" s="231">
        <v>1.033691278275644</v>
      </c>
      <c r="Q48" s="231">
        <v>1.524414917303281</v>
      </c>
      <c r="R48" s="231">
        <v>0.6355431769163683</v>
      </c>
      <c r="S48" s="231">
        <v>0.79815732443633369</v>
      </c>
      <c r="T48" s="231">
        <v>0.65086551954545935</v>
      </c>
      <c r="U48" s="231">
        <v>0.5581885564188187</v>
      </c>
      <c r="V48" s="231">
        <v>0.31628609542405889</v>
      </c>
      <c r="W48" s="231">
        <v>0.40177922419389861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2.254826404026183E-2</v>
      </c>
      <c r="R49" s="231">
        <v>6.4886473566151709E-2</v>
      </c>
      <c r="S49" s="231">
        <v>0.1089343900800181</v>
      </c>
      <c r="T49" s="231">
        <v>8.6874408680757492E-2</v>
      </c>
      <c r="U49" s="231">
        <v>0.12772537943595069</v>
      </c>
      <c r="V49" s="231">
        <v>0.12654164490026421</v>
      </c>
      <c r="W49" s="231">
        <v>0.36097531541718381</v>
      </c>
      <c r="DA49" s="73" t="s">
        <v>207</v>
      </c>
    </row>
    <row r="50" spans="1:105" ht="12" customHeight="1" x14ac:dyDescent="0.25">
      <c r="A50" s="64" t="s">
        <v>79</v>
      </c>
      <c r="B50" s="231">
        <v>20.426129874256141</v>
      </c>
      <c r="C50" s="231">
        <v>15.47868874814888</v>
      </c>
      <c r="D50" s="231">
        <v>17.92686128498034</v>
      </c>
      <c r="E50" s="231">
        <v>18.293211805837132</v>
      </c>
      <c r="F50" s="231">
        <v>18.87371295611943</v>
      </c>
      <c r="G50" s="231">
        <v>26.703146757068421</v>
      </c>
      <c r="H50" s="231">
        <v>20.87939744139743</v>
      </c>
      <c r="I50" s="231">
        <v>15.66420168768828</v>
      </c>
      <c r="J50" s="231">
        <v>17.293029959881562</v>
      </c>
      <c r="K50" s="231">
        <v>18.768322001409999</v>
      </c>
      <c r="L50" s="231">
        <v>16.9900911341723</v>
      </c>
      <c r="M50" s="231">
        <v>15.240631634238881</v>
      </c>
      <c r="N50" s="231">
        <v>14.46960472039545</v>
      </c>
      <c r="O50" s="231">
        <v>18.209594073362879</v>
      </c>
      <c r="P50" s="231">
        <v>19.815897642192191</v>
      </c>
      <c r="Q50" s="231">
        <v>20.88553233945116</v>
      </c>
      <c r="R50" s="231">
        <v>21.572532455347321</v>
      </c>
      <c r="S50" s="231">
        <v>27.841402792229228</v>
      </c>
      <c r="T50" s="231">
        <v>26.216991893489659</v>
      </c>
      <c r="U50" s="231">
        <v>27.008516047494101</v>
      </c>
      <c r="V50" s="231">
        <v>27.981189123174151</v>
      </c>
      <c r="W50" s="231">
        <v>31.8097838783481</v>
      </c>
      <c r="DA50" s="73" t="s">
        <v>208</v>
      </c>
    </row>
    <row r="51" spans="1:105" ht="12" customHeight="1" x14ac:dyDescent="0.25">
      <c r="A51" s="61" t="s">
        <v>209</v>
      </c>
      <c r="B51" s="265">
        <v>5.7087125171413664</v>
      </c>
      <c r="C51" s="265">
        <v>4.296703833228138</v>
      </c>
      <c r="D51" s="265">
        <v>5.0491995271876284</v>
      </c>
      <c r="E51" s="265">
        <v>4.9905518762769807</v>
      </c>
      <c r="F51" s="265">
        <v>5.476085930045774</v>
      </c>
      <c r="G51" s="265">
        <v>7.1314587070252289</v>
      </c>
      <c r="H51" s="265">
        <v>6.7389971564398836</v>
      </c>
      <c r="I51" s="265">
        <v>6.0749922073312872</v>
      </c>
      <c r="J51" s="265">
        <v>6.0131818256047751</v>
      </c>
      <c r="K51" s="265">
        <v>4.7849715057280422</v>
      </c>
      <c r="L51" s="265">
        <v>6.1738949760423854</v>
      </c>
      <c r="M51" s="265">
        <v>5.7241442430610494</v>
      </c>
      <c r="N51" s="265">
        <v>6.5741686805628277</v>
      </c>
      <c r="O51" s="265">
        <v>5.6876432128492809</v>
      </c>
      <c r="P51" s="265">
        <v>5.767616379022285</v>
      </c>
      <c r="Q51" s="265">
        <v>6.5285368851423433</v>
      </c>
      <c r="R51" s="265">
        <v>5.5813427063567298</v>
      </c>
      <c r="S51" s="265">
        <v>6.4660883401729796</v>
      </c>
      <c r="T51" s="265">
        <v>6.5956120541428387</v>
      </c>
      <c r="U51" s="265">
        <v>6.1286291951489318</v>
      </c>
      <c r="V51" s="265">
        <v>5.3550420287357108</v>
      </c>
      <c r="W51" s="265">
        <v>5.5720317111005926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27.935897892800231</v>
      </c>
      <c r="C54" s="225">
        <v>50.557353870493657</v>
      </c>
      <c r="D54" s="225">
        <v>41.772382988690808</v>
      </c>
      <c r="E54" s="225">
        <v>37.888039272127862</v>
      </c>
      <c r="F54" s="225">
        <v>28.12890355865612</v>
      </c>
      <c r="G54" s="225">
        <v>31.740684019397989</v>
      </c>
      <c r="H54" s="225">
        <v>43.869486141137223</v>
      </c>
      <c r="I54" s="225">
        <v>48.062369605258077</v>
      </c>
      <c r="J54" s="225">
        <v>51.866906568931071</v>
      </c>
      <c r="K54" s="225">
        <v>11.9206033849345</v>
      </c>
      <c r="L54" s="225">
        <v>8.3315225162928552</v>
      </c>
      <c r="M54" s="225">
        <v>15.585380123711619</v>
      </c>
      <c r="N54" s="225">
        <v>5.0298355274015778</v>
      </c>
      <c r="O54" s="225">
        <v>17.946237914971679</v>
      </c>
      <c r="P54" s="225">
        <v>16.25300915941331</v>
      </c>
      <c r="Q54" s="225">
        <v>12.28495171688877</v>
      </c>
      <c r="R54" s="225">
        <v>19.890210323304629</v>
      </c>
      <c r="S54" s="225">
        <v>21.619857330701748</v>
      </c>
      <c r="T54" s="225">
        <v>23.56449661703601</v>
      </c>
      <c r="U54" s="225">
        <v>26.633488321719192</v>
      </c>
      <c r="V54" s="225">
        <v>26.534091402406482</v>
      </c>
      <c r="W54" s="225">
        <v>23.42000449707362</v>
      </c>
      <c r="DA54" s="89" t="s">
        <v>211</v>
      </c>
    </row>
    <row r="55" spans="1:105" ht="12" customHeight="1" x14ac:dyDescent="0.25">
      <c r="A55" s="55" t="s">
        <v>92</v>
      </c>
      <c r="B55" s="261">
        <v>5.3701288770393152E-2</v>
      </c>
      <c r="C55" s="261">
        <v>9.7569732887598015E-2</v>
      </c>
      <c r="D55" s="261">
        <v>8.3748390035642772E-2</v>
      </c>
      <c r="E55" s="261">
        <v>7.4173968379089891E-2</v>
      </c>
      <c r="F55" s="261">
        <v>5.1717211859626702E-2</v>
      </c>
      <c r="G55" s="261">
        <v>6.0389457783467201E-2</v>
      </c>
      <c r="H55" s="261">
        <v>8.141741309171413E-2</v>
      </c>
      <c r="I55" s="261">
        <v>8.6528097687276387E-2</v>
      </c>
      <c r="J55" s="261">
        <v>9.2356097004685361E-2</v>
      </c>
      <c r="K55" s="261">
        <v>2.1173738370073358E-2</v>
      </c>
      <c r="L55" s="261">
        <v>1.495892031121804E-2</v>
      </c>
      <c r="M55" s="261">
        <v>2.7547135241087199E-2</v>
      </c>
      <c r="N55" s="261">
        <v>9.7314980485818051E-3</v>
      </c>
      <c r="O55" s="261">
        <v>3.6377881971539683E-2</v>
      </c>
      <c r="P55" s="261">
        <v>3.360664806073714E-2</v>
      </c>
      <c r="Q55" s="261">
        <v>2.4811237369565559E-2</v>
      </c>
      <c r="R55" s="261">
        <v>4.1183057785334522E-2</v>
      </c>
      <c r="S55" s="261">
        <v>4.3515564143860687E-2</v>
      </c>
      <c r="T55" s="261">
        <v>4.8987491381600377E-2</v>
      </c>
      <c r="U55" s="261">
        <v>5.4320992146036168E-2</v>
      </c>
      <c r="V55" s="261">
        <v>5.3515793681665862E-2</v>
      </c>
      <c r="W55" s="261">
        <v>4.4906023380789972E-2</v>
      </c>
      <c r="DA55" s="67" t="s">
        <v>212</v>
      </c>
    </row>
    <row r="56" spans="1:105" ht="12" customHeight="1" x14ac:dyDescent="0.25">
      <c r="A56" s="202" t="s">
        <v>93</v>
      </c>
      <c r="B56" s="226">
        <v>3.9679562045569883E-2</v>
      </c>
      <c r="C56" s="226">
        <v>7.2093693811266443E-2</v>
      </c>
      <c r="D56" s="226">
        <v>6.1881185996191232E-2</v>
      </c>
      <c r="E56" s="226">
        <v>5.4806702927526187E-2</v>
      </c>
      <c r="F56" s="226">
        <v>3.8213539447480127E-2</v>
      </c>
      <c r="G56" s="226">
        <v>4.4621410247020162E-2</v>
      </c>
      <c r="H56" s="226">
        <v>6.0158841032202141E-2</v>
      </c>
      <c r="I56" s="226">
        <v>6.3935095404271419E-2</v>
      </c>
      <c r="J56" s="226">
        <v>6.8241369346884184E-2</v>
      </c>
      <c r="K56" s="226">
        <v>1.5645149020244619E-2</v>
      </c>
      <c r="L56" s="226">
        <v>1.1053057016221141E-2</v>
      </c>
      <c r="M56" s="226">
        <v>2.035441396294858E-2</v>
      </c>
      <c r="N56" s="226">
        <v>7.1905458780708691E-3</v>
      </c>
      <c r="O56" s="226">
        <v>2.6879400063335931E-2</v>
      </c>
      <c r="P56" s="226">
        <v>2.4831751851825949E-2</v>
      </c>
      <c r="Q56" s="226">
        <v>1.8332875340150451E-2</v>
      </c>
      <c r="R56" s="226">
        <v>3.0429915818340751E-2</v>
      </c>
      <c r="S56" s="226">
        <v>3.2153390857655867E-2</v>
      </c>
      <c r="T56" s="226">
        <v>3.619656526389918E-2</v>
      </c>
      <c r="U56" s="226">
        <v>4.0137457174471022E-2</v>
      </c>
      <c r="V56" s="226">
        <v>3.9542500830637532E-2</v>
      </c>
      <c r="W56" s="226">
        <v>3.3180792896356823E-2</v>
      </c>
      <c r="DA56" s="174" t="s">
        <v>213</v>
      </c>
    </row>
    <row r="57" spans="1:105" ht="12" customHeight="1" x14ac:dyDescent="0.25">
      <c r="A57" s="202" t="s">
        <v>94</v>
      </c>
      <c r="B57" s="226">
        <v>0.99198905113924696</v>
      </c>
      <c r="C57" s="226">
        <v>1.802342345281662</v>
      </c>
      <c r="D57" s="226">
        <v>1.5470296499047811</v>
      </c>
      <c r="E57" s="226">
        <v>1.3701675731881551</v>
      </c>
      <c r="F57" s="226">
        <v>0.95533848618700334</v>
      </c>
      <c r="G57" s="226">
        <v>1.1155352561755041</v>
      </c>
      <c r="H57" s="226">
        <v>1.503971025805054</v>
      </c>
      <c r="I57" s="226">
        <v>1.5983773851067851</v>
      </c>
      <c r="J57" s="226">
        <v>1.7060342336721039</v>
      </c>
      <c r="K57" s="226">
        <v>0.39112872550611549</v>
      </c>
      <c r="L57" s="226">
        <v>0.27632642540552871</v>
      </c>
      <c r="M57" s="226">
        <v>0.50886034907371447</v>
      </c>
      <c r="N57" s="226">
        <v>0.17976364695177169</v>
      </c>
      <c r="O57" s="226">
        <v>0.67198500158339813</v>
      </c>
      <c r="P57" s="226">
        <v>0.62079379629564879</v>
      </c>
      <c r="Q57" s="226">
        <v>0.4583218835037613</v>
      </c>
      <c r="R57" s="226">
        <v>0.76074789545851873</v>
      </c>
      <c r="S57" s="226">
        <v>0.80383477144139648</v>
      </c>
      <c r="T57" s="226">
        <v>0.90491413159747969</v>
      </c>
      <c r="U57" s="226">
        <v>1.003436429361775</v>
      </c>
      <c r="V57" s="226">
        <v>0.98856252076593831</v>
      </c>
      <c r="W57" s="226">
        <v>0.82951982240892008</v>
      </c>
      <c r="DA57" s="174" t="s">
        <v>214</v>
      </c>
    </row>
    <row r="58" spans="1:105" ht="12" customHeight="1" x14ac:dyDescent="0.25">
      <c r="A58" s="202" t="s">
        <v>95</v>
      </c>
      <c r="B58" s="226">
        <v>2.479972627848118E-2</v>
      </c>
      <c r="C58" s="226">
        <v>4.505855863204155E-2</v>
      </c>
      <c r="D58" s="226">
        <v>3.8675741247619529E-2</v>
      </c>
      <c r="E58" s="226">
        <v>3.4254189329703887E-2</v>
      </c>
      <c r="F58" s="226">
        <v>2.388346215467509E-2</v>
      </c>
      <c r="G58" s="226">
        <v>2.788838140438761E-2</v>
      </c>
      <c r="H58" s="226">
        <v>3.759927564512635E-2</v>
      </c>
      <c r="I58" s="226">
        <v>3.9959434627669647E-2</v>
      </c>
      <c r="J58" s="226">
        <v>4.2650855841802622E-2</v>
      </c>
      <c r="K58" s="226">
        <v>9.7782181376528908E-3</v>
      </c>
      <c r="L58" s="226">
        <v>6.9081606351382181E-3</v>
      </c>
      <c r="M58" s="226">
        <v>1.272150872684286E-2</v>
      </c>
      <c r="N58" s="226">
        <v>4.4940911737942936E-3</v>
      </c>
      <c r="O58" s="226">
        <v>1.6799625039584969E-2</v>
      </c>
      <c r="P58" s="226">
        <v>1.5519844907391221E-2</v>
      </c>
      <c r="Q58" s="226">
        <v>1.145804708759404E-2</v>
      </c>
      <c r="R58" s="226">
        <v>1.9018697386462981E-2</v>
      </c>
      <c r="S58" s="226">
        <v>2.009586928603492E-2</v>
      </c>
      <c r="T58" s="226">
        <v>2.2622853289937E-2</v>
      </c>
      <c r="U58" s="226">
        <v>2.5085910734044401E-2</v>
      </c>
      <c r="V58" s="226">
        <v>2.4714063019148459E-2</v>
      </c>
      <c r="W58" s="226">
        <v>2.0737995560223019E-2</v>
      </c>
      <c r="DA58" s="174" t="s">
        <v>215</v>
      </c>
    </row>
    <row r="59" spans="1:105" ht="12" customHeight="1" x14ac:dyDescent="0.25">
      <c r="A59" s="56" t="s">
        <v>96</v>
      </c>
      <c r="B59" s="262">
        <v>4.0824791636458899E-2</v>
      </c>
      <c r="C59" s="262">
        <v>7.6613790871621804E-2</v>
      </c>
      <c r="D59" s="262">
        <v>6.3210469639924743E-2</v>
      </c>
      <c r="E59" s="262">
        <v>5.6145882906210171E-2</v>
      </c>
      <c r="F59" s="262">
        <v>3.7403003487644103E-2</v>
      </c>
      <c r="G59" s="262">
        <v>4.2718475751803937E-2</v>
      </c>
      <c r="H59" s="262">
        <v>5.8590861635655279E-2</v>
      </c>
      <c r="I59" s="262">
        <v>6.282121979211755E-2</v>
      </c>
      <c r="J59" s="262">
        <v>6.6911512992068323E-2</v>
      </c>
      <c r="K59" s="262">
        <v>1.4734498880620551E-2</v>
      </c>
      <c r="L59" s="262">
        <v>1.0302441523770311E-2</v>
      </c>
      <c r="M59" s="262">
        <v>1.915941120826881E-2</v>
      </c>
      <c r="N59" s="262">
        <v>6.6577853207014231E-3</v>
      </c>
      <c r="O59" s="262">
        <v>2.505535034360112E-2</v>
      </c>
      <c r="P59" s="262">
        <v>2.2582943735381091E-2</v>
      </c>
      <c r="Q59" s="262">
        <v>1.6717089775930779E-2</v>
      </c>
      <c r="R59" s="262">
        <v>2.7671365363460109E-2</v>
      </c>
      <c r="S59" s="262">
        <v>3.3548840394278447E-2</v>
      </c>
      <c r="T59" s="262">
        <v>3.5449579556796493E-2</v>
      </c>
      <c r="U59" s="262">
        <v>4.0212177075250682E-2</v>
      </c>
      <c r="V59" s="262">
        <v>4.5075636657320832E-2</v>
      </c>
      <c r="W59" s="262">
        <v>3.9589221528814077E-2</v>
      </c>
      <c r="DA59" s="68" t="s">
        <v>216</v>
      </c>
    </row>
    <row r="60" spans="1:105" ht="12" customHeight="1" x14ac:dyDescent="0.25">
      <c r="A60" s="37" t="s">
        <v>160</v>
      </c>
      <c r="B60" s="228">
        <v>3.1892747394677602E-4</v>
      </c>
      <c r="C60" s="228">
        <v>5.4283845528959077E-4</v>
      </c>
      <c r="D60" s="228">
        <v>0</v>
      </c>
      <c r="E60" s="228">
        <v>0</v>
      </c>
      <c r="F60" s="228">
        <v>4.058586273080648E-4</v>
      </c>
      <c r="G60" s="228">
        <v>4.0004284806648718E-4</v>
      </c>
      <c r="H60" s="228">
        <v>0</v>
      </c>
      <c r="I60" s="228">
        <v>6.2008106700996623E-4</v>
      </c>
      <c r="J60" s="228">
        <v>6.8334469586709768E-4</v>
      </c>
      <c r="K60" s="228">
        <v>4.9099753556342972E-4</v>
      </c>
      <c r="L60" s="228">
        <v>2.9264785893803999E-4</v>
      </c>
      <c r="M60" s="228">
        <v>2.7858772610909809E-4</v>
      </c>
      <c r="N60" s="228">
        <v>8.3161495162654259E-5</v>
      </c>
      <c r="O60" s="228">
        <v>2.9888708331359551E-4</v>
      </c>
      <c r="P60" s="228">
        <v>3.1725863982328512E-4</v>
      </c>
      <c r="Q60" s="228">
        <v>2.3530643585609751E-4</v>
      </c>
      <c r="R60" s="228">
        <v>3.9255932133052578E-4</v>
      </c>
      <c r="S60" s="228">
        <v>6.4699722272962648E-4</v>
      </c>
      <c r="T60" s="228">
        <v>7.0468758260790545E-4</v>
      </c>
      <c r="U60" s="228">
        <v>4.1304330593040041E-4</v>
      </c>
      <c r="V60" s="228">
        <v>3.8985350803500378E-4</v>
      </c>
      <c r="W60" s="228">
        <v>3.5282167992862091E-4</v>
      </c>
      <c r="DA60" s="69" t="s">
        <v>217</v>
      </c>
    </row>
    <row r="61" spans="1:105" ht="12" customHeight="1" x14ac:dyDescent="0.25">
      <c r="A61" s="37" t="s">
        <v>162</v>
      </c>
      <c r="B61" s="228">
        <v>3.1639480348945932E-2</v>
      </c>
      <c r="C61" s="228">
        <v>6.0730787834724298E-2</v>
      </c>
      <c r="D61" s="228">
        <v>4.9454607408887102E-2</v>
      </c>
      <c r="E61" s="228">
        <v>4.3178458205208513E-2</v>
      </c>
      <c r="F61" s="228">
        <v>2.3254895472871621E-2</v>
      </c>
      <c r="G61" s="228">
        <v>2.4717691005094321E-2</v>
      </c>
      <c r="H61" s="228">
        <v>3.5006477001483433E-2</v>
      </c>
      <c r="I61" s="228">
        <v>3.6169101674460927E-2</v>
      </c>
      <c r="J61" s="228">
        <v>3.7099532089011782E-2</v>
      </c>
      <c r="K61" s="228">
        <v>7.2363891360789903E-3</v>
      </c>
      <c r="L61" s="228">
        <v>4.8020221617376176E-3</v>
      </c>
      <c r="M61" s="228">
        <v>9.2506454419494042E-3</v>
      </c>
      <c r="N61" s="228">
        <v>3.4816686652776982E-3</v>
      </c>
      <c r="O61" s="228">
        <v>1.4358714735649701E-2</v>
      </c>
      <c r="P61" s="228">
        <v>1.099173697486591E-2</v>
      </c>
      <c r="Q61" s="228">
        <v>7.3042152348349702E-3</v>
      </c>
      <c r="R61" s="228">
        <v>1.372369443100816E-2</v>
      </c>
      <c r="S61" s="228">
        <v>1.243673892456299E-2</v>
      </c>
      <c r="T61" s="228">
        <v>1.5740333242043571E-2</v>
      </c>
      <c r="U61" s="228">
        <v>1.7122268646382E-2</v>
      </c>
      <c r="V61" s="228">
        <v>1.5324261977062799E-2</v>
      </c>
      <c r="W61" s="228">
        <v>1.0309053006641131E-2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7.6704920234166264E-3</v>
      </c>
      <c r="T63" s="228">
        <v>4.6950631343179684E-3</v>
      </c>
      <c r="U63" s="228">
        <v>6.6855675879243463E-3</v>
      </c>
      <c r="V63" s="228">
        <v>1.602522829389473E-2</v>
      </c>
      <c r="W63" s="228">
        <v>1.6524568395973441E-2</v>
      </c>
      <c r="DA63" s="69" t="s">
        <v>220</v>
      </c>
    </row>
    <row r="64" spans="1:105" ht="12" customHeight="1" x14ac:dyDescent="0.25">
      <c r="A64" s="37" t="s">
        <v>38</v>
      </c>
      <c r="B64" s="228">
        <v>8.866383813566199E-3</v>
      </c>
      <c r="C64" s="228">
        <v>1.5340164581607909E-2</v>
      </c>
      <c r="D64" s="228">
        <v>1.3755862231037639E-2</v>
      </c>
      <c r="E64" s="228">
        <v>1.2967424701001659E-2</v>
      </c>
      <c r="F64" s="228">
        <v>1.3742249387464409E-2</v>
      </c>
      <c r="G64" s="228">
        <v>1.7600741898643128E-2</v>
      </c>
      <c r="H64" s="228">
        <v>2.358438463417185E-2</v>
      </c>
      <c r="I64" s="228">
        <v>2.6032037050646651E-2</v>
      </c>
      <c r="J64" s="228">
        <v>2.9128636207189449E-2</v>
      </c>
      <c r="K64" s="228">
        <v>7.0071122089781319E-3</v>
      </c>
      <c r="L64" s="228">
        <v>5.2077715030946483E-3</v>
      </c>
      <c r="M64" s="228">
        <v>9.6301780402103052E-3</v>
      </c>
      <c r="N64" s="228">
        <v>3.092955160261071E-3</v>
      </c>
      <c r="O64" s="228">
        <v>1.039774852463783E-2</v>
      </c>
      <c r="P64" s="228">
        <v>1.1273948120691889E-2</v>
      </c>
      <c r="Q64" s="228">
        <v>9.1775681052397081E-3</v>
      </c>
      <c r="R64" s="228">
        <v>1.3555111611121421E-2</v>
      </c>
      <c r="S64" s="228">
        <v>1.279461222356921E-2</v>
      </c>
      <c r="T64" s="228">
        <v>1.430949559782704E-2</v>
      </c>
      <c r="U64" s="228">
        <v>1.5991297535013941E-2</v>
      </c>
      <c r="V64" s="228">
        <v>1.33362928783283E-2</v>
      </c>
      <c r="W64" s="228">
        <v>1.24027784462709E-2</v>
      </c>
      <c r="DA64" s="69" t="s">
        <v>221</v>
      </c>
    </row>
    <row r="65" spans="1:105" ht="12" customHeight="1" x14ac:dyDescent="0.25">
      <c r="A65" s="57" t="s">
        <v>222</v>
      </c>
      <c r="B65" s="263">
        <v>3.8673589738953429</v>
      </c>
      <c r="C65" s="263">
        <v>6.7981630120610479</v>
      </c>
      <c r="D65" s="263">
        <v>5.1493033999266009</v>
      </c>
      <c r="E65" s="263">
        <v>5.1351799776326992</v>
      </c>
      <c r="F65" s="263">
        <v>5.0764988992623534</v>
      </c>
      <c r="G65" s="263">
        <v>4.9550142378438409</v>
      </c>
      <c r="H65" s="263">
        <v>7.7616347437407516</v>
      </c>
      <c r="I65" s="263">
        <v>9.5571778984407274</v>
      </c>
      <c r="J65" s="263">
        <v>10.392659926658929</v>
      </c>
      <c r="K65" s="263">
        <v>2.337741016061178</v>
      </c>
      <c r="L65" s="263">
        <v>1.747963923883918</v>
      </c>
      <c r="M65" s="263">
        <v>3.3850742516595078</v>
      </c>
      <c r="N65" s="263">
        <v>0.89586689192516045</v>
      </c>
      <c r="O65" s="263">
        <v>2.3711581364938081</v>
      </c>
      <c r="P65" s="263">
        <v>1.8034515074562969</v>
      </c>
      <c r="Q65" s="263">
        <v>1.5448057420419941</v>
      </c>
      <c r="R65" s="263">
        <v>2.0044325240801051</v>
      </c>
      <c r="S65" s="263">
        <v>2.3172368709651581</v>
      </c>
      <c r="T65" s="263">
        <v>2.309060763944879</v>
      </c>
      <c r="U65" s="263">
        <v>2.629488464861534</v>
      </c>
      <c r="V65" s="263">
        <v>2.4380321426893312</v>
      </c>
      <c r="W65" s="263">
        <v>2.3619356674975149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3.5755046760151683E-2</v>
      </c>
      <c r="D66" s="232">
        <v>0</v>
      </c>
      <c r="E66" s="232">
        <v>2.6927289588953289E-2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1.623683006614815E-2</v>
      </c>
      <c r="P66" s="232">
        <v>0</v>
      </c>
      <c r="Q66" s="232">
        <v>0</v>
      </c>
      <c r="R66" s="232">
        <v>0</v>
      </c>
      <c r="S66" s="232">
        <v>7.0265888925703152E-2</v>
      </c>
      <c r="T66" s="232">
        <v>7.4294140731127098E-2</v>
      </c>
      <c r="U66" s="232">
        <v>8.8870476220557201E-2</v>
      </c>
      <c r="V66" s="232">
        <v>9.9185858836700169E-2</v>
      </c>
      <c r="W66" s="232">
        <v>8.4579101550324193E-2</v>
      </c>
      <c r="DA66" s="71" t="s">
        <v>224</v>
      </c>
    </row>
    <row r="67" spans="1:105" ht="12" customHeight="1" x14ac:dyDescent="0.25">
      <c r="A67" s="18" t="s">
        <v>70</v>
      </c>
      <c r="B67" s="232">
        <v>0.22375655816168011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0.55720352197853451</v>
      </c>
      <c r="C68" s="232">
        <v>1.683621166081718</v>
      </c>
      <c r="D68" s="232">
        <v>1.5666744937758099</v>
      </c>
      <c r="E68" s="232">
        <v>1.1602827868979091</v>
      </c>
      <c r="F68" s="232">
        <v>0.34441299046888729</v>
      </c>
      <c r="G68" s="232">
        <v>0.47377312972801389</v>
      </c>
      <c r="H68" s="232">
        <v>0.51280135969138885</v>
      </c>
      <c r="I68" s="232">
        <v>0.4413399974131052</v>
      </c>
      <c r="J68" s="232">
        <v>0.44751431554598331</v>
      </c>
      <c r="K68" s="232">
        <v>6.4090600433014761E-2</v>
      </c>
      <c r="L68" s="232">
        <v>3.6309219765701027E-2</v>
      </c>
      <c r="M68" s="232">
        <v>6.7895526108064999E-2</v>
      </c>
      <c r="N68" s="232">
        <v>3.9479363958334811E-2</v>
      </c>
      <c r="O68" s="232">
        <v>0.34146543250169692</v>
      </c>
      <c r="P68" s="232">
        <v>0.42182045030041448</v>
      </c>
      <c r="Q68" s="232">
        <v>0.22285141031480041</v>
      </c>
      <c r="R68" s="232">
        <v>0.68608205528335442</v>
      </c>
      <c r="S68" s="232">
        <v>0.61368452726713285</v>
      </c>
      <c r="T68" s="232">
        <v>0.91349848416116197</v>
      </c>
      <c r="U68" s="232">
        <v>0.98038294435216644</v>
      </c>
      <c r="V68" s="232">
        <v>1.1355041909722969</v>
      </c>
      <c r="W68" s="232">
        <v>0.60367852562072877</v>
      </c>
      <c r="DA68" s="71" t="s">
        <v>226</v>
      </c>
    </row>
    <row r="69" spans="1:105" ht="12" customHeight="1" x14ac:dyDescent="0.25">
      <c r="A69" s="18" t="s">
        <v>36</v>
      </c>
      <c r="B69" s="232">
        <v>3.086398893755129</v>
      </c>
      <c r="C69" s="232">
        <v>5.078786799219178</v>
      </c>
      <c r="D69" s="232">
        <v>3.582628906150791</v>
      </c>
      <c r="E69" s="232">
        <v>3.9479699011458371</v>
      </c>
      <c r="F69" s="232">
        <v>4.732085908793465</v>
      </c>
      <c r="G69" s="232">
        <v>4.4812411081158272</v>
      </c>
      <c r="H69" s="232">
        <v>7.2488333840493624</v>
      </c>
      <c r="I69" s="232">
        <v>9.1158379010276214</v>
      </c>
      <c r="J69" s="232">
        <v>9.9451456111129488</v>
      </c>
      <c r="K69" s="232">
        <v>2.2736504156281629</v>
      </c>
      <c r="L69" s="232">
        <v>1.711654704118216</v>
      </c>
      <c r="M69" s="232">
        <v>3.3171787255514431</v>
      </c>
      <c r="N69" s="232">
        <v>0.8563875279668256</v>
      </c>
      <c r="O69" s="232">
        <v>2.0134558739259631</v>
      </c>
      <c r="P69" s="232">
        <v>1.381631057155883</v>
      </c>
      <c r="Q69" s="232">
        <v>1.3219543317271929</v>
      </c>
      <c r="R69" s="232">
        <v>1.31835046879675</v>
      </c>
      <c r="S69" s="232">
        <v>1.633286454772322</v>
      </c>
      <c r="T69" s="232">
        <v>1.32126813905259</v>
      </c>
      <c r="U69" s="232">
        <v>1.5602350442888111</v>
      </c>
      <c r="V69" s="232">
        <v>1.203342092880334</v>
      </c>
      <c r="W69" s="232">
        <v>1.6736780403264619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7.3675599346158496</v>
      </c>
      <c r="C71" s="263">
        <v>13.38610061906294</v>
      </c>
      <c r="D71" s="263">
        <v>11.48987849534371</v>
      </c>
      <c r="E71" s="263">
        <v>10.176313644124949</v>
      </c>
      <c r="F71" s="263">
        <v>7.0953540734593403</v>
      </c>
      <c r="G71" s="263">
        <v>8.2851447297843102</v>
      </c>
      <c r="H71" s="263">
        <v>11.17007960906316</v>
      </c>
      <c r="I71" s="263">
        <v>11.871241088179881</v>
      </c>
      <c r="J71" s="263">
        <v>12.67081471579799</v>
      </c>
      <c r="K71" s="263">
        <v>2.9049356179957599</v>
      </c>
      <c r="L71" s="263">
        <v>2.0522923094315608</v>
      </c>
      <c r="M71" s="263">
        <v>3.7793351810128728</v>
      </c>
      <c r="N71" s="263">
        <v>1.335114980816851</v>
      </c>
      <c r="O71" s="263">
        <v>4.9908713898029191</v>
      </c>
      <c r="P71" s="263">
        <v>4.610671353673915</v>
      </c>
      <c r="Q71" s="263">
        <v>3.4039830804402609</v>
      </c>
      <c r="R71" s="263">
        <v>5.6501185254883897</v>
      </c>
      <c r="S71" s="263">
        <v>5.9701272401356356</v>
      </c>
      <c r="T71" s="263">
        <v>6.7208494817241977</v>
      </c>
      <c r="U71" s="263">
        <v>7.452580273350268</v>
      </c>
      <c r="V71" s="263">
        <v>7.3421108957739998</v>
      </c>
      <c r="W71" s="263">
        <v>6.1608915960623127</v>
      </c>
      <c r="DA71" s="70" t="s">
        <v>229</v>
      </c>
    </row>
    <row r="72" spans="1:105" ht="12" customHeight="1" x14ac:dyDescent="0.25">
      <c r="A72" s="57" t="s">
        <v>181</v>
      </c>
      <c r="B72" s="263">
        <v>11.89354413778109</v>
      </c>
      <c r="C72" s="263">
        <v>21.66482520326203</v>
      </c>
      <c r="D72" s="263">
        <v>17.87463797555435</v>
      </c>
      <c r="E72" s="263">
        <v>15.87691622105099</v>
      </c>
      <c r="F72" s="263">
        <v>10.57681030292107</v>
      </c>
      <c r="G72" s="263">
        <v>12.079917983218159</v>
      </c>
      <c r="H72" s="263">
        <v>16.56830658558577</v>
      </c>
      <c r="I72" s="263">
        <v>17.764566018310131</v>
      </c>
      <c r="J72" s="263">
        <v>18.921217923911751</v>
      </c>
      <c r="K72" s="263">
        <v>4.1666172509490762</v>
      </c>
      <c r="L72" s="263">
        <v>2.9133213777832641</v>
      </c>
      <c r="M72" s="263">
        <v>5.4178926548629116</v>
      </c>
      <c r="N72" s="263">
        <v>1.882686570822949</v>
      </c>
      <c r="O72" s="263">
        <v>7.0851445859164919</v>
      </c>
      <c r="P72" s="263">
        <v>6.3859981739052092</v>
      </c>
      <c r="Q72" s="263">
        <v>4.7272537200209186</v>
      </c>
      <c r="R72" s="263">
        <v>7.82490054224714</v>
      </c>
      <c r="S72" s="263">
        <v>8.3347430049093241</v>
      </c>
      <c r="T72" s="263">
        <v>9.3385520326116094</v>
      </c>
      <c r="U72" s="263">
        <v>10.38514937741656</v>
      </c>
      <c r="V72" s="263">
        <v>10.23787846454605</v>
      </c>
      <c r="W72" s="263">
        <v>8.5505111022840765</v>
      </c>
      <c r="DA72" s="70" t="s">
        <v>230</v>
      </c>
    </row>
    <row r="73" spans="1:105" ht="12" customHeight="1" x14ac:dyDescent="0.25">
      <c r="A73" s="60" t="s">
        <v>183</v>
      </c>
      <c r="B73" s="264">
        <v>9.9235799786865364</v>
      </c>
      <c r="C73" s="264">
        <v>17.326937983887952</v>
      </c>
      <c r="D73" s="264">
        <v>13.984759307953111</v>
      </c>
      <c r="E73" s="264">
        <v>12.20999168582709</v>
      </c>
      <c r="F73" s="264">
        <v>6.6907810712135198</v>
      </c>
      <c r="G73" s="264">
        <v>7.1027853763642756</v>
      </c>
      <c r="H73" s="264">
        <v>9.8991212494625405</v>
      </c>
      <c r="I73" s="264">
        <v>10.403234253221839</v>
      </c>
      <c r="J73" s="264">
        <v>10.68423076195786</v>
      </c>
      <c r="K73" s="264">
        <v>2.1851481256119429</v>
      </c>
      <c r="L73" s="264">
        <v>1.4406692869588971</v>
      </c>
      <c r="M73" s="264">
        <v>2.6946737468330162</v>
      </c>
      <c r="N73" s="264">
        <v>1.0080616221519429</v>
      </c>
      <c r="O73" s="264">
        <v>4.1448723225165356</v>
      </c>
      <c r="P73" s="264">
        <v>3.1979544469643302</v>
      </c>
      <c r="Q73" s="264">
        <v>2.1320237160099991</v>
      </c>
      <c r="R73" s="264">
        <v>3.9917900757811098</v>
      </c>
      <c r="S73" s="264">
        <v>4.213931150819219</v>
      </c>
      <c r="T73" s="264">
        <v>4.9935001590902219</v>
      </c>
      <c r="U73" s="264">
        <v>5.4317104171598949</v>
      </c>
      <c r="V73" s="264">
        <v>5.5379326342557098</v>
      </c>
      <c r="W73" s="264">
        <v>3.952562275860612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7.0860421366420331E-2</v>
      </c>
      <c r="C75" s="232">
        <v>0.1535036984028669</v>
      </c>
      <c r="D75" s="232">
        <v>0</v>
      </c>
      <c r="E75" s="232">
        <v>0</v>
      </c>
      <c r="F75" s="232">
        <v>0.1147685830165861</v>
      </c>
      <c r="G75" s="232">
        <v>0.11312399867666401</v>
      </c>
      <c r="H75" s="232">
        <v>0</v>
      </c>
      <c r="I75" s="232">
        <v>0.1753463413804151</v>
      </c>
      <c r="J75" s="232">
        <v>0.19323601170374419</v>
      </c>
      <c r="K75" s="232">
        <v>0.13884413840112281</v>
      </c>
      <c r="L75" s="232">
        <v>8.2754875302090719E-2</v>
      </c>
      <c r="M75" s="232">
        <v>7.8778955084487928E-2</v>
      </c>
      <c r="N75" s="232">
        <v>2.351638309295798E-2</v>
      </c>
      <c r="O75" s="232">
        <v>8.4519201332202462E-2</v>
      </c>
      <c r="P75" s="232">
        <v>8.9714304667595668E-2</v>
      </c>
      <c r="Q75" s="232">
        <v>6.6539884582492548E-2</v>
      </c>
      <c r="R75" s="232">
        <v>0.11100780919179409</v>
      </c>
      <c r="S75" s="232">
        <v>0.20838097930598051</v>
      </c>
      <c r="T75" s="232">
        <v>0.21397708117137981</v>
      </c>
      <c r="U75" s="232">
        <v>0.12794363930688221</v>
      </c>
      <c r="V75" s="232">
        <v>0.1373912815375164</v>
      </c>
      <c r="W75" s="232">
        <v>0.13079779149423701</v>
      </c>
      <c r="DA75" s="71" t="s">
        <v>233</v>
      </c>
    </row>
    <row r="76" spans="1:105" ht="12" customHeight="1" x14ac:dyDescent="0.25">
      <c r="A76" s="59" t="s">
        <v>70</v>
      </c>
      <c r="B76" s="232">
        <v>2.8229491785065419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7.0297703788135752</v>
      </c>
      <c r="C77" s="232">
        <v>17.173434285485079</v>
      </c>
      <c r="D77" s="232">
        <v>13.984759307953111</v>
      </c>
      <c r="E77" s="232">
        <v>12.20999168582709</v>
      </c>
      <c r="F77" s="232">
        <v>6.576012488196934</v>
      </c>
      <c r="G77" s="232">
        <v>6.9896613776876118</v>
      </c>
      <c r="H77" s="232">
        <v>9.8991212494625405</v>
      </c>
      <c r="I77" s="232">
        <v>10.22788791184143</v>
      </c>
      <c r="J77" s="232">
        <v>10.490994750254121</v>
      </c>
      <c r="K77" s="232">
        <v>2.0463039872108202</v>
      </c>
      <c r="L77" s="232">
        <v>1.357914411656806</v>
      </c>
      <c r="M77" s="232">
        <v>2.615894791748528</v>
      </c>
      <c r="N77" s="232">
        <v>0.9845452390589845</v>
      </c>
      <c r="O77" s="232">
        <v>4.0603531211843338</v>
      </c>
      <c r="P77" s="232">
        <v>3.1082401422967338</v>
      </c>
      <c r="Q77" s="232">
        <v>2.0654838314275059</v>
      </c>
      <c r="R77" s="232">
        <v>3.8807822665893159</v>
      </c>
      <c r="S77" s="232">
        <v>4.0055501715132387</v>
      </c>
      <c r="T77" s="232">
        <v>4.7795230779188422</v>
      </c>
      <c r="U77" s="232">
        <v>5.3037667778530126</v>
      </c>
      <c r="V77" s="232">
        <v>5.4005413527181938</v>
      </c>
      <c r="W77" s="232">
        <v>3.8217644843663749</v>
      </c>
      <c r="DA77" s="71" t="s">
        <v>235</v>
      </c>
    </row>
    <row r="78" spans="1:105" ht="12" customHeight="1" x14ac:dyDescent="0.25">
      <c r="A78" s="60" t="s">
        <v>189</v>
      </c>
      <c r="B78" s="264">
        <v>1.96996415909455</v>
      </c>
      <c r="C78" s="264">
        <v>4.3378872193740774</v>
      </c>
      <c r="D78" s="264">
        <v>3.8898786676012409</v>
      </c>
      <c r="E78" s="264">
        <v>3.6669245352239068</v>
      </c>
      <c r="F78" s="264">
        <v>3.886029231707548</v>
      </c>
      <c r="G78" s="264">
        <v>4.9771326068538873</v>
      </c>
      <c r="H78" s="264">
        <v>6.6691853361232267</v>
      </c>
      <c r="I78" s="264">
        <v>7.361331765088285</v>
      </c>
      <c r="J78" s="264">
        <v>8.2369871619538895</v>
      </c>
      <c r="K78" s="264">
        <v>1.981469125337133</v>
      </c>
      <c r="L78" s="264">
        <v>1.472652090824367</v>
      </c>
      <c r="M78" s="264">
        <v>2.723218908029895</v>
      </c>
      <c r="N78" s="264">
        <v>0.87462494867100593</v>
      </c>
      <c r="O78" s="264">
        <v>2.940272263399955</v>
      </c>
      <c r="P78" s="264">
        <v>3.188043726940879</v>
      </c>
      <c r="Q78" s="264">
        <v>2.5952300040109209</v>
      </c>
      <c r="R78" s="264">
        <v>3.8331104664660298</v>
      </c>
      <c r="S78" s="264">
        <v>4.120811854090106</v>
      </c>
      <c r="T78" s="264">
        <v>4.3450518735213874</v>
      </c>
      <c r="U78" s="264">
        <v>4.9534389602566637</v>
      </c>
      <c r="V78" s="264">
        <v>4.6999458302903401</v>
      </c>
      <c r="W78" s="264">
        <v>4.5979488264234636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3.6564404266378037</v>
      </c>
      <c r="C79" s="263">
        <f t="shared" si="1"/>
        <v>6.6145869146234686</v>
      </c>
      <c r="D79" s="263">
        <f t="shared" si="1"/>
        <v>5.4640176810419847</v>
      </c>
      <c r="E79" s="263">
        <f t="shared" si="1"/>
        <v>5.1100811125885244</v>
      </c>
      <c r="F79" s="263">
        <f t="shared" si="1"/>
        <v>4.2736845798769281</v>
      </c>
      <c r="G79" s="263">
        <f t="shared" si="1"/>
        <v>5.1294540871894947</v>
      </c>
      <c r="H79" s="263">
        <f t="shared" si="1"/>
        <v>6.6277277855377799</v>
      </c>
      <c r="I79" s="263">
        <f t="shared" si="1"/>
        <v>7.0177633677092253</v>
      </c>
      <c r="J79" s="263">
        <f t="shared" si="1"/>
        <v>7.9060199337048527</v>
      </c>
      <c r="K79" s="263">
        <f t="shared" si="1"/>
        <v>2.058849170013783</v>
      </c>
      <c r="L79" s="263">
        <f t="shared" si="1"/>
        <v>1.2983959003022365</v>
      </c>
      <c r="M79" s="263">
        <f t="shared" si="1"/>
        <v>2.4144352179634629</v>
      </c>
      <c r="N79" s="263">
        <f t="shared" si="1"/>
        <v>0.70832951646369802</v>
      </c>
      <c r="O79" s="263">
        <f t="shared" si="1"/>
        <v>2.721966543757004</v>
      </c>
      <c r="P79" s="263">
        <f t="shared" si="1"/>
        <v>2.7355531395269073</v>
      </c>
      <c r="Q79" s="263">
        <f t="shared" si="1"/>
        <v>2.0792680413085978</v>
      </c>
      <c r="R79" s="263">
        <f t="shared" si="1"/>
        <v>3.5317077996768775</v>
      </c>
      <c r="S79" s="263">
        <f t="shared" si="1"/>
        <v>4.0646017785684068</v>
      </c>
      <c r="T79" s="263">
        <f t="shared" si="1"/>
        <v>4.147863717665607</v>
      </c>
      <c r="U79" s="263">
        <f t="shared" si="1"/>
        <v>5.0030772395992544</v>
      </c>
      <c r="V79" s="263">
        <f t="shared" si="1"/>
        <v>5.3646593844423878</v>
      </c>
      <c r="W79" s="263">
        <f t="shared" si="1"/>
        <v>5.3787322754546176</v>
      </c>
      <c r="DA79" s="70"/>
    </row>
    <row r="80" spans="1:105" ht="12" customHeight="1" x14ac:dyDescent="0.25">
      <c r="A80" s="60" t="s">
        <v>192</v>
      </c>
      <c r="B80" s="264">
        <v>1.3665905646411189</v>
      </c>
      <c r="C80" s="264">
        <v>2.6201542959626591</v>
      </c>
      <c r="D80" s="264">
        <v>2.114754910118001</v>
      </c>
      <c r="E80" s="264">
        <v>1.846377138247804</v>
      </c>
      <c r="F80" s="264">
        <v>1.011770157161493</v>
      </c>
      <c r="G80" s="264">
        <v>1.0740728474059951</v>
      </c>
      <c r="H80" s="264">
        <v>1.4969306805480089</v>
      </c>
      <c r="I80" s="264">
        <v>1.5731619138841479</v>
      </c>
      <c r="J80" s="264">
        <v>1.6156537961890189</v>
      </c>
      <c r="K80" s="264">
        <v>0.33043491319475332</v>
      </c>
      <c r="L80" s="264">
        <v>0.21785590880494421</v>
      </c>
      <c r="M80" s="264">
        <v>0.40748463465083901</v>
      </c>
      <c r="N80" s="264">
        <v>0.15243760855683691</v>
      </c>
      <c r="O80" s="264">
        <v>0.62678154860121083</v>
      </c>
      <c r="P80" s="264">
        <v>0.48359000824601012</v>
      </c>
      <c r="Q80" s="264">
        <v>0.32240151744020912</v>
      </c>
      <c r="R80" s="264">
        <v>0.60363267447282087</v>
      </c>
      <c r="S80" s="264">
        <v>0.63722452391627693</v>
      </c>
      <c r="T80" s="264">
        <v>0.7551098125875928</v>
      </c>
      <c r="U80" s="264">
        <v>0.8213753288192448</v>
      </c>
      <c r="V80" s="264">
        <v>0.8374380975963408</v>
      </c>
      <c r="W80" s="264">
        <v>0.59770070377041329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1.363782823962474E-2</v>
      </c>
      <c r="C82" s="232">
        <v>2.3212605434984001E-2</v>
      </c>
      <c r="D82" s="232">
        <v>0</v>
      </c>
      <c r="E82" s="232">
        <v>0</v>
      </c>
      <c r="F82" s="232">
        <v>1.7355137769413279E-2</v>
      </c>
      <c r="G82" s="232">
        <v>1.7106446123646039E-2</v>
      </c>
      <c r="H82" s="232">
        <v>0</v>
      </c>
      <c r="I82" s="232">
        <v>2.6515618055333881E-2</v>
      </c>
      <c r="J82" s="232">
        <v>2.9220867915096371E-2</v>
      </c>
      <c r="K82" s="232">
        <v>2.0995808147938291E-2</v>
      </c>
      <c r="L82" s="232">
        <v>1.2514071570883131E-2</v>
      </c>
      <c r="M82" s="232">
        <v>1.191283871322278E-2</v>
      </c>
      <c r="N82" s="232">
        <v>3.5561131599717031E-3</v>
      </c>
      <c r="O82" s="232">
        <v>1.2780870380434749E-2</v>
      </c>
      <c r="P82" s="232">
        <v>1.3566466331367211E-2</v>
      </c>
      <c r="Q82" s="232">
        <v>1.0062064318796429E-2</v>
      </c>
      <c r="R82" s="232">
        <v>1.6786439035549529E-2</v>
      </c>
      <c r="S82" s="232">
        <v>3.1511067831672207E-2</v>
      </c>
      <c r="T82" s="232">
        <v>3.235730219558032E-2</v>
      </c>
      <c r="U82" s="232">
        <v>1.9347450569901711E-2</v>
      </c>
      <c r="V82" s="232">
        <v>2.0776109251564499E-2</v>
      </c>
      <c r="W82" s="232">
        <v>1.9779051301778441E-2</v>
      </c>
      <c r="DA82" s="71" t="s">
        <v>239</v>
      </c>
    </row>
    <row r="83" spans="1:105" ht="12" customHeight="1" x14ac:dyDescent="0.25">
      <c r="A83" s="59" t="s">
        <v>162</v>
      </c>
      <c r="B83" s="232">
        <v>1.3529527364014939</v>
      </c>
      <c r="C83" s="232">
        <v>2.5969416905276752</v>
      </c>
      <c r="D83" s="232">
        <v>2.114754910118001</v>
      </c>
      <c r="E83" s="232">
        <v>1.846377138247804</v>
      </c>
      <c r="F83" s="232">
        <v>0.99441501939207966</v>
      </c>
      <c r="G83" s="232">
        <v>1.056966401282349</v>
      </c>
      <c r="H83" s="232">
        <v>1.4969306805480089</v>
      </c>
      <c r="I83" s="232">
        <v>1.5466462958288141</v>
      </c>
      <c r="J83" s="232">
        <v>1.586432928273922</v>
      </c>
      <c r="K83" s="232">
        <v>0.30943910504681499</v>
      </c>
      <c r="L83" s="232">
        <v>0.2053418372340611</v>
      </c>
      <c r="M83" s="232">
        <v>0.39557179593761621</v>
      </c>
      <c r="N83" s="232">
        <v>0.14888149539686521</v>
      </c>
      <c r="O83" s="232">
        <v>0.61400067822077609</v>
      </c>
      <c r="P83" s="232">
        <v>0.47002354191464291</v>
      </c>
      <c r="Q83" s="232">
        <v>0.31233945312141259</v>
      </c>
      <c r="R83" s="232">
        <v>0.58684623543727132</v>
      </c>
      <c r="S83" s="232">
        <v>0.6057134560846047</v>
      </c>
      <c r="T83" s="232">
        <v>0.72275251039201249</v>
      </c>
      <c r="U83" s="232">
        <v>0.80202787824934307</v>
      </c>
      <c r="V83" s="232">
        <v>0.81666198834477632</v>
      </c>
      <c r="W83" s="232">
        <v>0.57792165246863481</v>
      </c>
      <c r="DA83" s="71" t="s">
        <v>240</v>
      </c>
    </row>
    <row r="84" spans="1:105" ht="12" customHeight="1" x14ac:dyDescent="0.25">
      <c r="A84" s="60" t="s">
        <v>197</v>
      </c>
      <c r="B84" s="264">
        <v>1.910709683009834</v>
      </c>
      <c r="C84" s="264">
        <v>3.3384636388091171</v>
      </c>
      <c r="D84" s="264">
        <v>2.7610409909899669</v>
      </c>
      <c r="E84" s="264">
        <v>2.709196993195405</v>
      </c>
      <c r="F84" s="264">
        <v>2.6742747488640548</v>
      </c>
      <c r="G84" s="264">
        <v>3.3027465045780908</v>
      </c>
      <c r="H84" s="264">
        <v>4.1222926233979562</v>
      </c>
      <c r="I84" s="264">
        <v>4.3314315985258949</v>
      </c>
      <c r="J84" s="264">
        <v>5.0447809499742338</v>
      </c>
      <c r="K84" s="264">
        <v>1.428779385043232</v>
      </c>
      <c r="L84" s="264">
        <v>0.8578476897288041</v>
      </c>
      <c r="M84" s="264">
        <v>1.59514939100985</v>
      </c>
      <c r="N84" s="264">
        <v>0.42363239853784113</v>
      </c>
      <c r="O84" s="264">
        <v>1.6505613109589059</v>
      </c>
      <c r="P84" s="264">
        <v>1.7698718076651241</v>
      </c>
      <c r="Q84" s="264">
        <v>1.364419626999275</v>
      </c>
      <c r="R84" s="264">
        <v>2.3484377498669051</v>
      </c>
      <c r="S84" s="264">
        <v>2.8042340950016391</v>
      </c>
      <c r="T84" s="264">
        <v>2.73570149667359</v>
      </c>
      <c r="U84" s="264">
        <v>3.4326500942632041</v>
      </c>
      <c r="V84" s="264">
        <v>3.8165023318017011</v>
      </c>
      <c r="W84" s="264">
        <v>4.0857364548336363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5.1186110736529044E-3</v>
      </c>
      <c r="D85" s="231">
        <v>0</v>
      </c>
      <c r="E85" s="231">
        <v>3.547950836845577E-3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1.5501184898773961E-3</v>
      </c>
      <c r="P85" s="231">
        <v>0</v>
      </c>
      <c r="Q85" s="231">
        <v>0</v>
      </c>
      <c r="R85" s="231">
        <v>0</v>
      </c>
      <c r="S85" s="231">
        <v>3.309153295833291E-3</v>
      </c>
      <c r="T85" s="231">
        <v>3.645858211854894E-3</v>
      </c>
      <c r="U85" s="231">
        <v>3.8859474522203292E-3</v>
      </c>
      <c r="V85" s="231">
        <v>3.4599973333998362E-3</v>
      </c>
      <c r="W85" s="231">
        <v>2.5335776852528579E-3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8.0359536814553895E-4</v>
      </c>
      <c r="C88" s="231">
        <v>2.1543727611216812E-3</v>
      </c>
      <c r="D88" s="231">
        <v>0</v>
      </c>
      <c r="E88" s="231">
        <v>0</v>
      </c>
      <c r="F88" s="231">
        <v>7.6747088092381428E-4</v>
      </c>
      <c r="G88" s="231">
        <v>7.4870081593262435E-4</v>
      </c>
      <c r="H88" s="231">
        <v>0</v>
      </c>
      <c r="I88" s="231">
        <v>1.1558634139277929E-3</v>
      </c>
      <c r="J88" s="231">
        <v>1.159179801559797E-3</v>
      </c>
      <c r="K88" s="231">
        <v>4.7069391378729171E-4</v>
      </c>
      <c r="L88" s="231">
        <v>3.0977723775642768E-4</v>
      </c>
      <c r="M88" s="231">
        <v>3.0106405923075201E-4</v>
      </c>
      <c r="N88" s="231">
        <v>1.393559501318415E-4</v>
      </c>
      <c r="O88" s="231">
        <v>6.7858143859885292E-4</v>
      </c>
      <c r="P88" s="231">
        <v>7.613887846582932E-4</v>
      </c>
      <c r="Q88" s="231">
        <v>4.976538925238346E-4</v>
      </c>
      <c r="R88" s="231">
        <v>9.8252178561843216E-4</v>
      </c>
      <c r="S88" s="231">
        <v>1.503534555432538E-3</v>
      </c>
      <c r="T88" s="231">
        <v>2.0069462339523821E-3</v>
      </c>
      <c r="U88" s="231">
        <v>1.034116445401343E-3</v>
      </c>
      <c r="V88" s="231">
        <v>1.007712454228543E-3</v>
      </c>
      <c r="W88" s="231">
        <v>6.1888987223461327E-4</v>
      </c>
      <c r="DA88" s="73" t="s">
        <v>245</v>
      </c>
    </row>
    <row r="89" spans="1:105" ht="12" customHeight="1" x14ac:dyDescent="0.25">
      <c r="A89" s="64" t="s">
        <v>70</v>
      </c>
      <c r="B89" s="231">
        <v>3.2013765097833921E-2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7.9721384753412131E-2</v>
      </c>
      <c r="C91" s="231">
        <v>0.24102337223473211</v>
      </c>
      <c r="D91" s="231">
        <v>0.20463750758723021</v>
      </c>
      <c r="E91" s="231">
        <v>0.15287934090628891</v>
      </c>
      <c r="F91" s="231">
        <v>4.3974561370624728E-2</v>
      </c>
      <c r="G91" s="231">
        <v>4.6260433133424962E-2</v>
      </c>
      <c r="H91" s="231">
        <v>6.5913389908465861E-2</v>
      </c>
      <c r="I91" s="231">
        <v>6.7421089861258346E-2</v>
      </c>
      <c r="J91" s="231">
        <v>6.2933141217014626E-2</v>
      </c>
      <c r="K91" s="231">
        <v>6.9371515688775526E-3</v>
      </c>
      <c r="L91" s="231">
        <v>5.0830959990832442E-3</v>
      </c>
      <c r="M91" s="231">
        <v>9.9969833781086564E-3</v>
      </c>
      <c r="N91" s="231">
        <v>5.8343256569047472E-3</v>
      </c>
      <c r="O91" s="231">
        <v>3.2599459279826687E-2</v>
      </c>
      <c r="P91" s="231">
        <v>2.6379061768777509E-2</v>
      </c>
      <c r="Q91" s="231">
        <v>1.5447818629450921E-2</v>
      </c>
      <c r="R91" s="231">
        <v>3.4348512504898079E-2</v>
      </c>
      <c r="S91" s="231">
        <v>2.8901309113945801E-2</v>
      </c>
      <c r="T91" s="231">
        <v>4.4828379697520231E-2</v>
      </c>
      <c r="U91" s="231">
        <v>4.2868191629250159E-2</v>
      </c>
      <c r="V91" s="231">
        <v>3.9610903398002932E-2</v>
      </c>
      <c r="W91" s="231">
        <v>1.8083266593568618E-2</v>
      </c>
      <c r="DA91" s="73" t="s">
        <v>248</v>
      </c>
    </row>
    <row r="92" spans="1:105" ht="12" customHeight="1" x14ac:dyDescent="0.25">
      <c r="A92" s="64" t="s">
        <v>36</v>
      </c>
      <c r="B92" s="231">
        <v>0.4415837014774594</v>
      </c>
      <c r="C92" s="231">
        <v>0.72706755288537006</v>
      </c>
      <c r="D92" s="231">
        <v>0.46795952374110422</v>
      </c>
      <c r="E92" s="231">
        <v>0.52018615049759287</v>
      </c>
      <c r="F92" s="231">
        <v>0.60419150254468901</v>
      </c>
      <c r="G92" s="231">
        <v>0.43755996621369708</v>
      </c>
      <c r="H92" s="231">
        <v>0.93173540240200137</v>
      </c>
      <c r="I92" s="231">
        <v>1.39257653937621</v>
      </c>
      <c r="J92" s="231">
        <v>1.398568115981607</v>
      </c>
      <c r="K92" s="231">
        <v>0.24609938807390391</v>
      </c>
      <c r="L92" s="231">
        <v>0.2396224770033237</v>
      </c>
      <c r="M92" s="231">
        <v>0.48842364854455861</v>
      </c>
      <c r="N92" s="231">
        <v>0.1265583643126359</v>
      </c>
      <c r="O92" s="231">
        <v>0.1922231843290641</v>
      </c>
      <c r="P92" s="231">
        <v>8.6402001070408005E-2</v>
      </c>
      <c r="Q92" s="231">
        <v>9.1636443871239107E-2</v>
      </c>
      <c r="R92" s="231">
        <v>6.6002859591774668E-2</v>
      </c>
      <c r="S92" s="231">
        <v>7.6919189915387695E-2</v>
      </c>
      <c r="T92" s="231">
        <v>6.4838979863305266E-2</v>
      </c>
      <c r="U92" s="231">
        <v>6.8222785035740696E-2</v>
      </c>
      <c r="V92" s="231">
        <v>4.197735928655541E-2</v>
      </c>
      <c r="W92" s="231">
        <v>5.0135237399582012E-2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1.355433293564559E-3</v>
      </c>
      <c r="R93" s="231">
        <v>6.7386339115016146E-3</v>
      </c>
      <c r="S93" s="231">
        <v>1.0498112066814979E-2</v>
      </c>
      <c r="T93" s="231">
        <v>8.6543961324329535E-3</v>
      </c>
      <c r="U93" s="231">
        <v>1.56108200439874E-2</v>
      </c>
      <c r="V93" s="231">
        <v>1.6794554580618608E-2</v>
      </c>
      <c r="W93" s="231">
        <v>4.5043601172109413E-2</v>
      </c>
      <c r="DA93" s="73" t="s">
        <v>250</v>
      </c>
    </row>
    <row r="94" spans="1:105" ht="12" customHeight="1" x14ac:dyDescent="0.25">
      <c r="A94" s="64" t="s">
        <v>79</v>
      </c>
      <c r="B94" s="231">
        <v>1.3565872363129829</v>
      </c>
      <c r="C94" s="231">
        <v>2.3630997298542402</v>
      </c>
      <c r="D94" s="231">
        <v>2.0884439596616331</v>
      </c>
      <c r="E94" s="231">
        <v>2.0325835509546781</v>
      </c>
      <c r="F94" s="231">
        <v>2.0253412140678169</v>
      </c>
      <c r="G94" s="231">
        <v>2.8181774044150369</v>
      </c>
      <c r="H94" s="231">
        <v>3.1246438310874889</v>
      </c>
      <c r="I94" s="231">
        <v>2.8702781058744988</v>
      </c>
      <c r="J94" s="231">
        <v>3.5821205129740519</v>
      </c>
      <c r="K94" s="231">
        <v>1.1752721514866631</v>
      </c>
      <c r="L94" s="231">
        <v>0.61283233948864069</v>
      </c>
      <c r="M94" s="231">
        <v>1.0964276950279519</v>
      </c>
      <c r="N94" s="231">
        <v>0.29110035261816858</v>
      </c>
      <c r="O94" s="231">
        <v>1.423509967421539</v>
      </c>
      <c r="P94" s="231">
        <v>1.65632935604128</v>
      </c>
      <c r="Q94" s="231">
        <v>1.255482277312497</v>
      </c>
      <c r="R94" s="231">
        <v>2.2403652220731129</v>
      </c>
      <c r="S94" s="231">
        <v>2.6831027960542242</v>
      </c>
      <c r="T94" s="231">
        <v>2.6117269365345241</v>
      </c>
      <c r="U94" s="231">
        <v>3.3010282336566039</v>
      </c>
      <c r="V94" s="231">
        <v>3.7136518047488951</v>
      </c>
      <c r="W94" s="231">
        <v>3.9693218821108891</v>
      </c>
      <c r="DA94" s="73" t="s">
        <v>251</v>
      </c>
    </row>
    <row r="95" spans="1:105" ht="12" customHeight="1" x14ac:dyDescent="0.25">
      <c r="A95" s="61" t="s">
        <v>209</v>
      </c>
      <c r="B95" s="265">
        <v>0.3791401789868506</v>
      </c>
      <c r="C95" s="265">
        <v>0.65596897985169167</v>
      </c>
      <c r="D95" s="265">
        <v>0.58822177993401692</v>
      </c>
      <c r="E95" s="265">
        <v>0.55450698114531516</v>
      </c>
      <c r="F95" s="265">
        <v>0.58763967385138016</v>
      </c>
      <c r="G95" s="265">
        <v>0.75263473520540869</v>
      </c>
      <c r="H95" s="265">
        <v>1.0085044815918149</v>
      </c>
      <c r="I95" s="265">
        <v>1.1131698552991831</v>
      </c>
      <c r="J95" s="265">
        <v>1.2455851875416</v>
      </c>
      <c r="K95" s="265">
        <v>0.29963487177579767</v>
      </c>
      <c r="L95" s="265">
        <v>0.22269230176848839</v>
      </c>
      <c r="M95" s="265">
        <v>0.41180119230277368</v>
      </c>
      <c r="N95" s="265">
        <v>0.13225950936902001</v>
      </c>
      <c r="O95" s="265">
        <v>0.4446236841968873</v>
      </c>
      <c r="P95" s="265">
        <v>0.48209132361577278</v>
      </c>
      <c r="Q95" s="265">
        <v>0.39244689686911383</v>
      </c>
      <c r="R95" s="265">
        <v>0.57963737533715132</v>
      </c>
      <c r="S95" s="265">
        <v>0.62314315965049105</v>
      </c>
      <c r="T95" s="265">
        <v>0.65705240840442392</v>
      </c>
      <c r="U95" s="265">
        <v>0.74905181651680564</v>
      </c>
      <c r="V95" s="265">
        <v>0.71071895504434557</v>
      </c>
      <c r="W95" s="265">
        <v>0.69529511685056777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1.0000000000000002</v>
      </c>
      <c r="D100" s="234">
        <f t="shared" si="2"/>
        <v>1</v>
      </c>
      <c r="E100" s="234">
        <f t="shared" si="2"/>
        <v>0.99999999999999989</v>
      </c>
      <c r="F100" s="234">
        <f t="shared" si="2"/>
        <v>0.99999999999999989</v>
      </c>
      <c r="G100" s="234">
        <f t="shared" si="2"/>
        <v>0.99999999999999989</v>
      </c>
      <c r="H100" s="234">
        <f t="shared" si="2"/>
        <v>0.99999999999999978</v>
      </c>
      <c r="I100" s="234">
        <f t="shared" si="2"/>
        <v>1</v>
      </c>
      <c r="J100" s="234">
        <f t="shared" si="2"/>
        <v>1.0000000000000002</v>
      </c>
      <c r="K100" s="234">
        <f t="shared" si="2"/>
        <v>1</v>
      </c>
      <c r="L100" s="234">
        <f t="shared" si="2"/>
        <v>1</v>
      </c>
      <c r="M100" s="234">
        <f t="shared" si="2"/>
        <v>1</v>
      </c>
      <c r="N100" s="234">
        <f t="shared" si="2"/>
        <v>1</v>
      </c>
      <c r="O100" s="234">
        <f t="shared" si="2"/>
        <v>0.99999999999999956</v>
      </c>
      <c r="P100" s="234">
        <f t="shared" si="2"/>
        <v>1</v>
      </c>
      <c r="Q100" s="234">
        <f t="shared" si="2"/>
        <v>1.0000000000000002</v>
      </c>
      <c r="R100" s="234">
        <f t="shared" si="2"/>
        <v>1</v>
      </c>
      <c r="S100" s="234">
        <f t="shared" si="2"/>
        <v>0.99999999999999989</v>
      </c>
      <c r="T100" s="234">
        <f t="shared" si="2"/>
        <v>0.99999999999999978</v>
      </c>
      <c r="U100" s="234">
        <f t="shared" si="2"/>
        <v>0.99999999999999978</v>
      </c>
      <c r="V100" s="234">
        <f t="shared" si="2"/>
        <v>1</v>
      </c>
      <c r="W100" s="234">
        <f t="shared" si="2"/>
        <v>0.99999999999999956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1.560248209324354E-3</v>
      </c>
      <c r="C101" s="268">
        <f t="shared" si="3"/>
        <v>1.5146843524100587E-3</v>
      </c>
      <c r="D101" s="268">
        <f t="shared" si="3"/>
        <v>1.6753819584358271E-3</v>
      </c>
      <c r="E101" s="268">
        <f t="shared" si="3"/>
        <v>1.4836928413436239E-3</v>
      </c>
      <c r="F101" s="268">
        <f t="shared" si="3"/>
        <v>1.1905504331401365E-3</v>
      </c>
      <c r="G101" s="268">
        <f t="shared" si="3"/>
        <v>1.4161038008241571E-3</v>
      </c>
      <c r="H101" s="268">
        <f t="shared" si="3"/>
        <v>1.3243211726827978E-3</v>
      </c>
      <c r="I101" s="268">
        <f t="shared" si="3"/>
        <v>1.174480078194332E-3</v>
      </c>
      <c r="J101" s="268">
        <f t="shared" si="3"/>
        <v>1.164487529533605E-3</v>
      </c>
      <c r="K101" s="268">
        <f t="shared" si="3"/>
        <v>1.252660617350019E-3</v>
      </c>
      <c r="L101" s="268">
        <f t="shared" si="3"/>
        <v>1.2261771862600464E-3</v>
      </c>
      <c r="M101" s="268">
        <f t="shared" si="3"/>
        <v>1.1799457988185189E-3</v>
      </c>
      <c r="N101" s="268">
        <f t="shared" si="3"/>
        <v>1.4585697936872267E-3</v>
      </c>
      <c r="O101" s="268">
        <f t="shared" si="3"/>
        <v>1.7773110009379474E-3</v>
      </c>
      <c r="P101" s="268">
        <f t="shared" si="3"/>
        <v>1.914524755755212E-3</v>
      </c>
      <c r="Q101" s="268">
        <f t="shared" si="3"/>
        <v>1.7406104442217153E-3</v>
      </c>
      <c r="R101" s="268">
        <f t="shared" si="3"/>
        <v>1.942432754868984E-3</v>
      </c>
      <c r="S101" s="268">
        <f t="shared" si="3"/>
        <v>1.8155667981527598E-3</v>
      </c>
      <c r="T101" s="268">
        <f t="shared" si="3"/>
        <v>1.9442422262195603E-3</v>
      </c>
      <c r="U101" s="268">
        <f t="shared" si="3"/>
        <v>1.8968934655275791E-3</v>
      </c>
      <c r="V101" s="268">
        <f t="shared" si="3"/>
        <v>1.894977937491585E-3</v>
      </c>
      <c r="W101" s="268">
        <f t="shared" si="3"/>
        <v>1.7642427076398472E-3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8.3213237830632243E-4</v>
      </c>
      <c r="C102" s="269">
        <f t="shared" si="4"/>
        <v>8.0783165461869775E-4</v>
      </c>
      <c r="D102" s="269">
        <f t="shared" si="4"/>
        <v>8.9353704449910776E-4</v>
      </c>
      <c r="E102" s="269">
        <f t="shared" si="4"/>
        <v>7.9130284871659919E-4</v>
      </c>
      <c r="F102" s="269">
        <f t="shared" si="4"/>
        <v>6.3496023100807254E-4</v>
      </c>
      <c r="G102" s="269">
        <f t="shared" si="4"/>
        <v>7.5525536043955031E-4</v>
      </c>
      <c r="H102" s="269">
        <f t="shared" si="4"/>
        <v>7.0630462543082556E-4</v>
      </c>
      <c r="I102" s="269">
        <f t="shared" si="4"/>
        <v>6.2638937503697726E-4</v>
      </c>
      <c r="J102" s="269">
        <f t="shared" si="4"/>
        <v>6.2106001575125609E-4</v>
      </c>
      <c r="K102" s="269">
        <f t="shared" si="4"/>
        <v>6.6808566258667694E-4</v>
      </c>
      <c r="L102" s="269">
        <f t="shared" si="4"/>
        <v>6.5396116600535811E-4</v>
      </c>
      <c r="M102" s="269">
        <f t="shared" si="4"/>
        <v>6.2930442603654363E-4</v>
      </c>
      <c r="N102" s="269">
        <f t="shared" si="4"/>
        <v>7.779038899665212E-4</v>
      </c>
      <c r="O102" s="269">
        <f t="shared" si="4"/>
        <v>9.4789920050023868E-4</v>
      </c>
      <c r="P102" s="269">
        <f t="shared" si="4"/>
        <v>1.0210798697361132E-3</v>
      </c>
      <c r="Q102" s="269">
        <f t="shared" si="4"/>
        <v>9.2832557025158144E-4</v>
      </c>
      <c r="R102" s="269">
        <f t="shared" si="4"/>
        <v>1.0359641359301247E-3</v>
      </c>
      <c r="S102" s="269">
        <f t="shared" si="4"/>
        <v>9.6830229234813852E-4</v>
      </c>
      <c r="T102" s="269">
        <f t="shared" si="4"/>
        <v>1.0369291873170985E-3</v>
      </c>
      <c r="U102" s="269">
        <f t="shared" si="4"/>
        <v>1.0116765149480425E-3</v>
      </c>
      <c r="V102" s="269">
        <f t="shared" si="4"/>
        <v>1.0106548999955119E-3</v>
      </c>
      <c r="W102" s="269">
        <f t="shared" si="4"/>
        <v>9.4092944407458501E-4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2.0803309457658056E-2</v>
      </c>
      <c r="C103" s="269">
        <f t="shared" si="5"/>
        <v>2.0195791365467442E-2</v>
      </c>
      <c r="D103" s="269">
        <f t="shared" si="5"/>
        <v>2.2338426112477699E-2</v>
      </c>
      <c r="E103" s="269">
        <f t="shared" si="5"/>
        <v>1.978257121791498E-2</v>
      </c>
      <c r="F103" s="269">
        <f t="shared" si="5"/>
        <v>1.5874005775201816E-2</v>
      </c>
      <c r="G103" s="269">
        <f t="shared" si="5"/>
        <v>1.888138401098876E-2</v>
      </c>
      <c r="H103" s="269">
        <f t="shared" si="5"/>
        <v>1.7657615635770632E-2</v>
      </c>
      <c r="I103" s="269">
        <f t="shared" si="5"/>
        <v>1.5659734375924429E-2</v>
      </c>
      <c r="J103" s="269">
        <f t="shared" si="5"/>
        <v>1.5526500393781402E-2</v>
      </c>
      <c r="K103" s="269">
        <f t="shared" si="5"/>
        <v>1.6702141564666921E-2</v>
      </c>
      <c r="L103" s="269">
        <f t="shared" si="5"/>
        <v>1.6349029150133955E-2</v>
      </c>
      <c r="M103" s="269">
        <f t="shared" si="5"/>
        <v>1.5732610650913591E-2</v>
      </c>
      <c r="N103" s="269">
        <f t="shared" si="5"/>
        <v>1.9447597249163024E-2</v>
      </c>
      <c r="O103" s="269">
        <f t="shared" si="5"/>
        <v>2.3697480012505965E-2</v>
      </c>
      <c r="P103" s="269">
        <f t="shared" si="5"/>
        <v>2.5526996743402832E-2</v>
      </c>
      <c r="Q103" s="269">
        <f t="shared" si="5"/>
        <v>2.3208139256289523E-2</v>
      </c>
      <c r="R103" s="269">
        <f t="shared" si="5"/>
        <v>2.5899103398253111E-2</v>
      </c>
      <c r="S103" s="269">
        <f t="shared" si="5"/>
        <v>2.4207557308703456E-2</v>
      </c>
      <c r="T103" s="269">
        <f t="shared" si="5"/>
        <v>2.5923229682927477E-2</v>
      </c>
      <c r="U103" s="269">
        <f t="shared" si="5"/>
        <v>2.5291912873701059E-2</v>
      </c>
      <c r="V103" s="269">
        <f t="shared" si="5"/>
        <v>2.526637249988779E-2</v>
      </c>
      <c r="W103" s="269">
        <f t="shared" si="5"/>
        <v>2.3523236101864627E-2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5.2008273644145128E-4</v>
      </c>
      <c r="C104" s="269">
        <f t="shared" si="6"/>
        <v>5.0489478413668612E-4</v>
      </c>
      <c r="D104" s="269">
        <f t="shared" si="6"/>
        <v>5.584606528119423E-4</v>
      </c>
      <c r="E104" s="269">
        <f t="shared" si="6"/>
        <v>4.9456428044787463E-4</v>
      </c>
      <c r="F104" s="269">
        <f t="shared" si="6"/>
        <v>3.9685014438004549E-4</v>
      </c>
      <c r="G104" s="269">
        <f t="shared" si="6"/>
        <v>4.7203460027471885E-4</v>
      </c>
      <c r="H104" s="269">
        <f t="shared" si="6"/>
        <v>4.4144039089426604E-4</v>
      </c>
      <c r="I104" s="269">
        <f t="shared" si="6"/>
        <v>3.9149335939811069E-4</v>
      </c>
      <c r="J104" s="269">
        <f t="shared" si="6"/>
        <v>3.8816250984453508E-4</v>
      </c>
      <c r="K104" s="269">
        <f t="shared" si="6"/>
        <v>4.1755353911667283E-4</v>
      </c>
      <c r="L104" s="269">
        <f t="shared" si="6"/>
        <v>4.0872572875334866E-4</v>
      </c>
      <c r="M104" s="269">
        <f t="shared" si="6"/>
        <v>3.9331526627283964E-4</v>
      </c>
      <c r="N104" s="269">
        <f t="shared" si="6"/>
        <v>4.8618993122907545E-4</v>
      </c>
      <c r="O104" s="269">
        <f t="shared" si="6"/>
        <v>5.9243700031264912E-4</v>
      </c>
      <c r="P104" s="269">
        <f t="shared" si="6"/>
        <v>6.3817491858507056E-4</v>
      </c>
      <c r="Q104" s="269">
        <f t="shared" si="6"/>
        <v>5.8020348140723813E-4</v>
      </c>
      <c r="R104" s="269">
        <f t="shared" si="6"/>
        <v>6.4747758495632766E-4</v>
      </c>
      <c r="S104" s="269">
        <f t="shared" si="6"/>
        <v>6.0518893271758632E-4</v>
      </c>
      <c r="T104" s="269">
        <f t="shared" si="6"/>
        <v>6.4808074207318674E-4</v>
      </c>
      <c r="U104" s="269">
        <f t="shared" si="6"/>
        <v>6.3229782184252663E-4</v>
      </c>
      <c r="V104" s="269">
        <f t="shared" si="6"/>
        <v>6.3165931249719481E-4</v>
      </c>
      <c r="W104" s="269">
        <f t="shared" si="6"/>
        <v>5.8808090254661594E-4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1.1861318323135386E-3</v>
      </c>
      <c r="C105" s="270">
        <f t="shared" si="7"/>
        <v>1.1893617700660174E-3</v>
      </c>
      <c r="D105" s="270">
        <f t="shared" si="7"/>
        <v>1.2645219851260946E-3</v>
      </c>
      <c r="E105" s="270">
        <f t="shared" si="7"/>
        <v>1.1230792467933407E-3</v>
      </c>
      <c r="F105" s="270">
        <f t="shared" si="7"/>
        <v>8.6103176102808056E-4</v>
      </c>
      <c r="G105" s="270">
        <f t="shared" si="7"/>
        <v>1.0017277534507935E-3</v>
      </c>
      <c r="H105" s="270">
        <f t="shared" si="7"/>
        <v>9.5302854319898804E-4</v>
      </c>
      <c r="I105" s="270">
        <f t="shared" si="7"/>
        <v>8.5269725217313895E-4</v>
      </c>
      <c r="J105" s="270">
        <f t="shared" si="7"/>
        <v>8.4366517196516537E-4</v>
      </c>
      <c r="K105" s="270">
        <f t="shared" si="7"/>
        <v>8.7170844097273848E-4</v>
      </c>
      <c r="L105" s="270">
        <f t="shared" si="7"/>
        <v>8.4448733574386651E-4</v>
      </c>
      <c r="M105" s="270">
        <f t="shared" si="7"/>
        <v>8.2066852197807674E-4</v>
      </c>
      <c r="N105" s="270">
        <f t="shared" si="7"/>
        <v>9.9787766622883977E-4</v>
      </c>
      <c r="O105" s="270">
        <f t="shared" si="7"/>
        <v>1.2241270625067094E-3</v>
      </c>
      <c r="P105" s="270">
        <f t="shared" si="7"/>
        <v>1.2865194041689211E-3</v>
      </c>
      <c r="Q105" s="270">
        <f t="shared" si="7"/>
        <v>1.1727726685920878E-3</v>
      </c>
      <c r="R105" s="270">
        <f t="shared" si="7"/>
        <v>1.3051426811020454E-3</v>
      </c>
      <c r="S105" s="270">
        <f t="shared" si="7"/>
        <v>1.3997327607890256E-3</v>
      </c>
      <c r="T105" s="270">
        <f t="shared" si="7"/>
        <v>1.4069422118222728E-3</v>
      </c>
      <c r="U105" s="270">
        <f t="shared" si="7"/>
        <v>1.4042124953022787E-3</v>
      </c>
      <c r="V105" s="270">
        <f t="shared" si="7"/>
        <v>1.5961145506335494E-3</v>
      </c>
      <c r="W105" s="270">
        <f t="shared" si="7"/>
        <v>1.5553591728905394E-3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0.18187104544841337</v>
      </c>
      <c r="C106" s="271">
        <f t="shared" si="8"/>
        <v>0.1674190839957139</v>
      </c>
      <c r="D106" s="271">
        <f t="shared" si="8"/>
        <v>0.1642642129090934</v>
      </c>
      <c r="E106" s="271">
        <f t="shared" si="8"/>
        <v>0.16225679477131927</v>
      </c>
      <c r="F106" s="271">
        <f t="shared" si="8"/>
        <v>0.17881891339800624</v>
      </c>
      <c r="G106" s="271">
        <f t="shared" si="8"/>
        <v>0.17639886336323762</v>
      </c>
      <c r="H106" s="271">
        <f t="shared" si="8"/>
        <v>0.19254217978413762</v>
      </c>
      <c r="I106" s="271">
        <f t="shared" si="8"/>
        <v>0.19671441605353085</v>
      </c>
      <c r="J106" s="271">
        <f t="shared" si="8"/>
        <v>0.19744216664705819</v>
      </c>
      <c r="K106" s="271">
        <f t="shared" si="8"/>
        <v>0.21430933555414067</v>
      </c>
      <c r="L106" s="271">
        <f t="shared" si="8"/>
        <v>0.2226993394573844</v>
      </c>
      <c r="M106" s="271">
        <f t="shared" si="8"/>
        <v>0.22464007481609466</v>
      </c>
      <c r="N106" s="271">
        <f t="shared" si="8"/>
        <v>0.20880787879782403</v>
      </c>
      <c r="O106" s="271">
        <f t="shared" si="8"/>
        <v>0.17962242285622571</v>
      </c>
      <c r="P106" s="271">
        <f t="shared" si="8"/>
        <v>0.15783934683158526</v>
      </c>
      <c r="Q106" s="271">
        <f t="shared" si="8"/>
        <v>0.16202633044299586</v>
      </c>
      <c r="R106" s="271">
        <f t="shared" si="8"/>
        <v>0.14684398983937877</v>
      </c>
      <c r="S106" s="271">
        <f t="shared" si="8"/>
        <v>0.1474434298165751</v>
      </c>
      <c r="T106" s="271">
        <f t="shared" si="8"/>
        <v>0.14354870006275669</v>
      </c>
      <c r="U106" s="271">
        <f t="shared" si="8"/>
        <v>0.14264542219140691</v>
      </c>
      <c r="V106" s="271">
        <f t="shared" si="8"/>
        <v>0.13610616811957371</v>
      </c>
      <c r="W106" s="271">
        <f t="shared" si="8"/>
        <v>0.14080114378905789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0.38047605418506308</v>
      </c>
      <c r="C107" s="271">
        <f t="shared" si="9"/>
        <v>0.40750770018578031</v>
      </c>
      <c r="D107" s="271">
        <f t="shared" si="9"/>
        <v>0.3826516330131659</v>
      </c>
      <c r="E107" s="271">
        <f t="shared" si="9"/>
        <v>0.42915884761125278</v>
      </c>
      <c r="F107" s="271">
        <f t="shared" si="9"/>
        <v>0.48278524345028784</v>
      </c>
      <c r="G107" s="271">
        <f t="shared" si="9"/>
        <v>0.42235477869707999</v>
      </c>
      <c r="H107" s="271">
        <f t="shared" si="9"/>
        <v>0.43412943216866184</v>
      </c>
      <c r="I107" s="271">
        <f t="shared" si="9"/>
        <v>0.47087895095415033</v>
      </c>
      <c r="J107" s="271">
        <f t="shared" si="9"/>
        <v>0.46702150563349931</v>
      </c>
      <c r="K107" s="271">
        <f t="shared" si="9"/>
        <v>0.41538057795541994</v>
      </c>
      <c r="L107" s="271">
        <f t="shared" si="9"/>
        <v>0.43243325338400379</v>
      </c>
      <c r="M107" s="271">
        <f t="shared" si="9"/>
        <v>0.44040628131794191</v>
      </c>
      <c r="N107" s="271">
        <f t="shared" si="9"/>
        <v>0.40736552303772655</v>
      </c>
      <c r="O107" s="271">
        <f t="shared" si="9"/>
        <v>0.34636272288201675</v>
      </c>
      <c r="P107" s="271">
        <f t="shared" si="9"/>
        <v>0.3237283578819577</v>
      </c>
      <c r="Q107" s="271">
        <f t="shared" si="9"/>
        <v>0.3608192422803731</v>
      </c>
      <c r="R107" s="271">
        <f t="shared" si="9"/>
        <v>0.31690490279642408</v>
      </c>
      <c r="S107" s="271">
        <f t="shared" si="9"/>
        <v>0.33197913181717131</v>
      </c>
      <c r="T107" s="271">
        <f t="shared" si="9"/>
        <v>0.32116131093147027</v>
      </c>
      <c r="U107" s="271">
        <f t="shared" si="9"/>
        <v>0.31707403606689122</v>
      </c>
      <c r="V107" s="271">
        <f t="shared" si="9"/>
        <v>0.3050088091951107</v>
      </c>
      <c r="W107" s="271">
        <f t="shared" si="9"/>
        <v>0.2981940523892867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0.28356437247805605</v>
      </c>
      <c r="C108" s="271">
        <f t="shared" si="10"/>
        <v>0.2759901634478153</v>
      </c>
      <c r="D108" s="271">
        <f t="shared" si="10"/>
        <v>0.29343101328953514</v>
      </c>
      <c r="E108" s="271">
        <f t="shared" si="10"/>
        <v>0.26060937276480534</v>
      </c>
      <c r="F108" s="271">
        <f t="shared" si="10"/>
        <v>0.19980152586097483</v>
      </c>
      <c r="G108" s="271">
        <f t="shared" si="10"/>
        <v>0.23244988477286568</v>
      </c>
      <c r="H108" s="271">
        <f t="shared" si="10"/>
        <v>0.22114928361395234</v>
      </c>
      <c r="I108" s="271">
        <f t="shared" si="10"/>
        <v>0.19786751173758077</v>
      </c>
      <c r="J108" s="271">
        <f t="shared" si="10"/>
        <v>0.19577162690622793</v>
      </c>
      <c r="K108" s="271">
        <f t="shared" si="10"/>
        <v>0.20227903835310967</v>
      </c>
      <c r="L108" s="271">
        <f t="shared" si="10"/>
        <v>0.19596240915715907</v>
      </c>
      <c r="M108" s="271">
        <f t="shared" si="10"/>
        <v>0.19043527816152558</v>
      </c>
      <c r="N108" s="271">
        <f t="shared" si="10"/>
        <v>0.23155647603179247</v>
      </c>
      <c r="O108" s="271">
        <f t="shared" si="10"/>
        <v>0.28405741345071828</v>
      </c>
      <c r="P108" s="271">
        <f t="shared" si="10"/>
        <v>0.29853549153144376</v>
      </c>
      <c r="Q108" s="271">
        <f t="shared" si="10"/>
        <v>0.27214067968057765</v>
      </c>
      <c r="R108" s="271">
        <f t="shared" si="10"/>
        <v>0.30285700360125045</v>
      </c>
      <c r="S108" s="271">
        <f t="shared" si="10"/>
        <v>0.28535876617208816</v>
      </c>
      <c r="T108" s="271">
        <f t="shared" si="10"/>
        <v>0.30414179546188441</v>
      </c>
      <c r="U108" s="271">
        <f t="shared" si="10"/>
        <v>0.29759072130150321</v>
      </c>
      <c r="V108" s="271">
        <f t="shared" si="10"/>
        <v>0.29748395609917616</v>
      </c>
      <c r="W108" s="271">
        <f t="shared" si="10"/>
        <v>0.27566218833999973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0.23659673658192154</v>
      </c>
      <c r="C109" s="272">
        <f t="shared" si="11"/>
        <v>0.22072942667930545</v>
      </c>
      <c r="D109" s="272">
        <f t="shared" si="11"/>
        <v>0.22957455697592533</v>
      </c>
      <c r="E109" s="272">
        <f t="shared" si="11"/>
        <v>0.20041916392352455</v>
      </c>
      <c r="F109" s="272">
        <f t="shared" si="11"/>
        <v>0.12639238380412179</v>
      </c>
      <c r="G109" s="272">
        <f t="shared" si="11"/>
        <v>0.13667656060214603</v>
      </c>
      <c r="H109" s="272">
        <f t="shared" si="11"/>
        <v>0.13213079812458672</v>
      </c>
      <c r="I109" s="272">
        <f t="shared" si="11"/>
        <v>0.11587460530060217</v>
      </c>
      <c r="J109" s="272">
        <f t="shared" si="11"/>
        <v>0.11054622630114647</v>
      </c>
      <c r="K109" s="272">
        <f t="shared" si="11"/>
        <v>0.10608357688895054</v>
      </c>
      <c r="L109" s="272">
        <f t="shared" si="11"/>
        <v>9.6905554747278175E-2</v>
      </c>
      <c r="M109" s="272">
        <f t="shared" si="11"/>
        <v>9.4715967484536714E-2</v>
      </c>
      <c r="N109" s="272">
        <f t="shared" si="11"/>
        <v>0.12398409829117953</v>
      </c>
      <c r="O109" s="272">
        <f t="shared" si="11"/>
        <v>0.16617610222914309</v>
      </c>
      <c r="P109" s="272">
        <f t="shared" si="11"/>
        <v>0.14949940114621679</v>
      </c>
      <c r="Q109" s="272">
        <f t="shared" si="11"/>
        <v>0.12273730532227582</v>
      </c>
      <c r="R109" s="272">
        <f t="shared" si="11"/>
        <v>0.1544992904164241</v>
      </c>
      <c r="S109" s="272">
        <f t="shared" si="11"/>
        <v>0.1442734578886973</v>
      </c>
      <c r="T109" s="272">
        <f t="shared" si="11"/>
        <v>0.16263036268591402</v>
      </c>
      <c r="U109" s="272">
        <f t="shared" si="11"/>
        <v>0.15564789317894329</v>
      </c>
      <c r="V109" s="272">
        <f t="shared" si="11"/>
        <v>0.16091674797217553</v>
      </c>
      <c r="W109" s="272">
        <f t="shared" si="11"/>
        <v>0.12742770034212475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4.6967635896134521E-2</v>
      </c>
      <c r="C110" s="272">
        <f t="shared" si="12"/>
        <v>5.5260736768509858E-2</v>
      </c>
      <c r="D110" s="272">
        <f t="shared" si="12"/>
        <v>6.3856456313609922E-2</v>
      </c>
      <c r="E110" s="272">
        <f t="shared" si="12"/>
        <v>6.0190208841280776E-2</v>
      </c>
      <c r="F110" s="272">
        <f t="shared" si="12"/>
        <v>7.3409142056853074E-2</v>
      </c>
      <c r="G110" s="272">
        <f t="shared" si="12"/>
        <v>9.5773324170719612E-2</v>
      </c>
      <c r="H110" s="272">
        <f t="shared" si="12"/>
        <v>8.9018485489365612E-2</v>
      </c>
      <c r="I110" s="272">
        <f t="shared" si="12"/>
        <v>8.1992906436978624E-2</v>
      </c>
      <c r="J110" s="272">
        <f t="shared" si="12"/>
        <v>8.5225400605081464E-2</v>
      </c>
      <c r="K110" s="272">
        <f t="shared" si="12"/>
        <v>9.6195461464159138E-2</v>
      </c>
      <c r="L110" s="272">
        <f t="shared" si="12"/>
        <v>9.9056854409880879E-2</v>
      </c>
      <c r="M110" s="272">
        <f t="shared" si="12"/>
        <v>9.571931067698887E-2</v>
      </c>
      <c r="N110" s="272">
        <f t="shared" si="12"/>
        <v>0.10757237774061296</v>
      </c>
      <c r="O110" s="272">
        <f t="shared" si="12"/>
        <v>0.11788131122157519</v>
      </c>
      <c r="P110" s="272">
        <f t="shared" si="12"/>
        <v>0.14903609038522697</v>
      </c>
      <c r="Q110" s="272">
        <f t="shared" si="12"/>
        <v>0.14940337435830181</v>
      </c>
      <c r="R110" s="272">
        <f t="shared" si="12"/>
        <v>0.14835771318482627</v>
      </c>
      <c r="S110" s="272">
        <f t="shared" si="12"/>
        <v>0.14108530828339086</v>
      </c>
      <c r="T110" s="272">
        <f t="shared" si="12"/>
        <v>0.14151143277597039</v>
      </c>
      <c r="U110" s="272">
        <f t="shared" si="12"/>
        <v>0.14194282812255996</v>
      </c>
      <c r="V110" s="272">
        <f t="shared" si="12"/>
        <v>0.13656720812700063</v>
      </c>
      <c r="W110" s="272">
        <f t="shared" si="12"/>
        <v>0.14823448799787503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0.12918662327442365</v>
      </c>
      <c r="C111" s="271">
        <f t="shared" si="13"/>
        <v>0.12487048844399172</v>
      </c>
      <c r="D111" s="271">
        <f t="shared" si="13"/>
        <v>0.13292281303485476</v>
      </c>
      <c r="E111" s="271">
        <f t="shared" si="13"/>
        <v>0.12429977441740603</v>
      </c>
      <c r="F111" s="271">
        <f t="shared" si="13"/>
        <v>0.11963691894597277</v>
      </c>
      <c r="G111" s="271">
        <f t="shared" si="13"/>
        <v>0.14626996764083869</v>
      </c>
      <c r="H111" s="271">
        <f t="shared" si="13"/>
        <v>0.13109639406527043</v>
      </c>
      <c r="I111" s="271">
        <f t="shared" si="13"/>
        <v>0.11583432681401101</v>
      </c>
      <c r="J111" s="271">
        <f t="shared" si="13"/>
        <v>0.1212208251923388</v>
      </c>
      <c r="K111" s="271">
        <f t="shared" si="13"/>
        <v>0.14811889831263683</v>
      </c>
      <c r="L111" s="271">
        <f t="shared" si="13"/>
        <v>0.1294226174345563</v>
      </c>
      <c r="M111" s="271">
        <f t="shared" si="13"/>
        <v>0.12576252104041841</v>
      </c>
      <c r="N111" s="271">
        <f t="shared" si="13"/>
        <v>0.12910198360238226</v>
      </c>
      <c r="O111" s="271">
        <f t="shared" si="13"/>
        <v>0.16171818653427539</v>
      </c>
      <c r="P111" s="271">
        <f t="shared" si="13"/>
        <v>0.18950950806336525</v>
      </c>
      <c r="Q111" s="271">
        <f t="shared" si="13"/>
        <v>0.17738369617529143</v>
      </c>
      <c r="R111" s="271">
        <f t="shared" si="13"/>
        <v>0.20256398320783625</v>
      </c>
      <c r="S111" s="271">
        <f t="shared" si="13"/>
        <v>0.20622232410145433</v>
      </c>
      <c r="T111" s="271">
        <f t="shared" si="13"/>
        <v>0.2001887694935289</v>
      </c>
      <c r="U111" s="271">
        <f t="shared" si="13"/>
        <v>0.21245282726887693</v>
      </c>
      <c r="V111" s="271">
        <f t="shared" si="13"/>
        <v>0.23100128738563397</v>
      </c>
      <c r="W111" s="271">
        <f t="shared" si="13"/>
        <v>0.25697076715263906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4.8283357540440594E-2</v>
      </c>
      <c r="C112" s="272">
        <f t="shared" si="14"/>
        <v>4.9463398237636631E-2</v>
      </c>
      <c r="D112" s="272">
        <f t="shared" si="14"/>
        <v>5.1445509136520746E-2</v>
      </c>
      <c r="E112" s="272">
        <f t="shared" si="14"/>
        <v>4.4912058481475239E-2</v>
      </c>
      <c r="F112" s="272">
        <f t="shared" si="14"/>
        <v>2.8323350032484037E-2</v>
      </c>
      <c r="G112" s="272">
        <f t="shared" si="14"/>
        <v>3.0627937781203211E-2</v>
      </c>
      <c r="H112" s="272">
        <f t="shared" si="14"/>
        <v>2.9609274963544995E-2</v>
      </c>
      <c r="I112" s="272">
        <f t="shared" si="14"/>
        <v>2.596641432834387E-2</v>
      </c>
      <c r="J112" s="272">
        <f t="shared" si="14"/>
        <v>2.477237447431907E-2</v>
      </c>
      <c r="K112" s="272">
        <f t="shared" si="14"/>
        <v>2.3772336516574948E-2</v>
      </c>
      <c r="L112" s="272">
        <f t="shared" si="14"/>
        <v>2.171562767146494E-2</v>
      </c>
      <c r="M112" s="272">
        <f t="shared" si="14"/>
        <v>2.1224961662938632E-2</v>
      </c>
      <c r="N112" s="272">
        <f t="shared" si="14"/>
        <v>2.7783675793354754E-2</v>
      </c>
      <c r="O112" s="272">
        <f t="shared" si="14"/>
        <v>3.723850891018942E-2</v>
      </c>
      <c r="P112" s="272">
        <f t="shared" si="14"/>
        <v>3.350141631060017E-2</v>
      </c>
      <c r="Q112" s="272">
        <f t="shared" si="14"/>
        <v>2.7504281160439025E-2</v>
      </c>
      <c r="R112" s="272">
        <f t="shared" si="14"/>
        <v>3.4621844691341927E-2</v>
      </c>
      <c r="S112" s="272">
        <f t="shared" si="14"/>
        <v>3.2330331347426945E-2</v>
      </c>
      <c r="T112" s="272">
        <f t="shared" si="14"/>
        <v>3.6443941870750278E-2</v>
      </c>
      <c r="U112" s="272">
        <f t="shared" si="14"/>
        <v>3.4879235818180143E-2</v>
      </c>
      <c r="V112" s="272">
        <f t="shared" si="14"/>
        <v>3.6059936854805269E-2</v>
      </c>
      <c r="W112" s="272">
        <f t="shared" si="14"/>
        <v>2.8555354776897437E-2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6.7507767994119658E-2</v>
      </c>
      <c r="C113" s="272">
        <f t="shared" si="15"/>
        <v>6.3023676400558809E-2</v>
      </c>
      <c r="D113" s="272">
        <f t="shared" si="15"/>
        <v>6.7167669808297817E-2</v>
      </c>
      <c r="E113" s="272">
        <f t="shared" si="15"/>
        <v>6.5899653584152326E-2</v>
      </c>
      <c r="F113" s="272">
        <f t="shared" si="15"/>
        <v>7.4863267372512574E-2</v>
      </c>
      <c r="G113" s="272">
        <f t="shared" si="15"/>
        <v>9.4180124461397424E-2</v>
      </c>
      <c r="H113" s="272">
        <f t="shared" si="15"/>
        <v>8.1538909818923047E-2</v>
      </c>
      <c r="I113" s="272">
        <f t="shared" si="15"/>
        <v>7.1494069701007801E-2</v>
      </c>
      <c r="J113" s="272">
        <f t="shared" si="15"/>
        <v>7.7350236250150181E-2</v>
      </c>
      <c r="K113" s="272">
        <f t="shared" si="15"/>
        <v>0.10279005938205441</v>
      </c>
      <c r="L113" s="272">
        <f t="shared" si="15"/>
        <v>8.5509275975875224E-2</v>
      </c>
      <c r="M113" s="272">
        <f t="shared" si="15"/>
        <v>8.3087757897558387E-2</v>
      </c>
      <c r="N113" s="272">
        <f t="shared" si="15"/>
        <v>7.7212344958482559E-2</v>
      </c>
      <c r="O113" s="272">
        <f t="shared" si="15"/>
        <v>9.8063579283926491E-2</v>
      </c>
      <c r="P113" s="272">
        <f t="shared" si="15"/>
        <v>0.12261049904658135</v>
      </c>
      <c r="Q113" s="272">
        <f t="shared" si="15"/>
        <v>0.11639951740850284</v>
      </c>
      <c r="R113" s="272">
        <f t="shared" si="15"/>
        <v>0.13469656379052988</v>
      </c>
      <c r="S113" s="272">
        <f t="shared" si="15"/>
        <v>0.14227609588840406</v>
      </c>
      <c r="T113" s="272">
        <f t="shared" si="15"/>
        <v>0.13203344024738334</v>
      </c>
      <c r="U113" s="272">
        <f t="shared" si="15"/>
        <v>0.14576553241648721</v>
      </c>
      <c r="V113" s="272">
        <f t="shared" si="15"/>
        <v>0.16433791761564068</v>
      </c>
      <c r="W113" s="272">
        <f t="shared" si="15"/>
        <v>0.19519745126064361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1.3395497739863399E-2</v>
      </c>
      <c r="C114" s="273">
        <f t="shared" si="16"/>
        <v>1.2383413805796292E-2</v>
      </c>
      <c r="D114" s="273">
        <f t="shared" si="16"/>
        <v>1.4309634090036192E-2</v>
      </c>
      <c r="E114" s="273">
        <f t="shared" si="16"/>
        <v>1.3488062351778475E-2</v>
      </c>
      <c r="F114" s="273">
        <f t="shared" si="16"/>
        <v>1.645030154097616E-2</v>
      </c>
      <c r="G114" s="273">
        <f t="shared" si="16"/>
        <v>2.146190539823804E-2</v>
      </c>
      <c r="H114" s="273">
        <f t="shared" si="16"/>
        <v>1.994820928280238E-2</v>
      </c>
      <c r="I114" s="273">
        <f t="shared" si="16"/>
        <v>1.837384278465936E-2</v>
      </c>
      <c r="J114" s="273">
        <f t="shared" si="16"/>
        <v>1.9098214467869544E-2</v>
      </c>
      <c r="K114" s="273">
        <f t="shared" si="16"/>
        <v>2.1556502414007469E-2</v>
      </c>
      <c r="L114" s="273">
        <f t="shared" si="16"/>
        <v>2.2197713787216126E-2</v>
      </c>
      <c r="M114" s="273">
        <f t="shared" si="16"/>
        <v>2.1449801479921388E-2</v>
      </c>
      <c r="N114" s="273">
        <f t="shared" si="16"/>
        <v>2.4105962850544917E-2</v>
      </c>
      <c r="O114" s="273">
        <f t="shared" si="16"/>
        <v>2.6416098340159483E-2</v>
      </c>
      <c r="P114" s="273">
        <f t="shared" si="16"/>
        <v>3.339759270618374E-2</v>
      </c>
      <c r="Q114" s="273">
        <f t="shared" si="16"/>
        <v>3.3479897606349569E-2</v>
      </c>
      <c r="R114" s="273">
        <f t="shared" si="16"/>
        <v>3.3245574725964434E-2</v>
      </c>
      <c r="S114" s="273">
        <f t="shared" si="16"/>
        <v>3.1615896865623341E-2</v>
      </c>
      <c r="T114" s="273">
        <f t="shared" si="16"/>
        <v>3.1711387375395299E-2</v>
      </c>
      <c r="U114" s="273">
        <f t="shared" si="16"/>
        <v>3.18080590342096E-2</v>
      </c>
      <c r="V114" s="273">
        <f t="shared" si="16"/>
        <v>3.0603432915188016E-2</v>
      </c>
      <c r="W114" s="273">
        <f t="shared" si="16"/>
        <v>3.3217961115098046E-2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1.0000000000000002</v>
      </c>
      <c r="D117" s="234">
        <f t="shared" si="17"/>
        <v>1</v>
      </c>
      <c r="E117" s="234">
        <f t="shared" si="17"/>
        <v>0.99999999999999978</v>
      </c>
      <c r="F117" s="234">
        <f t="shared" si="17"/>
        <v>1</v>
      </c>
      <c r="G117" s="234">
        <f t="shared" si="17"/>
        <v>1.0000000000000002</v>
      </c>
      <c r="H117" s="234">
        <f t="shared" si="17"/>
        <v>0.99999999999999967</v>
      </c>
      <c r="I117" s="234">
        <f t="shared" si="17"/>
        <v>1</v>
      </c>
      <c r="J117" s="234">
        <f t="shared" si="17"/>
        <v>0.99999999999999989</v>
      </c>
      <c r="K117" s="234">
        <f t="shared" si="17"/>
        <v>1.0000000000000004</v>
      </c>
      <c r="L117" s="234">
        <f t="shared" si="17"/>
        <v>1</v>
      </c>
      <c r="M117" s="234">
        <f t="shared" si="17"/>
        <v>0.99999999999999989</v>
      </c>
      <c r="N117" s="234">
        <f t="shared" si="17"/>
        <v>1</v>
      </c>
      <c r="O117" s="234">
        <f t="shared" si="17"/>
        <v>1.0000000000000002</v>
      </c>
      <c r="P117" s="234">
        <f t="shared" si="17"/>
        <v>1.0000000000000002</v>
      </c>
      <c r="Q117" s="234">
        <f t="shared" si="17"/>
        <v>1.0000000000000004</v>
      </c>
      <c r="R117" s="234">
        <f t="shared" si="17"/>
        <v>1</v>
      </c>
      <c r="S117" s="234">
        <f t="shared" si="17"/>
        <v>1.0000000000000002</v>
      </c>
      <c r="T117" s="234">
        <f t="shared" si="17"/>
        <v>0.99999999999999978</v>
      </c>
      <c r="U117" s="234">
        <f t="shared" si="17"/>
        <v>0.99999999999999989</v>
      </c>
      <c r="V117" s="234">
        <f t="shared" si="17"/>
        <v>0.99999999999999989</v>
      </c>
      <c r="W117" s="234">
        <f t="shared" si="17"/>
        <v>1.0000000000000002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1.9223040181655768E-3</v>
      </c>
      <c r="C118" s="268">
        <f t="shared" si="18"/>
        <v>1.9298821124525225E-3</v>
      </c>
      <c r="D118" s="268">
        <f t="shared" si="18"/>
        <v>2.0048746095791634E-3</v>
      </c>
      <c r="E118" s="268">
        <f t="shared" si="18"/>
        <v>1.9577146192850253E-3</v>
      </c>
      <c r="F118" s="268">
        <f t="shared" si="18"/>
        <v>1.8385790171942817E-3</v>
      </c>
      <c r="G118" s="268">
        <f t="shared" si="18"/>
        <v>1.9025884176459718E-3</v>
      </c>
      <c r="H118" s="268">
        <f t="shared" si="18"/>
        <v>1.8559007696095971E-3</v>
      </c>
      <c r="I118" s="268">
        <f t="shared" si="18"/>
        <v>1.8003294135920031E-3</v>
      </c>
      <c r="J118" s="268">
        <f t="shared" si="18"/>
        <v>1.7806363076992879E-3</v>
      </c>
      <c r="K118" s="268">
        <f t="shared" si="18"/>
        <v>1.7762304210903583E-3</v>
      </c>
      <c r="L118" s="268">
        <f t="shared" si="18"/>
        <v>1.7954605874214299E-3</v>
      </c>
      <c r="M118" s="268">
        <f t="shared" si="18"/>
        <v>1.7674984519098734E-3</v>
      </c>
      <c r="N118" s="268">
        <f t="shared" si="18"/>
        <v>1.9347547241985296E-3</v>
      </c>
      <c r="O118" s="268">
        <f t="shared" si="18"/>
        <v>2.027047793743522E-3</v>
      </c>
      <c r="P118" s="268">
        <f t="shared" si="18"/>
        <v>2.067718520989885E-3</v>
      </c>
      <c r="Q118" s="268">
        <f t="shared" si="18"/>
        <v>2.0196446792262314E-3</v>
      </c>
      <c r="R118" s="268">
        <f t="shared" si="18"/>
        <v>2.070518969680368E-3</v>
      </c>
      <c r="S118" s="268">
        <f t="shared" si="18"/>
        <v>2.0127590796848349E-3</v>
      </c>
      <c r="T118" s="268">
        <f t="shared" si="18"/>
        <v>2.0788685698545648E-3</v>
      </c>
      <c r="U118" s="268">
        <f t="shared" si="18"/>
        <v>2.0395748198608387E-3</v>
      </c>
      <c r="V118" s="268">
        <f t="shared" si="18"/>
        <v>2.0168692747026683E-3</v>
      </c>
      <c r="W118" s="268">
        <f t="shared" si="18"/>
        <v>1.9174216378310719E-3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1.4203789761057326E-3</v>
      </c>
      <c r="C119" s="269">
        <f t="shared" si="19"/>
        <v>1.4259783847853211E-3</v>
      </c>
      <c r="D119" s="269">
        <f t="shared" si="19"/>
        <v>1.4813898937234334E-3</v>
      </c>
      <c r="E119" s="269">
        <f t="shared" si="19"/>
        <v>1.4465436581154636E-3</v>
      </c>
      <c r="F119" s="269">
        <f t="shared" si="19"/>
        <v>1.3585150721497161E-3</v>
      </c>
      <c r="G119" s="269">
        <f t="shared" si="19"/>
        <v>1.4058112364481576E-3</v>
      </c>
      <c r="H119" s="269">
        <f t="shared" si="19"/>
        <v>1.3713140117178188E-3</v>
      </c>
      <c r="I119" s="269">
        <f t="shared" si="19"/>
        <v>1.3302526681347156E-3</v>
      </c>
      <c r="J119" s="269">
        <f t="shared" si="19"/>
        <v>1.3157015496228113E-3</v>
      </c>
      <c r="K119" s="269">
        <f t="shared" si="19"/>
        <v>1.3124460662802752E-3</v>
      </c>
      <c r="L119" s="269">
        <f t="shared" si="19"/>
        <v>1.3266551215106411E-3</v>
      </c>
      <c r="M119" s="269">
        <f t="shared" si="19"/>
        <v>1.3059940663225369E-3</v>
      </c>
      <c r="N119" s="269">
        <f t="shared" si="19"/>
        <v>1.4295787285485094E-3</v>
      </c>
      <c r="O119" s="269">
        <f t="shared" si="19"/>
        <v>1.4977735272812664E-3</v>
      </c>
      <c r="P119" s="269">
        <f t="shared" si="19"/>
        <v>1.5278248851194464E-3</v>
      </c>
      <c r="Q119" s="269">
        <f t="shared" si="19"/>
        <v>1.4923034101100522E-3</v>
      </c>
      <c r="R119" s="269">
        <f t="shared" si="19"/>
        <v>1.5298941199574515E-3</v>
      </c>
      <c r="S119" s="269">
        <f t="shared" si="19"/>
        <v>1.4872156816685255E-3</v>
      </c>
      <c r="T119" s="269">
        <f t="shared" si="19"/>
        <v>1.5360635897365524E-3</v>
      </c>
      <c r="U119" s="269">
        <f t="shared" si="19"/>
        <v>1.5070296721792749E-3</v>
      </c>
      <c r="V119" s="269">
        <f t="shared" si="19"/>
        <v>1.4902526802576426E-3</v>
      </c>
      <c r="W119" s="269">
        <f t="shared" si="19"/>
        <v>1.4167714143907544E-3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3.5509474402643307E-2</v>
      </c>
      <c r="C120" s="269">
        <f t="shared" si="20"/>
        <v>3.5649459619633048E-2</v>
      </c>
      <c r="D120" s="269">
        <f t="shared" si="20"/>
        <v>3.7034747343085844E-2</v>
      </c>
      <c r="E120" s="269">
        <f t="shared" si="20"/>
        <v>3.6163591452886605E-2</v>
      </c>
      <c r="F120" s="269">
        <f t="shared" si="20"/>
        <v>3.3962876803742909E-2</v>
      </c>
      <c r="G120" s="269">
        <f t="shared" si="20"/>
        <v>3.514528091120394E-2</v>
      </c>
      <c r="H120" s="269">
        <f t="shared" si="20"/>
        <v>3.4282850292945484E-2</v>
      </c>
      <c r="I120" s="269">
        <f t="shared" si="20"/>
        <v>3.3256316703367886E-2</v>
      </c>
      <c r="J120" s="269">
        <f t="shared" si="20"/>
        <v>3.2892538740570271E-2</v>
      </c>
      <c r="K120" s="269">
        <f t="shared" si="20"/>
        <v>3.2811151657006883E-2</v>
      </c>
      <c r="L120" s="269">
        <f t="shared" si="20"/>
        <v>3.3166378037766051E-2</v>
      </c>
      <c r="M120" s="269">
        <f t="shared" si="20"/>
        <v>3.2649851658063417E-2</v>
      </c>
      <c r="N120" s="269">
        <f t="shared" si="20"/>
        <v>3.5739468213712731E-2</v>
      </c>
      <c r="O120" s="269">
        <f t="shared" si="20"/>
        <v>3.7444338182031654E-2</v>
      </c>
      <c r="P120" s="269">
        <f t="shared" si="20"/>
        <v>3.8195622127986162E-2</v>
      </c>
      <c r="Q120" s="269">
        <f t="shared" si="20"/>
        <v>3.7307585252751303E-2</v>
      </c>
      <c r="R120" s="269">
        <f t="shared" si="20"/>
        <v>3.8247352998936286E-2</v>
      </c>
      <c r="S120" s="269">
        <f t="shared" si="20"/>
        <v>3.7180392041713126E-2</v>
      </c>
      <c r="T120" s="269">
        <f t="shared" si="20"/>
        <v>3.8401589743413816E-2</v>
      </c>
      <c r="U120" s="269">
        <f t="shared" si="20"/>
        <v>3.7675741804481855E-2</v>
      </c>
      <c r="V120" s="269">
        <f t="shared" si="20"/>
        <v>3.7256317006441067E-2</v>
      </c>
      <c r="W120" s="269">
        <f t="shared" si="20"/>
        <v>3.5419285359768841E-2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8.87736860066083E-4</v>
      </c>
      <c r="C121" s="269">
        <f t="shared" si="21"/>
        <v>8.9123649049082613E-4</v>
      </c>
      <c r="D121" s="269">
        <f t="shared" si="21"/>
        <v>9.2586868357714611E-4</v>
      </c>
      <c r="E121" s="269">
        <f t="shared" si="21"/>
        <v>9.0408978632216532E-4</v>
      </c>
      <c r="F121" s="269">
        <f t="shared" si="21"/>
        <v>8.4907192009357302E-4</v>
      </c>
      <c r="G121" s="269">
        <f t="shared" si="21"/>
        <v>8.7863202278009873E-4</v>
      </c>
      <c r="H121" s="269">
        <f t="shared" si="21"/>
        <v>8.5707125732363706E-4</v>
      </c>
      <c r="I121" s="269">
        <f t="shared" si="21"/>
        <v>8.3140791758419758E-4</v>
      </c>
      <c r="J121" s="269">
        <f t="shared" si="21"/>
        <v>8.223134685142572E-4</v>
      </c>
      <c r="K121" s="269">
        <f t="shared" si="21"/>
        <v>8.2027879142517238E-4</v>
      </c>
      <c r="L121" s="269">
        <f t="shared" si="21"/>
        <v>8.2915945094415137E-4</v>
      </c>
      <c r="M121" s="269">
        <f t="shared" si="21"/>
        <v>8.1624629145158538E-4</v>
      </c>
      <c r="N121" s="269">
        <f t="shared" si="21"/>
        <v>8.9348670534281853E-4</v>
      </c>
      <c r="O121" s="269">
        <f t="shared" si="21"/>
        <v>9.3610845455079214E-4</v>
      </c>
      <c r="P121" s="269">
        <f t="shared" si="21"/>
        <v>9.5489055319965418E-4</v>
      </c>
      <c r="Q121" s="269">
        <f t="shared" si="21"/>
        <v>9.3268963131878328E-4</v>
      </c>
      <c r="R121" s="269">
        <f t="shared" si="21"/>
        <v>9.5618382497340772E-4</v>
      </c>
      <c r="S121" s="269">
        <f t="shared" si="21"/>
        <v>9.2950980104282855E-4</v>
      </c>
      <c r="T121" s="269">
        <f t="shared" si="21"/>
        <v>9.6003974358534585E-4</v>
      </c>
      <c r="U121" s="269">
        <f t="shared" si="21"/>
        <v>9.4189354511204737E-4</v>
      </c>
      <c r="V121" s="269">
        <f t="shared" si="21"/>
        <v>9.3140792516102676E-4</v>
      </c>
      <c r="W121" s="269">
        <f t="shared" si="21"/>
        <v>8.854821339942218E-4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1.461373885067802E-3</v>
      </c>
      <c r="C122" s="270">
        <f t="shared" si="22"/>
        <v>1.5153837178241885E-3</v>
      </c>
      <c r="D122" s="270">
        <f t="shared" si="22"/>
        <v>1.5132119624833935E-3</v>
      </c>
      <c r="E122" s="270">
        <f t="shared" si="22"/>
        <v>1.4818893768280481E-3</v>
      </c>
      <c r="F122" s="270">
        <f t="shared" si="22"/>
        <v>1.329700015133866E-3</v>
      </c>
      <c r="G122" s="270">
        <f t="shared" si="22"/>
        <v>1.3458587006410128E-3</v>
      </c>
      <c r="H122" s="270">
        <f t="shared" si="22"/>
        <v>1.3355720978166087E-3</v>
      </c>
      <c r="I122" s="270">
        <f t="shared" si="22"/>
        <v>1.3070770398562461E-3</v>
      </c>
      <c r="J122" s="270">
        <f t="shared" si="22"/>
        <v>1.290061764203018E-3</v>
      </c>
      <c r="K122" s="270">
        <f t="shared" si="22"/>
        <v>1.2360531094627565E-3</v>
      </c>
      <c r="L122" s="270">
        <f t="shared" si="22"/>
        <v>1.2365616852889961E-3</v>
      </c>
      <c r="M122" s="270">
        <f t="shared" si="22"/>
        <v>1.2293194683856094E-3</v>
      </c>
      <c r="N122" s="270">
        <f t="shared" si="22"/>
        <v>1.3236586533358968E-3</v>
      </c>
      <c r="O122" s="270">
        <f t="shared" si="22"/>
        <v>1.3961338561492408E-3</v>
      </c>
      <c r="P122" s="270">
        <f t="shared" si="22"/>
        <v>1.3894623151862098E-3</v>
      </c>
      <c r="Q122" s="270">
        <f t="shared" si="22"/>
        <v>1.3607778167291382E-3</v>
      </c>
      <c r="R122" s="270">
        <f t="shared" si="22"/>
        <v>1.3912052669970306E-3</v>
      </c>
      <c r="S122" s="270">
        <f t="shared" si="22"/>
        <v>1.5517604894939195E-3</v>
      </c>
      <c r="T122" s="270">
        <f t="shared" si="22"/>
        <v>1.5043639646928903E-3</v>
      </c>
      <c r="U122" s="270">
        <f t="shared" si="22"/>
        <v>1.5098351590113821E-3</v>
      </c>
      <c r="V122" s="270">
        <f t="shared" si="22"/>
        <v>1.6987819923328048E-3</v>
      </c>
      <c r="W122" s="270">
        <f t="shared" si="22"/>
        <v>1.6904019610141765E-3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0.13843689537868967</v>
      </c>
      <c r="C123" s="271">
        <f t="shared" si="23"/>
        <v>0.13446437543932852</v>
      </c>
      <c r="D123" s="271">
        <f t="shared" si="23"/>
        <v>0.12327052065286032</v>
      </c>
      <c r="E123" s="271">
        <f t="shared" si="23"/>
        <v>0.1355356486185435</v>
      </c>
      <c r="F123" s="271">
        <f t="shared" si="23"/>
        <v>0.18047269025884802</v>
      </c>
      <c r="G123" s="271">
        <f t="shared" si="23"/>
        <v>0.1561092456235548</v>
      </c>
      <c r="H123" s="271">
        <f t="shared" si="23"/>
        <v>0.17692559057496057</v>
      </c>
      <c r="I123" s="271">
        <f t="shared" si="23"/>
        <v>0.19884949445761746</v>
      </c>
      <c r="J123" s="271">
        <f t="shared" si="23"/>
        <v>0.20037169390171927</v>
      </c>
      <c r="K123" s="271">
        <f t="shared" si="23"/>
        <v>0.19610928579468237</v>
      </c>
      <c r="L123" s="271">
        <f t="shared" si="23"/>
        <v>0.20980126026973539</v>
      </c>
      <c r="M123" s="271">
        <f t="shared" si="23"/>
        <v>0.21719548864319652</v>
      </c>
      <c r="N123" s="271">
        <f t="shared" si="23"/>
        <v>0.17811057380398418</v>
      </c>
      <c r="O123" s="271">
        <f t="shared" si="23"/>
        <v>0.13212563812695616</v>
      </c>
      <c r="P123" s="271">
        <f t="shared" si="23"/>
        <v>0.11096108356105773</v>
      </c>
      <c r="Q123" s="271">
        <f t="shared" si="23"/>
        <v>0.1257478073697488</v>
      </c>
      <c r="R123" s="271">
        <f t="shared" si="23"/>
        <v>0.10077482799322565</v>
      </c>
      <c r="S123" s="271">
        <f t="shared" si="23"/>
        <v>0.10718095108215703</v>
      </c>
      <c r="T123" s="271">
        <f t="shared" si="23"/>
        <v>9.7988970503852732E-2</v>
      </c>
      <c r="U123" s="271">
        <f t="shared" si="23"/>
        <v>9.8728654433044266E-2</v>
      </c>
      <c r="V123" s="271">
        <f t="shared" si="23"/>
        <v>9.1883008380238579E-2</v>
      </c>
      <c r="W123" s="271">
        <f t="shared" si="23"/>
        <v>0.10085120469522728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0.26373091578755559</v>
      </c>
      <c r="C124" s="271">
        <f t="shared" si="24"/>
        <v>0.26477059407326603</v>
      </c>
      <c r="D124" s="271">
        <f t="shared" si="24"/>
        <v>0.2750592059460531</v>
      </c>
      <c r="E124" s="271">
        <f t="shared" si="24"/>
        <v>0.26858908087152195</v>
      </c>
      <c r="F124" s="271">
        <f t="shared" si="24"/>
        <v>0.25224424615995683</v>
      </c>
      <c r="G124" s="271">
        <f t="shared" si="24"/>
        <v>0.26102602970751765</v>
      </c>
      <c r="H124" s="271">
        <f t="shared" si="24"/>
        <v>0.25462070773126222</v>
      </c>
      <c r="I124" s="271">
        <f t="shared" si="24"/>
        <v>0.24699658351595619</v>
      </c>
      <c r="J124" s="271">
        <f t="shared" si="24"/>
        <v>0.24429478359112258</v>
      </c>
      <c r="K124" s="271">
        <f t="shared" si="24"/>
        <v>0.24369031702431074</v>
      </c>
      <c r="L124" s="271">
        <f t="shared" si="24"/>
        <v>0.24632860385579761</v>
      </c>
      <c r="M124" s="271">
        <f t="shared" si="24"/>
        <v>0.24249233262286538</v>
      </c>
      <c r="N124" s="271">
        <f t="shared" si="24"/>
        <v>0.26543909309626545</v>
      </c>
      <c r="O124" s="271">
        <f t="shared" si="24"/>
        <v>0.27810126074609076</v>
      </c>
      <c r="P124" s="271">
        <f t="shared" si="24"/>
        <v>0.28368108997240904</v>
      </c>
      <c r="Q124" s="271">
        <f t="shared" si="24"/>
        <v>0.27708558884774664</v>
      </c>
      <c r="R124" s="271">
        <f t="shared" si="24"/>
        <v>0.28406529813655884</v>
      </c>
      <c r="S124" s="271">
        <f t="shared" si="24"/>
        <v>0.27614091752851794</v>
      </c>
      <c r="T124" s="271">
        <f t="shared" si="24"/>
        <v>0.28521082333943615</v>
      </c>
      <c r="U124" s="271">
        <f t="shared" si="24"/>
        <v>0.27981990880529178</v>
      </c>
      <c r="V124" s="271">
        <f t="shared" si="24"/>
        <v>0.27670481662349722</v>
      </c>
      <c r="W124" s="271">
        <f t="shared" si="24"/>
        <v>0.26306107656094302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0.42574411545391383</v>
      </c>
      <c r="C125" s="271">
        <f t="shared" si="25"/>
        <v>0.42851976111641554</v>
      </c>
      <c r="D125" s="271">
        <f t="shared" si="25"/>
        <v>0.42790563278119942</v>
      </c>
      <c r="E125" s="271">
        <f t="shared" si="25"/>
        <v>0.41904824124089102</v>
      </c>
      <c r="F125" s="271">
        <f t="shared" si="25"/>
        <v>0.37601217839385931</v>
      </c>
      <c r="G125" s="271">
        <f t="shared" si="25"/>
        <v>0.38058152671932471</v>
      </c>
      <c r="H125" s="271">
        <f t="shared" si="25"/>
        <v>0.3776726842042803</v>
      </c>
      <c r="I125" s="271">
        <f t="shared" si="25"/>
        <v>0.36961486011223771</v>
      </c>
      <c r="J125" s="271">
        <f t="shared" si="25"/>
        <v>0.36480328547771534</v>
      </c>
      <c r="K125" s="271">
        <f t="shared" si="25"/>
        <v>0.34953073400755297</v>
      </c>
      <c r="L125" s="271">
        <f t="shared" si="25"/>
        <v>0.34967454892981054</v>
      </c>
      <c r="M125" s="271">
        <f t="shared" si="25"/>
        <v>0.34762659696827813</v>
      </c>
      <c r="N125" s="271">
        <f t="shared" si="25"/>
        <v>0.37430380388512391</v>
      </c>
      <c r="O125" s="271">
        <f t="shared" si="25"/>
        <v>0.39479832037697987</v>
      </c>
      <c r="P125" s="271">
        <f t="shared" si="25"/>
        <v>0.39291174398967277</v>
      </c>
      <c r="Q125" s="271">
        <f t="shared" si="25"/>
        <v>0.384800349969802</v>
      </c>
      <c r="R125" s="271">
        <f t="shared" si="25"/>
        <v>0.39340461538905858</v>
      </c>
      <c r="S125" s="271">
        <f t="shared" si="25"/>
        <v>0.38551332126847065</v>
      </c>
      <c r="T125" s="271">
        <f t="shared" si="25"/>
        <v>0.39629753965804138</v>
      </c>
      <c r="U125" s="271">
        <f t="shared" si="25"/>
        <v>0.38992824567210876</v>
      </c>
      <c r="V125" s="271">
        <f t="shared" si="25"/>
        <v>0.38583866729341015</v>
      </c>
      <c r="W125" s="271">
        <f t="shared" si="25"/>
        <v>0.36509434075268776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0.35522681306921899</v>
      </c>
      <c r="C126" s="272">
        <f t="shared" si="26"/>
        <v>0.34271845057935912</v>
      </c>
      <c r="D126" s="272">
        <f t="shared" si="26"/>
        <v>0.3347848101397341</v>
      </c>
      <c r="E126" s="272">
        <f t="shared" si="26"/>
        <v>0.32226507152111472</v>
      </c>
      <c r="F126" s="272">
        <f t="shared" si="26"/>
        <v>0.2378614245401173</v>
      </c>
      <c r="G126" s="272">
        <f t="shared" si="26"/>
        <v>0.22377543508588166</v>
      </c>
      <c r="H126" s="272">
        <f t="shared" si="26"/>
        <v>0.22564935494377611</v>
      </c>
      <c r="I126" s="272">
        <f t="shared" si="26"/>
        <v>0.21645279537119855</v>
      </c>
      <c r="J126" s="272">
        <f t="shared" si="26"/>
        <v>0.20599321356785616</v>
      </c>
      <c r="K126" s="272">
        <f t="shared" si="26"/>
        <v>0.18330851677974433</v>
      </c>
      <c r="L126" s="272">
        <f t="shared" si="26"/>
        <v>0.17291788915430173</v>
      </c>
      <c r="M126" s="272">
        <f t="shared" si="26"/>
        <v>0.17289753124040497</v>
      </c>
      <c r="N126" s="272">
        <f t="shared" si="26"/>
        <v>0.20041641852108619</v>
      </c>
      <c r="O126" s="272">
        <f t="shared" si="26"/>
        <v>0.23096051340424217</v>
      </c>
      <c r="P126" s="272">
        <f t="shared" si="26"/>
        <v>0.19676076076731674</v>
      </c>
      <c r="Q126" s="272">
        <f t="shared" si="26"/>
        <v>0.17354758611537674</v>
      </c>
      <c r="R126" s="272">
        <f t="shared" si="26"/>
        <v>0.20069119485901443</v>
      </c>
      <c r="S126" s="272">
        <f t="shared" si="26"/>
        <v>0.1949102200982212</v>
      </c>
      <c r="T126" s="272">
        <f t="shared" si="26"/>
        <v>0.21190777975202571</v>
      </c>
      <c r="U126" s="272">
        <f t="shared" si="26"/>
        <v>0.20394288391920559</v>
      </c>
      <c r="V126" s="272">
        <f t="shared" si="26"/>
        <v>0.20871009111521538</v>
      </c>
      <c r="W126" s="272">
        <f t="shared" si="26"/>
        <v>0.16876863863772926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7.0517302384694724E-2</v>
      </c>
      <c r="C127" s="272">
        <f t="shared" si="27"/>
        <v>8.5801310537056419E-2</v>
      </c>
      <c r="D127" s="272">
        <f t="shared" si="27"/>
        <v>9.3120822641465345E-2</v>
      </c>
      <c r="E127" s="272">
        <f t="shared" si="27"/>
        <v>9.6783169719776463E-2</v>
      </c>
      <c r="F127" s="272">
        <f t="shared" si="27"/>
        <v>0.13815075385374195</v>
      </c>
      <c r="G127" s="272">
        <f t="shared" si="27"/>
        <v>0.1568060916334432</v>
      </c>
      <c r="H127" s="272">
        <f t="shared" si="27"/>
        <v>0.15202332926050413</v>
      </c>
      <c r="I127" s="272">
        <f t="shared" si="27"/>
        <v>0.15316206474103905</v>
      </c>
      <c r="J127" s="272">
        <f t="shared" si="27"/>
        <v>0.15881007190985916</v>
      </c>
      <c r="K127" s="272">
        <f t="shared" si="27"/>
        <v>0.16622221722780861</v>
      </c>
      <c r="L127" s="272">
        <f t="shared" si="27"/>
        <v>0.17675665977550878</v>
      </c>
      <c r="M127" s="272">
        <f t="shared" si="27"/>
        <v>0.17472906572787314</v>
      </c>
      <c r="N127" s="272">
        <f t="shared" si="27"/>
        <v>0.17388738536403769</v>
      </c>
      <c r="O127" s="272">
        <f t="shared" si="27"/>
        <v>0.16383780697273762</v>
      </c>
      <c r="P127" s="272">
        <f t="shared" si="27"/>
        <v>0.19615098322235602</v>
      </c>
      <c r="Q127" s="272">
        <f t="shared" si="27"/>
        <v>0.21125276385442537</v>
      </c>
      <c r="R127" s="272">
        <f t="shared" si="27"/>
        <v>0.19271342053004412</v>
      </c>
      <c r="S127" s="272">
        <f t="shared" si="27"/>
        <v>0.19060310117024951</v>
      </c>
      <c r="T127" s="272">
        <f t="shared" si="27"/>
        <v>0.18438975990601564</v>
      </c>
      <c r="U127" s="272">
        <f t="shared" si="27"/>
        <v>0.18598536175290309</v>
      </c>
      <c r="V127" s="272">
        <f t="shared" si="27"/>
        <v>0.1771285761781948</v>
      </c>
      <c r="W127" s="272">
        <f t="shared" si="27"/>
        <v>0.19632570211495848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0.13088680523779256</v>
      </c>
      <c r="C128" s="271">
        <f t="shared" si="28"/>
        <v>0.13083332904580439</v>
      </c>
      <c r="D128" s="271">
        <f t="shared" si="28"/>
        <v>0.13080454812743814</v>
      </c>
      <c r="E128" s="271">
        <f t="shared" si="28"/>
        <v>0.13487320037560585</v>
      </c>
      <c r="F128" s="271">
        <f t="shared" si="28"/>
        <v>0.1519321423590215</v>
      </c>
      <c r="G128" s="271">
        <f t="shared" si="28"/>
        <v>0.16160502666088361</v>
      </c>
      <c r="H128" s="271">
        <f t="shared" si="28"/>
        <v>0.15107830906008352</v>
      </c>
      <c r="I128" s="271">
        <f t="shared" si="28"/>
        <v>0.14601367817165373</v>
      </c>
      <c r="J128" s="271">
        <f t="shared" si="28"/>
        <v>0.15242898519883308</v>
      </c>
      <c r="K128" s="271">
        <f t="shared" si="28"/>
        <v>0.17271350312818881</v>
      </c>
      <c r="L128" s="271">
        <f t="shared" si="28"/>
        <v>0.1558413720617253</v>
      </c>
      <c r="M128" s="271">
        <f t="shared" si="28"/>
        <v>0.15491667182952681</v>
      </c>
      <c r="N128" s="271">
        <f t="shared" si="28"/>
        <v>0.14082558218948807</v>
      </c>
      <c r="O128" s="271">
        <f t="shared" si="28"/>
        <v>0.15167337893621699</v>
      </c>
      <c r="P128" s="271">
        <f t="shared" si="28"/>
        <v>0.16831056407437928</v>
      </c>
      <c r="Q128" s="271">
        <f t="shared" si="28"/>
        <v>0.16925325302256733</v>
      </c>
      <c r="R128" s="271">
        <f t="shared" si="28"/>
        <v>0.17756010330061242</v>
      </c>
      <c r="S128" s="271">
        <f t="shared" si="28"/>
        <v>0.18800317302725122</v>
      </c>
      <c r="T128" s="271">
        <f t="shared" si="28"/>
        <v>0.17602174088738645</v>
      </c>
      <c r="U128" s="271">
        <f t="shared" si="28"/>
        <v>0.18784911608890989</v>
      </c>
      <c r="V128" s="271">
        <f t="shared" si="28"/>
        <v>0.20217987882395874</v>
      </c>
      <c r="W128" s="271">
        <f t="shared" si="28"/>
        <v>0.22966401548414314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4.8918798668480347E-2</v>
      </c>
      <c r="C129" s="272">
        <f t="shared" si="29"/>
        <v>5.1825384348128167E-2</v>
      </c>
      <c r="D129" s="272">
        <f t="shared" si="29"/>
        <v>5.0625670809600121E-2</v>
      </c>
      <c r="E129" s="272">
        <f t="shared" si="29"/>
        <v>4.8732454191845229E-2</v>
      </c>
      <c r="F129" s="272">
        <f t="shared" si="29"/>
        <v>3.5969057771899557E-2</v>
      </c>
      <c r="G129" s="272">
        <f t="shared" si="29"/>
        <v>3.3838994986673462E-2</v>
      </c>
      <c r="H129" s="272">
        <f t="shared" si="29"/>
        <v>3.4122366415053798E-2</v>
      </c>
      <c r="I129" s="272">
        <f t="shared" si="29"/>
        <v>3.2731676086816208E-2</v>
      </c>
      <c r="J129" s="272">
        <f t="shared" si="29"/>
        <v>3.1149993378568212E-2</v>
      </c>
      <c r="K129" s="272">
        <f t="shared" si="29"/>
        <v>2.7719646608859051E-2</v>
      </c>
      <c r="L129" s="272">
        <f t="shared" si="29"/>
        <v>2.6148391050844821E-2</v>
      </c>
      <c r="M129" s="272">
        <f t="shared" si="29"/>
        <v>2.6145312556791048E-2</v>
      </c>
      <c r="N129" s="272">
        <f t="shared" si="29"/>
        <v>3.0306678563620241E-2</v>
      </c>
      <c r="O129" s="272">
        <f t="shared" si="29"/>
        <v>3.4925512052769413E-2</v>
      </c>
      <c r="P129" s="272">
        <f t="shared" si="29"/>
        <v>2.9753875328737366E-2</v>
      </c>
      <c r="Q129" s="272">
        <f t="shared" si="29"/>
        <v>2.6243612907081007E-2</v>
      </c>
      <c r="R129" s="272">
        <f t="shared" si="29"/>
        <v>3.0348229840765767E-2</v>
      </c>
      <c r="S129" s="272">
        <f t="shared" si="29"/>
        <v>2.9474039267195922E-2</v>
      </c>
      <c r="T129" s="272">
        <f t="shared" si="29"/>
        <v>3.204438545237942E-2</v>
      </c>
      <c r="U129" s="272">
        <f t="shared" si="29"/>
        <v>3.0839945518868667E-2</v>
      </c>
      <c r="V129" s="272">
        <f t="shared" si="29"/>
        <v>3.1560835639557278E-2</v>
      </c>
      <c r="W129" s="272">
        <f t="shared" si="29"/>
        <v>2.5520947438122707E-2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6.8396215161649454E-2</v>
      </c>
      <c r="C130" s="272">
        <f t="shared" si="30"/>
        <v>6.6033195632841754E-2</v>
      </c>
      <c r="D130" s="272">
        <f t="shared" si="30"/>
        <v>6.6097282305811328E-2</v>
      </c>
      <c r="E130" s="272">
        <f t="shared" si="30"/>
        <v>7.1505336386948157E-2</v>
      </c>
      <c r="F130" s="272">
        <f t="shared" si="30"/>
        <v>9.5072129039352443E-2</v>
      </c>
      <c r="G130" s="272">
        <f t="shared" si="30"/>
        <v>0.10405404315041389</v>
      </c>
      <c r="H130" s="272">
        <f t="shared" si="30"/>
        <v>9.3967196473094927E-2</v>
      </c>
      <c r="I130" s="272">
        <f t="shared" si="30"/>
        <v>9.0121057994028475E-2</v>
      </c>
      <c r="J130" s="272">
        <f t="shared" si="30"/>
        <v>9.7263964321252214E-2</v>
      </c>
      <c r="K130" s="272">
        <f t="shared" si="30"/>
        <v>0.11985797521365003</v>
      </c>
      <c r="L130" s="272">
        <f t="shared" si="30"/>
        <v>0.10296409666435216</v>
      </c>
      <c r="M130" s="272">
        <f t="shared" si="30"/>
        <v>0.10234908474147432</v>
      </c>
      <c r="N130" s="272">
        <f t="shared" si="30"/>
        <v>8.4223906771896062E-2</v>
      </c>
      <c r="O130" s="272">
        <f t="shared" si="30"/>
        <v>9.1972552619617412E-2</v>
      </c>
      <c r="P130" s="272">
        <f t="shared" si="30"/>
        <v>0.10889502308808222</v>
      </c>
      <c r="Q130" s="272">
        <f t="shared" si="30"/>
        <v>0.11106430521200465</v>
      </c>
      <c r="R130" s="272">
        <f t="shared" si="30"/>
        <v>0.11807003102000017</v>
      </c>
      <c r="S130" s="272">
        <f t="shared" si="30"/>
        <v>0.12970641073655123</v>
      </c>
      <c r="T130" s="272">
        <f t="shared" si="30"/>
        <v>0.1160942048172507</v>
      </c>
      <c r="U130" s="272">
        <f t="shared" si="30"/>
        <v>0.12888473536768866</v>
      </c>
      <c r="V130" s="272">
        <f t="shared" si="30"/>
        <v>0.14383391818178359</v>
      </c>
      <c r="W130" s="272">
        <f t="shared" si="30"/>
        <v>0.17445498165229464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1.3571791407662768E-2</v>
      </c>
      <c r="C131" s="273">
        <f t="shared" si="31"/>
        <v>1.2974749064834444E-2</v>
      </c>
      <c r="D131" s="273">
        <f t="shared" si="31"/>
        <v>1.4081595012026688E-2</v>
      </c>
      <c r="E131" s="273">
        <f t="shared" si="31"/>
        <v>1.4635409796812455E-2</v>
      </c>
      <c r="F131" s="273">
        <f t="shared" si="31"/>
        <v>2.0890955547769496E-2</v>
      </c>
      <c r="G131" s="273">
        <f t="shared" si="31"/>
        <v>2.3711988523796267E-2</v>
      </c>
      <c r="H131" s="273">
        <f t="shared" si="31"/>
        <v>2.2988746171934797E-2</v>
      </c>
      <c r="I131" s="273">
        <f t="shared" si="31"/>
        <v>2.3160944090809061E-2</v>
      </c>
      <c r="J131" s="273">
        <f t="shared" si="31"/>
        <v>2.4015027499012659E-2</v>
      </c>
      <c r="K131" s="273">
        <f t="shared" si="31"/>
        <v>2.5135881305679734E-2</v>
      </c>
      <c r="L131" s="273">
        <f t="shared" si="31"/>
        <v>2.6728884346528328E-2</v>
      </c>
      <c r="M131" s="273">
        <f t="shared" si="31"/>
        <v>2.6422274531261433E-2</v>
      </c>
      <c r="N131" s="273">
        <f t="shared" si="31"/>
        <v>2.6294996853971787E-2</v>
      </c>
      <c r="O131" s="273">
        <f t="shared" si="31"/>
        <v>2.4775314263830152E-2</v>
      </c>
      <c r="P131" s="273">
        <f t="shared" si="31"/>
        <v>2.9661665657559684E-2</v>
      </c>
      <c r="Q131" s="273">
        <f t="shared" si="31"/>
        <v>3.1945334903481663E-2</v>
      </c>
      <c r="R131" s="273">
        <f t="shared" si="31"/>
        <v>2.9141842439846476E-2</v>
      </c>
      <c r="S131" s="273">
        <f t="shared" si="31"/>
        <v>2.8822723023504096E-2</v>
      </c>
      <c r="T131" s="273">
        <f t="shared" si="31"/>
        <v>2.7883150617756303E-2</v>
      </c>
      <c r="U131" s="273">
        <f t="shared" si="31"/>
        <v>2.8124435202352582E-2</v>
      </c>
      <c r="V131" s="273">
        <f t="shared" si="31"/>
        <v>2.6785125002617864E-2</v>
      </c>
      <c r="W131" s="273">
        <f t="shared" si="31"/>
        <v>2.9688086393725773E-2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260.17491433079221</v>
      </c>
      <c r="C136" s="274">
        <f t="shared" si="32"/>
        <v>231.5619879597657</v>
      </c>
      <c r="D136" s="274">
        <f t="shared" si="32"/>
        <v>213.60442787976055</v>
      </c>
      <c r="E136" s="274">
        <f t="shared" si="32"/>
        <v>225.68678583232565</v>
      </c>
      <c r="F136" s="274">
        <f t="shared" si="32"/>
        <v>199.46566922243503</v>
      </c>
      <c r="G136" s="274">
        <f t="shared" si="32"/>
        <v>202.34723347183768</v>
      </c>
      <c r="H136" s="274">
        <f t="shared" si="32"/>
        <v>204.7192689979083</v>
      </c>
      <c r="I136" s="274">
        <f t="shared" si="32"/>
        <v>191.30301946134955</v>
      </c>
      <c r="J136" s="274">
        <f t="shared" si="32"/>
        <v>199.80562844541004</v>
      </c>
      <c r="K136" s="274">
        <f t="shared" si="32"/>
        <v>174.60517497450871</v>
      </c>
      <c r="L136" s="274">
        <f t="shared" si="32"/>
        <v>175.34729396451468</v>
      </c>
      <c r="M136" s="274">
        <f t="shared" si="32"/>
        <v>169.94191693159306</v>
      </c>
      <c r="N136" s="274">
        <f t="shared" si="32"/>
        <v>183.22081699269404</v>
      </c>
      <c r="O136" s="274">
        <f t="shared" si="32"/>
        <v>289.39480915236817</v>
      </c>
      <c r="P136" s="274">
        <f t="shared" si="32"/>
        <v>177.30551549893298</v>
      </c>
      <c r="Q136" s="274">
        <f t="shared" si="32"/>
        <v>129.3952961007179</v>
      </c>
      <c r="R136" s="274">
        <f t="shared" si="32"/>
        <v>161.2701965700326</v>
      </c>
      <c r="S136" s="274">
        <f t="shared" si="32"/>
        <v>127.63627916030646</v>
      </c>
      <c r="T136" s="274">
        <f t="shared" si="32"/>
        <v>125.34245491214385</v>
      </c>
      <c r="U136" s="274">
        <f t="shared" si="32"/>
        <v>135.89080447597095</v>
      </c>
      <c r="V136" s="274">
        <f t="shared" si="32"/>
        <v>147.87656076873995</v>
      </c>
      <c r="W136" s="274">
        <f t="shared" si="32"/>
        <v>196.79196217016101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0.40593744419573585</v>
      </c>
      <c r="C137" s="275">
        <f>IF(C$6=0,0,C$6/ISI!C$8*1000)</f>
        <v>0.35074331977562351</v>
      </c>
      <c r="D137" s="275">
        <f>IF(D$6=0,0,D$6/ISI!D$8*1000)</f>
        <v>0.35786900471175764</v>
      </c>
      <c r="E137" s="275">
        <f>IF(E$6=0,0,E$6/ISI!E$8*1000)</f>
        <v>0.33484986852527321</v>
      </c>
      <c r="F137" s="275">
        <f>IF(F$6=0,0,F$6/ISI!F$8*1000)</f>
        <v>0.23747393888935725</v>
      </c>
      <c r="G137" s="275">
        <f>IF(G$6=0,0,G$6/ISI!G$8*1000)</f>
        <v>0.28654468640572245</v>
      </c>
      <c r="H137" s="275">
        <f>IF(H$6=0,0,H$6/ISI!H$8*1000)</f>
        <v>0.27111406239007513</v>
      </c>
      <c r="I137" s="275">
        <f>IF(I$6=0,0,I$6/ISI!I$8*1000)</f>
        <v>0.22468158525577767</v>
      </c>
      <c r="J137" s="275">
        <f>IF(J$6=0,0,J$6/ISI!J$8*1000)</f>
        <v>0.23267116265530488</v>
      </c>
      <c r="K137" s="275">
        <f>IF(K$6=0,0,K$6/ISI!K$8*1000)</f>
        <v>0.21872102627607615</v>
      </c>
      <c r="L137" s="275">
        <f>IF(L$6=0,0,L$6/ISI!L$8*1000)</f>
        <v>0.21500685153172178</v>
      </c>
      <c r="M137" s="275">
        <f>IF(M$6=0,0,M$6/ISI!M$8*1000)</f>
        <v>0.20052225092659889</v>
      </c>
      <c r="N137" s="275">
        <f>IF(N$6=0,0,N$6/ISI!N$8*1000)</f>
        <v>0.26724034924023887</v>
      </c>
      <c r="O137" s="275">
        <f>IF(O$6=0,0,O$6/ISI!O$8*1000)</f>
        <v>0.51434457792084198</v>
      </c>
      <c r="P137" s="275">
        <f>IF(P$6=0,0,P$6/ISI!P$8*1000)</f>
        <v>0.3394557987546466</v>
      </c>
      <c r="Q137" s="275">
        <f>IF(Q$6=0,0,Q$6/ISI!Q$8*1000)</f>
        <v>0.22522680382607085</v>
      </c>
      <c r="R137" s="275">
        <f>IF(R$6=0,0,R$6/ISI!R$8*1000)</f>
        <v>0.3132565122017909</v>
      </c>
      <c r="S137" s="275">
        <f>IF(S$6=0,0,S$6/ISI!S$8*1000)</f>
        <v>0.23173219068320947</v>
      </c>
      <c r="T137" s="275">
        <f>IF(T$6=0,0,T$6/ISI!T$8*1000)</f>
        <v>0.24369609357821145</v>
      </c>
      <c r="U137" s="275">
        <f>IF(U$6=0,0,U$6/ISI!U$8*1000)</f>
        <v>0.25777037903575528</v>
      </c>
      <c r="V137" s="275">
        <f>IF(V$6=0,0,V$6/ISI!V$8*1000)</f>
        <v>0.28022282012889582</v>
      </c>
      <c r="W137" s="275">
        <f>IF(W$6=0,0,W$6/ISI!W$8*1000)</f>
        <v>0.34718878418084337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0.21649997023772585</v>
      </c>
      <c r="C138" s="276">
        <f>IF(C$7=0,0,C$7/ISI!C$8*1000)</f>
        <v>0.18706310388033245</v>
      </c>
      <c r="D138" s="276">
        <f>IF(D$7=0,0,D$7/ISI!D$8*1000)</f>
        <v>0.19086346917960409</v>
      </c>
      <c r="E138" s="276">
        <f>IF(E$7=0,0,E$7/ISI!E$8*1000)</f>
        <v>0.17858659654681236</v>
      </c>
      <c r="F138" s="276">
        <f>IF(F$7=0,0,F$7/ISI!F$8*1000)</f>
        <v>0.12665276740765716</v>
      </c>
      <c r="G138" s="276">
        <f>IF(G$7=0,0,G$7/ISI!G$8*1000)</f>
        <v>0.15282383274971864</v>
      </c>
      <c r="H138" s="276">
        <f>IF(H$7=0,0,H$7/ISI!H$8*1000)</f>
        <v>0.14459416660804009</v>
      </c>
      <c r="I138" s="276">
        <f>IF(I$7=0,0,I$7/ISI!I$8*1000)</f>
        <v>0.11983017880308144</v>
      </c>
      <c r="J138" s="276">
        <f>IF(J$7=0,0,J$7/ISI!J$8*1000)</f>
        <v>0.12409128674949595</v>
      </c>
      <c r="K138" s="276">
        <f>IF(K$7=0,0,K$7/ISI!K$8*1000)</f>
        <v>0.11665121401390731</v>
      </c>
      <c r="L138" s="276">
        <f>IF(L$7=0,0,L$7/ISI!L$8*1000)</f>
        <v>0.11467032081691828</v>
      </c>
      <c r="M138" s="276">
        <f>IF(M$7=0,0,M$7/ISI!M$8*1000)</f>
        <v>0.10694520049418613</v>
      </c>
      <c r="N138" s="276">
        <f>IF(N$7=0,0,N$7/ISI!N$8*1000)</f>
        <v>0.14252818626146077</v>
      </c>
      <c r="O138" s="276">
        <f>IF(O$7=0,0,O$7/ISI!O$8*1000)</f>
        <v>0.2743171082244491</v>
      </c>
      <c r="P138" s="276">
        <f>IF(P$7=0,0,P$7/ISI!P$8*1000)</f>
        <v>0.18104309266914487</v>
      </c>
      <c r="Q138" s="276">
        <f>IF(Q$7=0,0,Q$7/ISI!Q$8*1000)</f>
        <v>0.12012096204057114</v>
      </c>
      <c r="R138" s="276">
        <f>IF(R$7=0,0,R$7/ISI!R$8*1000)</f>
        <v>0.16707013984095512</v>
      </c>
      <c r="S138" s="276">
        <f>IF(S$7=0,0,S$7/ISI!S$8*1000)</f>
        <v>0.1235905016977117</v>
      </c>
      <c r="T138" s="276">
        <f>IF(T$7=0,0,T$7/ISI!T$8*1000)</f>
        <v>0.12997124990837941</v>
      </c>
      <c r="U138" s="276">
        <f>IF(U$7=0,0,U$7/ISI!U$8*1000)</f>
        <v>0.13747753548573621</v>
      </c>
      <c r="V138" s="276">
        <f>IF(V$7=0,0,V$7/ISI!V$8*1000)</f>
        <v>0.14945217073541109</v>
      </c>
      <c r="W138" s="276">
        <f>IF(W$7=0,0,W$7/ISI!W$8*1000)</f>
        <v>0.18516735156311642</v>
      </c>
      <c r="DA138" s="77"/>
    </row>
    <row r="139" spans="1:105" ht="12" customHeight="1" x14ac:dyDescent="0.25">
      <c r="A139" s="202" t="s">
        <v>94</v>
      </c>
      <c r="B139" s="276">
        <f>IF(B$8=0,0,B$8/ISI!B$8*1000)</f>
        <v>5.4124992559431453</v>
      </c>
      <c r="C139" s="276">
        <f>IF(C$8=0,0,C$8/ISI!C$8*1000)</f>
        <v>4.6765775970083121</v>
      </c>
      <c r="D139" s="276">
        <f>IF(D$8=0,0,D$8/ISI!D$8*1000)</f>
        <v>4.7715867294901031</v>
      </c>
      <c r="E139" s="276">
        <f>IF(E$8=0,0,E$8/ISI!E$8*1000)</f>
        <v>4.4646649136703092</v>
      </c>
      <c r="F139" s="276">
        <f>IF(F$8=0,0,F$8/ISI!F$8*1000)</f>
        <v>3.166319185191429</v>
      </c>
      <c r="G139" s="276">
        <f>IF(G$8=0,0,G$8/ISI!G$8*1000)</f>
        <v>3.8205958187429667</v>
      </c>
      <c r="H139" s="276">
        <f>IF(H$8=0,0,H$8/ISI!H$8*1000)</f>
        <v>3.6148541652010007</v>
      </c>
      <c r="I139" s="276">
        <f>IF(I$8=0,0,I$8/ISI!I$8*1000)</f>
        <v>2.9957544700770358</v>
      </c>
      <c r="J139" s="276">
        <f>IF(J$8=0,0,J$8/ISI!J$8*1000)</f>
        <v>3.1022821687373985</v>
      </c>
      <c r="K139" s="276">
        <f>IF(K$8=0,0,K$8/ISI!K$8*1000)</f>
        <v>2.916280350347682</v>
      </c>
      <c r="L139" s="276">
        <f>IF(L$8=0,0,L$8/ISI!L$8*1000)</f>
        <v>2.866758020422957</v>
      </c>
      <c r="M139" s="276">
        <f>IF(M$8=0,0,M$8/ISI!M$8*1000)</f>
        <v>2.673630012354653</v>
      </c>
      <c r="N139" s="276">
        <f>IF(N$8=0,0,N$8/ISI!N$8*1000)</f>
        <v>3.5632046565365183</v>
      </c>
      <c r="O139" s="276">
        <f>IF(O$8=0,0,O$8/ISI!O$8*1000)</f>
        <v>6.8579277056112256</v>
      </c>
      <c r="P139" s="276">
        <f>IF(P$8=0,0,P$8/ISI!P$8*1000)</f>
        <v>4.5260773167286219</v>
      </c>
      <c r="Q139" s="276">
        <f>IF(Q$8=0,0,Q$8/ISI!Q$8*1000)</f>
        <v>3.0030240510142767</v>
      </c>
      <c r="R139" s="276">
        <f>IF(R$8=0,0,R$8/ISI!R$8*1000)</f>
        <v>4.1767534960238777</v>
      </c>
      <c r="S139" s="276">
        <f>IF(S$8=0,0,S$8/ISI!S$8*1000)</f>
        <v>3.0897625424427915</v>
      </c>
      <c r="T139" s="276">
        <f>IF(T$8=0,0,T$8/ISI!T$8*1000)</f>
        <v>3.249281247709487</v>
      </c>
      <c r="U139" s="276">
        <f>IF(U$8=0,0,U$8/ISI!U$8*1000)</f>
        <v>3.4369383871434045</v>
      </c>
      <c r="V139" s="276">
        <f>IF(V$8=0,0,V$8/ISI!V$8*1000)</f>
        <v>3.7363042683852759</v>
      </c>
      <c r="W139" s="276">
        <f>IF(W$8=0,0,W$8/ISI!W$8*1000)</f>
        <v>4.6291837890779108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0.1353124813985786</v>
      </c>
      <c r="C140" s="276">
        <f>IF(C$9=0,0,C$9/ISI!C$8*1000)</f>
        <v>0.11691443992520781</v>
      </c>
      <c r="D140" s="276">
        <f>IF(D$9=0,0,D$9/ISI!D$8*1000)</f>
        <v>0.11928966823725255</v>
      </c>
      <c r="E140" s="276">
        <f>IF(E$9=0,0,E$9/ISI!E$8*1000)</f>
        <v>0.11161662284175776</v>
      </c>
      <c r="F140" s="276">
        <f>IF(F$9=0,0,F$9/ISI!F$8*1000)</f>
        <v>7.9157979629785755E-2</v>
      </c>
      <c r="G140" s="276">
        <f>IF(G$9=0,0,G$9/ISI!G$8*1000)</f>
        <v>9.5514895468574126E-2</v>
      </c>
      <c r="H140" s="276">
        <f>IF(H$9=0,0,H$9/ISI!H$8*1000)</f>
        <v>9.0371354130025061E-2</v>
      </c>
      <c r="I140" s="276">
        <f>IF(I$9=0,0,I$9/ISI!I$8*1000)</f>
        <v>7.4893861751925903E-2</v>
      </c>
      <c r="J140" s="276">
        <f>IF(J$9=0,0,J$9/ISI!J$8*1000)</f>
        <v>7.7557054218434965E-2</v>
      </c>
      <c r="K140" s="276">
        <f>IF(K$9=0,0,K$9/ISI!K$8*1000)</f>
        <v>7.2907008758692021E-2</v>
      </c>
      <c r="L140" s="276">
        <f>IF(L$9=0,0,L$9/ISI!L$8*1000)</f>
        <v>7.1668950510573898E-2</v>
      </c>
      <c r="M140" s="276">
        <f>IF(M$9=0,0,M$9/ISI!M$8*1000)</f>
        <v>6.6840750308866312E-2</v>
      </c>
      <c r="N140" s="276">
        <f>IF(N$9=0,0,N$9/ISI!N$8*1000)</f>
        <v>8.908011641341293E-2</v>
      </c>
      <c r="O140" s="276">
        <f>IF(O$9=0,0,O$9/ISI!O$8*1000)</f>
        <v>0.17144819264028063</v>
      </c>
      <c r="P140" s="276">
        <f>IF(P$9=0,0,P$9/ISI!P$8*1000)</f>
        <v>0.1131519329182155</v>
      </c>
      <c r="Q140" s="276">
        <f>IF(Q$9=0,0,Q$9/ISI!Q$8*1000)</f>
        <v>7.5075601275356937E-2</v>
      </c>
      <c r="R140" s="276">
        <f>IF(R$9=0,0,R$9/ISI!R$8*1000)</f>
        <v>0.10441883740059692</v>
      </c>
      <c r="S140" s="276">
        <f>IF(S$9=0,0,S$9/ISI!S$8*1000)</f>
        <v>7.724406356106979E-2</v>
      </c>
      <c r="T140" s="276">
        <f>IF(T$9=0,0,T$9/ISI!T$8*1000)</f>
        <v>8.1232031192737156E-2</v>
      </c>
      <c r="U140" s="276">
        <f>IF(U$9=0,0,U$9/ISI!U$8*1000)</f>
        <v>8.5923459678585126E-2</v>
      </c>
      <c r="V140" s="276">
        <f>IF(V$9=0,0,V$9/ISI!V$8*1000)</f>
        <v>9.3407606709631913E-2</v>
      </c>
      <c r="W140" s="276">
        <f>IF(W$9=0,0,W$9/ISI!W$8*1000)</f>
        <v>0.11572959472694783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0.30860174785720051</v>
      </c>
      <c r="C141" s="277">
        <f>IF(C$10=0,0,C$10/ISI!C$8*1000)</f>
        <v>0.27541097587983276</v>
      </c>
      <c r="D141" s="277">
        <f>IF(D$10=0,0,D$10/ISI!D$8*1000)</f>
        <v>0.27010749517423854</v>
      </c>
      <c r="E141" s="277">
        <f>IF(E$10=0,0,E$10/ISI!E$8*1000)</f>
        <v>0.25346414544377827</v>
      </c>
      <c r="F141" s="277">
        <f>IF(F$10=0,0,F$10/ISI!F$8*1000)</f>
        <v>0.17174627643523788</v>
      </c>
      <c r="G141" s="277">
        <f>IF(G$10=0,0,G$10/ISI!G$8*1000)</f>
        <v>0.20269683960272719</v>
      </c>
      <c r="H141" s="277">
        <f>IF(H$10=0,0,H$10/ISI!H$8*1000)</f>
        <v>0.19510330669783835</v>
      </c>
      <c r="I141" s="277">
        <f>IF(I$10=0,0,I$10/ISI!I$8*1000)</f>
        <v>0.16312355902711728</v>
      </c>
      <c r="J141" s="277">
        <f>IF(J$10=0,0,J$10/ISI!J$8*1000)</f>
        <v>0.16856904988200475</v>
      </c>
      <c r="K141" s="277">
        <f>IF(K$10=0,0,K$10/ISI!K$8*1000)</f>
        <v>0.15220480486280119</v>
      </c>
      <c r="L141" s="277">
        <f>IF(L$10=0,0,L$10/ISI!L$8*1000)</f>
        <v>0.14807856910998951</v>
      </c>
      <c r="M141" s="277">
        <f>IF(M$10=0,0,M$10/ISI!M$8*1000)</f>
        <v>0.13946598179037153</v>
      </c>
      <c r="N141" s="277">
        <f>IF(N$10=0,0,N$10/ISI!N$8*1000)</f>
        <v>0.18283196126521084</v>
      </c>
      <c r="O141" s="277">
        <f>IF(O$10=0,0,O$10/ISI!O$8*1000)</f>
        <v>0.35425601763237835</v>
      </c>
      <c r="P141" s="277">
        <f>IF(P$10=0,0,P$10/ISI!P$8*1000)</f>
        <v>0.22810698615555061</v>
      </c>
      <c r="Q141" s="277">
        <f>IF(Q$10=0,0,Q$10/ISI!Q$8*1000)</f>
        <v>0.15175126671130226</v>
      </c>
      <c r="R141" s="277">
        <f>IF(R$10=0,0,R$10/ISI!R$8*1000)</f>
        <v>0.21048061673326618</v>
      </c>
      <c r="S141" s="277">
        <f>IF(S$10=0,0,S$10/ISI!S$8*1000)</f>
        <v>0.17865668140589458</v>
      </c>
      <c r="T141" s="277">
        <f>IF(T$10=0,0,T$10/ISI!T$8*1000)</f>
        <v>0.17634959074932521</v>
      </c>
      <c r="U141" s="277">
        <f>IF(U$10=0,0,U$10/ISI!U$8*1000)</f>
        <v>0.1908195656418373</v>
      </c>
      <c r="V141" s="277">
        <f>IF(V$10=0,0,V$10/ISI!V$8*1000)</f>
        <v>0.2360279303406321</v>
      </c>
      <c r="W141" s="277">
        <f>IF(W$10=0,0,W$10/ISI!W$8*1000)</f>
        <v>0.30608218351248806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47.318283668792574</v>
      </c>
      <c r="C142" s="278">
        <f>IF(C$16=0,0,C$16/ISI!C$8*1000)</f>
        <v>38.767895912450498</v>
      </c>
      <c r="D142" s="278">
        <f>IF(D$16=0,0,D$16/ISI!D$8*1000)</f>
        <v>35.087563219566078</v>
      </c>
      <c r="E142" s="278">
        <f>IF(E$16=0,0,E$16/ISI!E$8*1000)</f>
        <v>36.619214491394352</v>
      </c>
      <c r="F142" s="278">
        <f>IF(F$16=0,0,F$16/ISI!F$8*1000)</f>
        <v>35.668234230561971</v>
      </c>
      <c r="G142" s="278">
        <f>IF(G$16=0,0,G$16/ISI!G$8*1000)</f>
        <v>35.693821989127841</v>
      </c>
      <c r="H142" s="278">
        <f>IF(H$16=0,0,H$16/ISI!H$8*1000)</f>
        <v>39.417094296672502</v>
      </c>
      <c r="I142" s="278">
        <f>IF(I$16=0,0,I$16/ISI!I$8*1000)</f>
        <v>37.632061762616623</v>
      </c>
      <c r="J142" s="278">
        <f>IF(J$16=0,0,J$16/ISI!J$8*1000)</f>
        <v>39.450056188538831</v>
      </c>
      <c r="K142" s="278">
        <f>IF(K$16=0,0,K$16/ISI!K$8*1000)</f>
        <v>37.41951903310143</v>
      </c>
      <c r="L142" s="278">
        <f>IF(L$16=0,0,L$16/ISI!L$8*1000)</f>
        <v>39.049726541537218</v>
      </c>
      <c r="M142" s="278">
        <f>IF(M$16=0,0,M$16/ISI!M$8*1000)</f>
        <v>38.175764933903601</v>
      </c>
      <c r="N142" s="278">
        <f>IF(N$16=0,0,N$16/ISI!N$8*1000)</f>
        <v>38.257950147848753</v>
      </c>
      <c r="O142" s="278">
        <f>IF(O$16=0,0,O$16/ISI!O$8*1000)</f>
        <v>51.981796781963425</v>
      </c>
      <c r="P142" s="278">
        <f>IF(P$16=0,0,P$16/ISI!P$8*1000)</f>
        <v>27.985786755989096</v>
      </c>
      <c r="Q142" s="278">
        <f>IF(Q$16=0,0,Q$16/ISI!Q$8*1000)</f>
        <v>20.965445003784208</v>
      </c>
      <c r="R142" s="278">
        <f>IF(R$16=0,0,R$16/ISI!R$8*1000)</f>
        <v>23.681559106524478</v>
      </c>
      <c r="S142" s="278">
        <f>IF(S$16=0,0,S$16/ISI!S$8*1000)</f>
        <v>18.819130768421434</v>
      </c>
      <c r="T142" s="278">
        <f>IF(T$16=0,0,T$16/ISI!T$8*1000)</f>
        <v>17.992746465312944</v>
      </c>
      <c r="U142" s="278">
        <f>IF(U$16=0,0,U$16/ISI!U$8*1000)</f>
        <v>19.384201176404812</v>
      </c>
      <c r="V142" s="278">
        <f>IF(V$16=0,0,V$16/ISI!V$8*1000)</f>
        <v>20.126912040934474</v>
      </c>
      <c r="W142" s="278">
        <f>IF(W$16=0,0,W$16/ISI!W$8*1000)</f>
        <v>27.708533362051693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98.990324802516653</v>
      </c>
      <c r="C143" s="278">
        <f>IF(C$22=0,0,C$22/ISI!C$8*1000)</f>
        <v>94.363293163931473</v>
      </c>
      <c r="D143" s="278">
        <f>IF(D$22=0,0,D$22/ISI!D$8*1000)</f>
        <v>81.736083147033398</v>
      </c>
      <c r="E143" s="278">
        <f>IF(E$22=0,0,E$22/ISI!E$8*1000)</f>
        <v>96.855480928888511</v>
      </c>
      <c r="F143" s="278">
        <f>IF(F$22=0,0,F$22/ISI!F$8*1000)</f>
        <v>96.299081675527887</v>
      </c>
      <c r="G143" s="278">
        <f>IF(G$22=0,0,G$22/ISI!G$8*1000)</f>
        <v>85.462321012964381</v>
      </c>
      <c r="H143" s="278">
        <f>IF(H$22=0,0,H$22/ISI!H$8*1000)</f>
        <v>88.874660004045495</v>
      </c>
      <c r="I143" s="278">
        <f>IF(I$22=0,0,I$22/ISI!I$8*1000)</f>
        <v>90.080565118321687</v>
      </c>
      <c r="J143" s="278">
        <f>IF(J$22=0,0,J$22/ISI!J$8*1000)</f>
        <v>93.313525430622903</v>
      </c>
      <c r="K143" s="278">
        <f>IF(K$22=0,0,K$22/ISI!K$8*1000)</f>
        <v>72.527598494918649</v>
      </c>
      <c r="L143" s="278">
        <f>IF(L$22=0,0,L$22/ISI!L$8*1000)</f>
        <v>75.826000801156354</v>
      </c>
      <c r="M143" s="278">
        <f>IF(M$22=0,0,M$22/ISI!M$8*1000)</f>
        <v>74.84348767588547</v>
      </c>
      <c r="N143" s="278">
        <f>IF(N$22=0,0,N$22/ISI!N$8*1000)</f>
        <v>74.637843945628376</v>
      </c>
      <c r="O143" s="278">
        <f>IF(O$22=0,0,O$22/ISI!O$8*1000)</f>
        <v>100.23557408593587</v>
      </c>
      <c r="P143" s="278">
        <f>IF(P$22=0,0,P$22/ISI!P$8*1000)</f>
        <v>57.398823375883566</v>
      </c>
      <c r="Q143" s="278">
        <f>IF(Q$22=0,0,Q$22/ISI!Q$8*1000)</f>
        <v>46.688312693705534</v>
      </c>
      <c r="R143" s="278">
        <f>IF(R$22=0,0,R$22/ISI!R$8*1000)</f>
        <v>51.107315967986381</v>
      </c>
      <c r="S143" s="278">
        <f>IF(S$22=0,0,S$22/ISI!S$8*1000)</f>
        <v>42.372581144012663</v>
      </c>
      <c r="T143" s="278">
        <f>IF(T$22=0,0,T$22/ISI!T$8*1000)</f>
        <v>40.255147134952828</v>
      </c>
      <c r="U143" s="278">
        <f>IF(U$22=0,0,U$22/ISI!U$8*1000)</f>
        <v>43.087445839572894</v>
      </c>
      <c r="V143" s="278">
        <f>IF(V$22=0,0,V$22/ISI!V$8*1000)</f>
        <v>45.103653707941788</v>
      </c>
      <c r="W143" s="278">
        <f>IF(W$22=0,0,W$22/ISI!W$8*1000)</f>
        <v>58.682192677159541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73.776336316743098</v>
      </c>
      <c r="C144" s="278">
        <f>IF(C$28=0,0,C$28/ISI!C$8*1000)</f>
        <v>63.908830905316769</v>
      </c>
      <c r="D144" s="278">
        <f>IF(D$28=0,0,D$28/ISI!D$8*1000)</f>
        <v>62.678163715889582</v>
      </c>
      <c r="E144" s="278">
        <f>IF(E$28=0,0,E$28/ISI!E$8*1000)</f>
        <v>58.81609169706735</v>
      </c>
      <c r="F144" s="278">
        <f>IF(F$28=0,0,F$28/ISI!F$8*1000)</f>
        <v>39.853545067523015</v>
      </c>
      <c r="G144" s="278">
        <f>IF(G$28=0,0,G$28/ISI!G$8*1000)</f>
        <v>47.035591104636829</v>
      </c>
      <c r="H144" s="278">
        <f>IF(H$28=0,0,H$28/ISI!H$8*1000)</f>
        <v>45.273519680859437</v>
      </c>
      <c r="I144" s="278">
        <f>IF(I$28=0,0,I$28/ISI!I$8*1000)</f>
        <v>37.852652448703225</v>
      </c>
      <c r="J144" s="278">
        <f>IF(J$28=0,0,J$28/ISI!J$8*1000)</f>
        <v>39.116272945779208</v>
      </c>
      <c r="K144" s="278">
        <f>IF(K$28=0,0,K$28/ISI!K$8*1000)</f>
        <v>35.318966885320066</v>
      </c>
      <c r="L144" s="278">
        <f>IF(L$28=0,0,L$28/ISI!L$8*1000)</f>
        <v>34.361478164474867</v>
      </c>
      <c r="M144" s="278">
        <f>IF(M$28=0,0,M$28/ISI!M$8*1000)</f>
        <v>32.362936222170788</v>
      </c>
      <c r="N144" s="278">
        <f>IF(N$28=0,0,N$28/ISI!N$8*1000)</f>
        <v>42.425966718494188</v>
      </c>
      <c r="O144" s="278">
        <f>IF(O$28=0,0,O$28/ISI!O$8*1000)</f>
        <v>82.204740953886002</v>
      </c>
      <c r="P144" s="278">
        <f>IF(P$28=0,0,P$28/ISI!P$8*1000)</f>
        <v>52.931989220709973</v>
      </c>
      <c r="Q144" s="278">
        <f>IF(Q$28=0,0,Q$28/ISI!Q$8*1000)</f>
        <v>35.213723828318955</v>
      </c>
      <c r="R144" s="278">
        <f>IF(R$28=0,0,R$28/ISI!R$8*1000)</f>
        <v>48.841808503384719</v>
      </c>
      <c r="S144" s="278">
        <f>IF(S$28=0,0,S$28/ISI!S$8*1000)</f>
        <v>36.422131139981268</v>
      </c>
      <c r="T144" s="278">
        <f>IF(T$28=0,0,T$28/ISI!T$8*1000)</f>
        <v>38.121879284579727</v>
      </c>
      <c r="U144" s="278">
        <f>IF(U$28=0,0,U$28/ISI!U$8*1000)</f>
        <v>40.439842522245748</v>
      </c>
      <c r="V144" s="278">
        <f>IF(V$28=0,0,V$28/ISI!V$8*1000)</f>
        <v>43.990904311824977</v>
      </c>
      <c r="W144" s="278">
        <f>IF(W$28=0,0,W$28/ISI!W$8*1000)</f>
        <v>54.248102939549049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33.611118643107503</v>
      </c>
      <c r="C145" s="279">
        <f>IF(C$35=0,0,C$35/ISI!C$8*1000)</f>
        <v>28.91525854159767</v>
      </c>
      <c r="D145" s="279">
        <f>IF(D$35=0,0,D$35/ISI!D$8*1000)</f>
        <v>28.392901430478531</v>
      </c>
      <c r="E145" s="279">
        <f>IF(E$35=0,0,E$35/ISI!E$8*1000)</f>
        <v>28.052816567947513</v>
      </c>
      <c r="F145" s="279">
        <f>IF(F$35=0,0,F$35/ISI!F$8*1000)</f>
        <v>23.86345810126868</v>
      </c>
      <c r="G145" s="279">
        <f>IF(G$35=0,0,G$35/ISI!G$8*1000)</f>
        <v>29.597323292138931</v>
      </c>
      <c r="H145" s="279">
        <f>IF(H$35=0,0,H$35/ISI!H$8*1000)</f>
        <v>26.837957961303893</v>
      </c>
      <c r="I145" s="279">
        <f>IF(I$35=0,0,I$35/ISI!I$8*1000)</f>
        <v>22.159456476793075</v>
      </c>
      <c r="J145" s="279">
        <f>IF(J$35=0,0,J$35/ISI!J$8*1000)</f>
        <v>24.220603158226439</v>
      </c>
      <c r="K145" s="279">
        <f>IF(K$35=0,0,K$35/ISI!K$8*1000)</f>
        <v>25.862326156909415</v>
      </c>
      <c r="L145" s="279">
        <f>IF(L$35=0,0,L$35/ISI!L$8*1000)</f>
        <v>22.693905744954062</v>
      </c>
      <c r="M145" s="279">
        <f>IF(M$35=0,0,M$35/ISI!M$8*1000)</f>
        <v>21.372323903758506</v>
      </c>
      <c r="N145" s="279">
        <f>IF(N$35=0,0,N$35/ISI!N$8*1000)</f>
        <v>23.654170911005863</v>
      </c>
      <c r="O145" s="279">
        <f>IF(O$35=0,0,O$35/ISI!O$8*1000)</f>
        <v>46.800403728553725</v>
      </c>
      <c r="P145" s="279">
        <f>IF(P$35=0,0,P$35/ISI!P$8*1000)</f>
        <v>33.601081019124166</v>
      </c>
      <c r="Q145" s="279">
        <f>IF(Q$35=0,0,Q$35/ISI!Q$8*1000)</f>
        <v>22.952615890041606</v>
      </c>
      <c r="R145" s="279">
        <f>IF(R$35=0,0,R$35/ISI!R$8*1000)</f>
        <v>32.667533389936523</v>
      </c>
      <c r="S145" s="279">
        <f>IF(S$35=0,0,S$35/ISI!S$8*1000)</f>
        <v>26.321450128100427</v>
      </c>
      <c r="T145" s="279">
        <f>IF(T$35=0,0,T$35/ISI!T$8*1000)</f>
        <v>25.092151814160207</v>
      </c>
      <c r="U145" s="279">
        <f>IF(U$35=0,0,U$35/ISI!U$8*1000)</f>
        <v>28.870385610762192</v>
      </c>
      <c r="V145" s="279">
        <f>IF(V$35=0,0,V$35/ISI!V$8*1000)</f>
        <v>34.159675911738859</v>
      </c>
      <c r="W145" s="279">
        <f>IF(W$35=0,0,W$35/ISI!W$8*1000)</f>
        <v>50.569781488339416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119.89655747982935</v>
      </c>
      <c r="C147" s="274">
        <f t="shared" si="33"/>
        <v>110.43546061706789</v>
      </c>
      <c r="D147" s="274">
        <f t="shared" si="33"/>
        <v>104.27454565324713</v>
      </c>
      <c r="E147" s="274">
        <f t="shared" si="33"/>
        <v>108.42377969611111</v>
      </c>
      <c r="F147" s="274">
        <f t="shared" si="33"/>
        <v>99.342412912743086</v>
      </c>
      <c r="G147" s="274">
        <f t="shared" si="33"/>
        <v>100.35469282260614</v>
      </c>
      <c r="H147" s="274">
        <f t="shared" si="33"/>
        <v>101.18574881361312</v>
      </c>
      <c r="I147" s="274">
        <f t="shared" si="33"/>
        <v>96.431004079472586</v>
      </c>
      <c r="J147" s="274">
        <f t="shared" si="33"/>
        <v>99.458871905614998</v>
      </c>
      <c r="K147" s="274">
        <f t="shared" si="33"/>
        <v>90.350723337157149</v>
      </c>
      <c r="L147" s="274">
        <f t="shared" si="33"/>
        <v>90.621098091027164</v>
      </c>
      <c r="M147" s="274">
        <f t="shared" si="33"/>
        <v>88.642946410071644</v>
      </c>
      <c r="N147" s="274">
        <f t="shared" si="33"/>
        <v>93.447942915031661</v>
      </c>
      <c r="O147" s="274">
        <f t="shared" si="33"/>
        <v>129.10962528756608</v>
      </c>
      <c r="P147" s="274">
        <f t="shared" si="33"/>
        <v>91.309040221423103</v>
      </c>
      <c r="Q147" s="274">
        <f t="shared" si="33"/>
        <v>73.124712600528412</v>
      </c>
      <c r="R147" s="274">
        <f t="shared" si="33"/>
        <v>85.490459568918723</v>
      </c>
      <c r="S147" s="274">
        <f t="shared" si="33"/>
        <v>72.441437749883548</v>
      </c>
      <c r="T147" s="274">
        <f t="shared" si="33"/>
        <v>71.516140009638889</v>
      </c>
      <c r="U147" s="274">
        <f t="shared" si="33"/>
        <v>75.742935249322272</v>
      </c>
      <c r="V147" s="274">
        <f t="shared" si="33"/>
        <v>80.438025289982349</v>
      </c>
      <c r="W147" s="274">
        <f t="shared" si="33"/>
        <v>98.560746136998688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0.23047763420769593</v>
      </c>
      <c r="C148" s="275">
        <f>IF(C$55=0,0,C$55/ISI!C$9*1000)</f>
        <v>0.21312742002533422</v>
      </c>
      <c r="D148" s="275">
        <f>IF(D$55=0,0,D$55/ISI!D$9*1000)</f>
        <v>0.20905738900559853</v>
      </c>
      <c r="E148" s="275">
        <f>IF(E$55=0,0,E$55/ISI!E$9*1000)</f>
        <v>0.21226281858921567</v>
      </c>
      <c r="F148" s="275">
        <f>IF(F$55=0,0,F$55/ISI!F$9*1000)</f>
        <v>0.18264887589881973</v>
      </c>
      <c r="G148" s="275">
        <f>IF(G$55=0,0,G$55/ISI!G$9*1000)</f>
        <v>0.19093367622070978</v>
      </c>
      <c r="H148" s="275">
        <f>IF(H$55=0,0,H$55/ISI!H$9*1000)</f>
        <v>0.187790709096708</v>
      </c>
      <c r="I148" s="275">
        <f>IF(I$55=0,0,I$55/ISI!I$9*1000)</f>
        <v>0.17360757302648488</v>
      </c>
      <c r="J148" s="275">
        <f>IF(J$55=0,0,J$55/ISI!J$9*1000)</f>
        <v>0.17710007843795073</v>
      </c>
      <c r="K148" s="275">
        <f>IF(K$55=0,0,K$55/ISI!K$9*1000)</f>
        <v>0.16048370335897708</v>
      </c>
      <c r="L148" s="275">
        <f>IF(L$55=0,0,L$55/ISI!L$9*1000)</f>
        <v>0.16270661001129064</v>
      </c>
      <c r="M148" s="275">
        <f>IF(M$55=0,0,M$55/ISI!M$9*1000)</f>
        <v>0.15667627055253153</v>
      </c>
      <c r="N148" s="275">
        <f>IF(N$55=0,0,N$55/ISI!N$9*1000)</f>
        <v>0.18079884902149196</v>
      </c>
      <c r="O148" s="275">
        <f>IF(O$55=0,0,O$55/ISI!O$9*1000)</f>
        <v>0.26171138109021358</v>
      </c>
      <c r="P148" s="275">
        <f>IF(P$55=0,0,P$55/ISI!P$9*1000)</f>
        <v>0.18880139359964684</v>
      </c>
      <c r="Q148" s="275">
        <f>IF(Q$55=0,0,Q$55/ISI!Q$9*1000)</f>
        <v>0.14768593672360453</v>
      </c>
      <c r="R148" s="275">
        <f>IF(R$55=0,0,R$55/ISI!R$9*1000)</f>
        <v>0.17700961826413875</v>
      </c>
      <c r="S148" s="275">
        <f>IF(S$55=0,0,S$55/ISI!S$9*1000)</f>
        <v>0.14580716157650189</v>
      </c>
      <c r="T148" s="275">
        <f>IF(T$55=0,0,T$55/ISI!T$9*1000)</f>
        <v>0.14867265570335686</v>
      </c>
      <c r="U148" s="275">
        <f>IF(U$55=0,0,U$55/ISI!U$9*1000)</f>
        <v>0.15448338351686763</v>
      </c>
      <c r="V148" s="275">
        <f>IF(V$55=0,0,V$55/ISI!V$9*1000)</f>
        <v>0.1622329817251216</v>
      </c>
      <c r="W148" s="275">
        <f>IF(W$55=0,0,W$55/ISI!W$9*1000)</f>
        <v>0.18898250728385646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0.17029854955180207</v>
      </c>
      <c r="C149" s="276">
        <f>IF(C$56=0,0,C$56/ISI!C$9*1000)</f>
        <v>0.15747857975374932</v>
      </c>
      <c r="D149" s="276">
        <f>IF(D$56=0,0,D$56/ISI!D$9*1000)</f>
        <v>0.15447125810332307</v>
      </c>
      <c r="E149" s="276">
        <f>IF(E$56=0,0,E$56/ISI!E$9*1000)</f>
        <v>0.15683973090831774</v>
      </c>
      <c r="F149" s="276">
        <f>IF(F$56=0,0,F$56/ISI!F$9*1000)</f>
        <v>0.13495816524568208</v>
      </c>
      <c r="G149" s="276">
        <f>IF(G$56=0,0,G$56/ISI!G$9*1000)</f>
        <v>0.141079754800323</v>
      </c>
      <c r="H149" s="276">
        <f>IF(H$56=0,0,H$56/ISI!H$9*1000)</f>
        <v>0.13875743513426733</v>
      </c>
      <c r="I149" s="276">
        <f>IF(I$56=0,0,I$56/ISI!I$9*1000)</f>
        <v>0.12827760046762804</v>
      </c>
      <c r="J149" s="276">
        <f>IF(J$56=0,0,J$56/ISI!J$9*1000)</f>
        <v>0.13085819188995437</v>
      </c>
      <c r="K149" s="276">
        <f>IF(K$56=0,0,K$56/ISI!K$9*1000)</f>
        <v>0.11858045142942933</v>
      </c>
      <c r="L149" s="276">
        <f>IF(L$56=0,0,L$56/ISI!L$9*1000)</f>
        <v>0.12022294389937936</v>
      </c>
      <c r="M149" s="276">
        <f>IF(M$56=0,0,M$56/ISI!M$9*1000)</f>
        <v>0.1157671620329002</v>
      </c>
      <c r="N149" s="276">
        <f>IF(N$56=0,0,N$56/ISI!N$9*1000)</f>
        <v>0.13359119141794462</v>
      </c>
      <c r="O149" s="276">
        <f>IF(O$56=0,0,O$56/ISI!O$9*1000)</f>
        <v>0.19337697887292038</v>
      </c>
      <c r="P149" s="276">
        <f>IF(P$56=0,0,P$56/ISI!P$9*1000)</f>
        <v>0.13950422388666264</v>
      </c>
      <c r="Q149" s="276">
        <f>IF(Q$56=0,0,Q$56/ISI!Q$9*1000)</f>
        <v>0.10912425797708601</v>
      </c>
      <c r="R149" s="276">
        <f>IF(R$56=0,0,R$56/ISI!R$9*1000)</f>
        <v>0.13079135140694897</v>
      </c>
      <c r="S149" s="276">
        <f>IF(S$56=0,0,S$56/ISI!S$9*1000)</f>
        <v>0.10773604222424112</v>
      </c>
      <c r="T149" s="276">
        <f>IF(T$56=0,0,T$56/ISI!T$9*1000)</f>
        <v>0.10985333874730781</v>
      </c>
      <c r="U149" s="276">
        <f>IF(U$56=0,0,U$56/ISI!U$9*1000)</f>
        <v>0.11414685087868219</v>
      </c>
      <c r="V149" s="276">
        <f>IF(V$56=0,0,V$56/ISI!V$9*1000)</f>
        <v>0.11987298278302827</v>
      </c>
      <c r="W149" s="276">
        <f>IF(W$56=0,0,W$56/ISI!W$9*1000)</f>
        <v>0.13963804770792365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4.2574637387950514</v>
      </c>
      <c r="C150" s="276">
        <f>IF(C$57=0,0,C$57/ISI!C$9*1000)</f>
        <v>3.9369644938437354</v>
      </c>
      <c r="D150" s="276">
        <f>IF(D$57=0,0,D$57/ISI!D$9*1000)</f>
        <v>3.8617814525830778</v>
      </c>
      <c r="E150" s="276">
        <f>IF(E$57=0,0,E$57/ISI!E$9*1000)</f>
        <v>3.9209932727079448</v>
      </c>
      <c r="F150" s="276">
        <f>IF(F$57=0,0,F$57/ISI!F$9*1000)</f>
        <v>3.3739541311420527</v>
      </c>
      <c r="G150" s="276">
        <f>IF(G$57=0,0,G$57/ISI!G$9*1000)</f>
        <v>3.526993870008075</v>
      </c>
      <c r="H150" s="276">
        <f>IF(H$57=0,0,H$57/ISI!H$9*1000)</f>
        <v>3.4689358783566848</v>
      </c>
      <c r="I150" s="276">
        <f>IF(I$57=0,0,I$57/ISI!I$9*1000)</f>
        <v>3.2069400116906999</v>
      </c>
      <c r="J150" s="276">
        <f>IF(J$57=0,0,J$57/ISI!J$9*1000)</f>
        <v>3.2714547972488575</v>
      </c>
      <c r="K150" s="276">
        <f>IF(K$57=0,0,K$57/ISI!K$9*1000)</f>
        <v>2.9645112857357332</v>
      </c>
      <c r="L150" s="276">
        <f>IF(L$57=0,0,L$57/ISI!L$9*1000)</f>
        <v>3.0055735974844864</v>
      </c>
      <c r="M150" s="276">
        <f>IF(M$57=0,0,M$57/ISI!M$9*1000)</f>
        <v>2.8941790508225047</v>
      </c>
      <c r="N150" s="276">
        <f>IF(N$57=0,0,N$57/ISI!N$9*1000)</f>
        <v>3.3397797854486146</v>
      </c>
      <c r="O150" s="276">
        <f>IF(O$57=0,0,O$57/ISI!O$9*1000)</f>
        <v>4.8344244718230085</v>
      </c>
      <c r="P150" s="276">
        <f>IF(P$57=0,0,P$57/ISI!P$9*1000)</f>
        <v>3.4876055971665663</v>
      </c>
      <c r="Q150" s="276">
        <f>IF(Q$57=0,0,Q$57/ISI!Q$9*1000)</f>
        <v>2.7281064494271505</v>
      </c>
      <c r="R150" s="276">
        <f>IF(R$57=0,0,R$57/ISI!R$9*1000)</f>
        <v>3.2697837851737246</v>
      </c>
      <c r="S150" s="276">
        <f>IF(S$57=0,0,S$57/ISI!S$9*1000)</f>
        <v>2.6934010556060275</v>
      </c>
      <c r="T150" s="276">
        <f>IF(T$57=0,0,T$57/ISI!T$9*1000)</f>
        <v>2.7463334686826961</v>
      </c>
      <c r="U150" s="276">
        <f>IF(U$57=0,0,U$57/ISI!U$9*1000)</f>
        <v>2.8536712719670532</v>
      </c>
      <c r="V150" s="276">
        <f>IF(V$57=0,0,V$57/ISI!V$9*1000)</f>
        <v>2.9968245695757063</v>
      </c>
      <c r="W150" s="276">
        <f>IF(W$57=0,0,W$57/ISI!W$9*1000)</f>
        <v>3.4909511926980898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0.1064365934698763</v>
      </c>
      <c r="C151" s="276">
        <f>IF(C$58=0,0,C$58/ISI!C$9*1000)</f>
        <v>9.8424112346093384E-2</v>
      </c>
      <c r="D151" s="276">
        <f>IF(D$58=0,0,D$58/ISI!D$9*1000)</f>
        <v>9.6544536314576948E-2</v>
      </c>
      <c r="E151" s="276">
        <f>IF(E$58=0,0,E$58/ISI!E$9*1000)</f>
        <v>9.8024831817698652E-2</v>
      </c>
      <c r="F151" s="276">
        <f>IF(F$58=0,0,F$58/ISI!F$9*1000)</f>
        <v>8.4348853278551336E-2</v>
      </c>
      <c r="G151" s="276">
        <f>IF(G$58=0,0,G$58/ISI!G$9*1000)</f>
        <v>8.8174846750201902E-2</v>
      </c>
      <c r="H151" s="276">
        <f>IF(H$58=0,0,H$58/ISI!H$9*1000)</f>
        <v>8.6723396958917121E-2</v>
      </c>
      <c r="I151" s="276">
        <f>IF(I$58=0,0,I$58/ISI!I$9*1000)</f>
        <v>8.0173500292267538E-2</v>
      </c>
      <c r="J151" s="276">
        <f>IF(J$58=0,0,J$58/ISI!J$9*1000)</f>
        <v>8.1786369931221486E-2</v>
      </c>
      <c r="K151" s="276">
        <f>IF(K$58=0,0,K$58/ISI!K$9*1000)</f>
        <v>7.4112782143393355E-2</v>
      </c>
      <c r="L151" s="276">
        <f>IF(L$58=0,0,L$58/ISI!L$9*1000)</f>
        <v>7.5139339937112165E-2</v>
      </c>
      <c r="M151" s="276">
        <f>IF(M$58=0,0,M$58/ISI!M$9*1000)</f>
        <v>7.2354476270562615E-2</v>
      </c>
      <c r="N151" s="276">
        <f>IF(N$58=0,0,N$58/ISI!N$9*1000)</f>
        <v>8.3494494636215388E-2</v>
      </c>
      <c r="O151" s="276">
        <f>IF(O$58=0,0,O$58/ISI!O$9*1000)</f>
        <v>0.12086061179557532</v>
      </c>
      <c r="P151" s="276">
        <f>IF(P$58=0,0,P$58/ISI!P$9*1000)</f>
        <v>8.7190139929164162E-2</v>
      </c>
      <c r="Q151" s="276">
        <f>IF(Q$58=0,0,Q$58/ISI!Q$9*1000)</f>
        <v>6.8202661235678808E-2</v>
      </c>
      <c r="R151" s="276">
        <f>IF(R$58=0,0,R$58/ISI!R$9*1000)</f>
        <v>8.1744594629343165E-2</v>
      </c>
      <c r="S151" s="276">
        <f>IF(S$58=0,0,S$58/ISI!S$9*1000)</f>
        <v>6.733502639015071E-2</v>
      </c>
      <c r="T151" s="276">
        <f>IF(T$58=0,0,T$58/ISI!T$9*1000)</f>
        <v>6.865833671706742E-2</v>
      </c>
      <c r="U151" s="276">
        <f>IF(U$58=0,0,U$58/ISI!U$9*1000)</f>
        <v>7.1341781799176412E-2</v>
      </c>
      <c r="V151" s="276">
        <f>IF(V$58=0,0,V$58/ISI!V$9*1000)</f>
        <v>7.4920614239392655E-2</v>
      </c>
      <c r="W151" s="276">
        <f>IF(W$58=0,0,W$58/ISI!W$9*1000)</f>
        <v>8.727377981745231E-2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0.1752136980105532</v>
      </c>
      <c r="C152" s="277">
        <f>IF(C$59=0,0,C$59/ISI!C$9*1000)</f>
        <v>0.16735209888951899</v>
      </c>
      <c r="D152" s="277">
        <f>IF(D$59=0,0,D$59/ISI!D$9*1000)</f>
        <v>0.15778948986501434</v>
      </c>
      <c r="E152" s="277">
        <f>IF(E$59=0,0,E$59/ISI!E$9*1000)</f>
        <v>0.16067204732721169</v>
      </c>
      <c r="F152" s="277">
        <f>IF(F$59=0,0,F$59/ISI!F$9*1000)</f>
        <v>0.13209560795350928</v>
      </c>
      <c r="G152" s="277">
        <f>IF(G$59=0,0,G$59/ISI!G$9*1000)</f>
        <v>0.13506323648546067</v>
      </c>
      <c r="H152" s="277">
        <f>IF(H$59=0,0,H$59/ISI!H$9*1000)</f>
        <v>0.13514086281214172</v>
      </c>
      <c r="I152" s="277">
        <f>IF(I$59=0,0,I$59/ISI!I$9*1000)</f>
        <v>0.1260427513625626</v>
      </c>
      <c r="J152" s="277">
        <f>IF(J$59=0,0,J$59/ISI!J$9*1000)</f>
        <v>0.12830808775619967</v>
      </c>
      <c r="K152" s="277">
        <f>IF(K$59=0,0,K$59/ISI!K$9*1000)</f>
        <v>0.11167829252310231</v>
      </c>
      <c r="L152" s="277">
        <f>IF(L$59=0,0,L$59/ISI!L$9*1000)</f>
        <v>0.11205857777817997</v>
      </c>
      <c r="M152" s="277">
        <f>IF(M$59=0,0,M$59/ISI!M$9*1000)</f>
        <v>0.10897049975696335</v>
      </c>
      <c r="N152" s="277">
        <f>IF(N$59=0,0,N$59/ISI!N$9*1000)</f>
        <v>0.12369317827592052</v>
      </c>
      <c r="O152" s="277">
        <f>IF(O$59=0,0,O$59/ISI!O$9*1000)</f>
        <v>0.18025431901871308</v>
      </c>
      <c r="P152" s="277">
        <f>IF(P$59=0,0,P$59/ISI!P$9*1000)</f>
        <v>0.12687047042348926</v>
      </c>
      <c r="Q152" s="277">
        <f>IF(Q$59=0,0,Q$59/ISI!Q$9*1000)</f>
        <v>9.9506486761492735E-2</v>
      </c>
      <c r="R152" s="277">
        <f>IF(R$59=0,0,R$59/ISI!R$9*1000)</f>
        <v>0.11893477763027641</v>
      </c>
      <c r="S152" s="277">
        <f>IF(S$59=0,0,S$59/ISI!S$9*1000)</f>
        <v>0.11241176090240258</v>
      </c>
      <c r="T152" s="277">
        <f>IF(T$59=0,0,T$59/ISI!T$9*1000)</f>
        <v>0.10758630392443222</v>
      </c>
      <c r="U152" s="277">
        <f>IF(U$59=0,0,U$59/ISI!U$9*1000)</f>
        <v>0.11435934668614932</v>
      </c>
      <c r="V152" s="277">
        <f>IF(V$59=0,0,V$59/ISI!V$9*1000)</f>
        <v>0.13664666886143279</v>
      </c>
      <c r="W152" s="277">
        <f>IF(W$59=0,0,W$59/ISI!W$9*1000)</f>
        <v>0.16660727854900295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16.598107184100183</v>
      </c>
      <c r="C153" s="278">
        <f>IF(C$65=0,0,C$65/ISI!C$9*1000)</f>
        <v>14.849635238228588</v>
      </c>
      <c r="D153" s="278">
        <f>IF(D$65=0,0,D$65/ISI!D$9*1000)</f>
        <v>12.853977533516227</v>
      </c>
      <c r="E153" s="278">
        <f>IF(E$65=0,0,E$65/ISI!E$9*1000)</f>
        <v>14.695287306786492</v>
      </c>
      <c r="F153" s="278">
        <f>IF(F$65=0,0,F$65/ISI!F$9*1000)</f>
        <v>17.928592515168067</v>
      </c>
      <c r="G153" s="278">
        <f>IF(G$65=0,0,G$65/ISI!G$9*1000)</f>
        <v>15.666295391320615</v>
      </c>
      <c r="H153" s="278">
        <f>IF(H$65=0,0,H$65/ISI!H$9*1000)</f>
        <v>17.902348366618121</v>
      </c>
      <c r="I153" s="278">
        <f>IF(I$65=0,0,I$65/ISI!I$9*1000)</f>
        <v>19.175256411243566</v>
      </c>
      <c r="J153" s="278">
        <f>IF(J$65=0,0,J$65/ISI!J$9*1000)</f>
        <v>19.928742637282195</v>
      </c>
      <c r="K153" s="278">
        <f>IF(K$65=0,0,K$65/ISI!K$9*1000)</f>
        <v>17.718615824682825</v>
      </c>
      <c r="L153" s="278">
        <f>IF(L$65=0,0,L$65/ISI!L$9*1000)</f>
        <v>19.012420586524811</v>
      </c>
      <c r="M153" s="278">
        <f>IF(M$65=0,0,M$65/ISI!M$9*1000)</f>
        <v>19.252848060308196</v>
      </c>
      <c r="N153" s="278">
        <f>IF(N$65=0,0,N$65/ISI!N$9*1000)</f>
        <v>16.644066733398244</v>
      </c>
      <c r="O153" s="278">
        <f>IF(O$65=0,0,O$65/ISI!O$9*1000)</f>
        <v>17.058691629451857</v>
      </c>
      <c r="P153" s="278">
        <f>IF(P$65=0,0,P$65/ISI!P$9*1000)</f>
        <v>10.131750041889308</v>
      </c>
      <c r="Q153" s="278">
        <f>IF(Q$65=0,0,Q$65/ISI!Q$9*1000)</f>
        <v>9.1952722740594872</v>
      </c>
      <c r="R153" s="278">
        <f>IF(R$65=0,0,R$65/ISI!R$9*1000)</f>
        <v>8.6152863581195955</v>
      </c>
      <c r="S153" s="278">
        <f>IF(S$65=0,0,S$65/ISI!S$9*1000)</f>
        <v>7.7643421957913921</v>
      </c>
      <c r="T153" s="278">
        <f>IF(T$65=0,0,T$65/ISI!T$9*1000)</f>
        <v>7.0077929339539082</v>
      </c>
      <c r="U153" s="278">
        <f>IF(U$65=0,0,U$65/ISI!U$9*1000)</f>
        <v>7.4779980799747863</v>
      </c>
      <c r="V153" s="278">
        <f>IF(V$65=0,0,V$65/ISI!V$9*1000)</f>
        <v>7.3908877518092924</v>
      </c>
      <c r="W153" s="278">
        <f>IF(W$65=0,0,W$65/ISI!W$9*1000)</f>
        <v>9.9399699835767823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31.620428903930687</v>
      </c>
      <c r="C154" s="278">
        <f>IF(C$71=0,0,C$71/ISI!C$9*1000)</f>
        <v>29.240062514335825</v>
      </c>
      <c r="D154" s="278">
        <f>IF(D$71=0,0,D$71/ISI!D$9*1000)</f>
        <v>28.68167372776762</v>
      </c>
      <c r="E154" s="278">
        <f>IF(E$71=0,0,E$71/ISI!E$9*1000)</f>
        <v>29.121443333194872</v>
      </c>
      <c r="F154" s="278">
        <f>IF(F$71=0,0,F$71/ISI!F$9*1000)</f>
        <v>25.058552056886043</v>
      </c>
      <c r="G154" s="278">
        <f>IF(G$71=0,0,G$71/ISI!G$9*1000)</f>
        <v>26.195187030002401</v>
      </c>
      <c r="H154" s="278">
        <f>IF(H$71=0,0,H$71/ISI!H$9*1000)</f>
        <v>25.763986975239902</v>
      </c>
      <c r="I154" s="278">
        <f>IF(I$71=0,0,I$71/ISI!I$9*1000)</f>
        <v>23.818128552642957</v>
      </c>
      <c r="J154" s="278">
        <f>IF(J$71=0,0,J$71/ISI!J$9*1000)</f>
        <v>24.297283588399399</v>
      </c>
      <c r="K154" s="278">
        <f>IF(K$71=0,0,K$71/ISI!K$9*1000)</f>
        <v>22.017596413407606</v>
      </c>
      <c r="L154" s="278">
        <f>IF(L$71=0,0,L$71/ISI!L$9*1000)</f>
        <v>22.322568572642009</v>
      </c>
      <c r="M154" s="278">
        <f>IF(M$71=0,0,M$71/ISI!M$9*1000)</f>
        <v>21.495234845541926</v>
      </c>
      <c r="N154" s="278">
        <f>IF(N$71=0,0,N$71/ISI!N$9*1000)</f>
        <v>24.804737219077584</v>
      </c>
      <c r="O154" s="278">
        <f>IF(O$71=0,0,O$71/ISI!O$9*1000)</f>
        <v>35.905549566927476</v>
      </c>
      <c r="P154" s="278">
        <f>IF(P$71=0,0,P$71/ISI!P$9*1000)</f>
        <v>25.902648054347836</v>
      </c>
      <c r="Q154" s="278">
        <f>IF(Q$71=0,0,Q$71/ISI!Q$9*1000)</f>
        <v>20.261804050239647</v>
      </c>
      <c r="R154" s="278">
        <f>IF(R$71=0,0,R$71/ISI!R$9*1000)</f>
        <v>24.284872885276325</v>
      </c>
      <c r="S154" s="278">
        <f>IF(S$71=0,0,S$71/ISI!S$9*1000)</f>
        <v>20.004045087337861</v>
      </c>
      <c r="T154" s="278">
        <f>IF(T$71=0,0,T$71/ISI!T$9*1000)</f>
        <v>20.397177174207503</v>
      </c>
      <c r="U154" s="278">
        <f>IF(U$71=0,0,U$71/ISI!U$9*1000)</f>
        <v>21.19438123411048</v>
      </c>
      <c r="V154" s="278">
        <f>IF(V$71=0,0,V$71/ISI!V$9*1000)</f>
        <v>22.2575890374208</v>
      </c>
      <c r="W154" s="278">
        <f>IF(W$71=0,0,W$71/ISI!W$9*1000)</f>
        <v>25.927495985448669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51.045253810219272</v>
      </c>
      <c r="C155" s="278">
        <f>IF(C$72=0,0,C$72/ISI!C$9*1000)</f>
        <v>47.323777202407229</v>
      </c>
      <c r="D155" s="278">
        <f>IF(D$72=0,0,D$72/ISI!D$9*1000)</f>
        <v>44.619665440724788</v>
      </c>
      <c r="E155" s="278">
        <f>IF(E$72=0,0,E$72/ISI!E$9*1000)</f>
        <v>45.434794190345208</v>
      </c>
      <c r="F155" s="278">
        <f>IF(F$72=0,0,F$72/ISI!F$9*1000)</f>
        <v>37.353957086222792</v>
      </c>
      <c r="G155" s="278">
        <f>IF(G$72=0,0,G$72/ISI!G$9*1000)</f>
        <v>38.193142207876306</v>
      </c>
      <c r="H155" s="278">
        <f>IF(H$72=0,0,H$72/ISI!H$9*1000)</f>
        <v>38.215093357657338</v>
      </c>
      <c r="I155" s="278">
        <f>IF(I$72=0,0,I$72/ISI!I$9*1000)</f>
        <v>35.64233208331688</v>
      </c>
      <c r="J155" s="278">
        <f>IF(J$72=0,0,J$72/ISI!J$9*1000)</f>
        <v>36.282923241075594</v>
      </c>
      <c r="K155" s="278">
        <f>IF(K$72=0,0,K$72/ISI!K$9*1000)</f>
        <v>31.580354646149875</v>
      </c>
      <c r="L155" s="278">
        <f>IF(L$72=0,0,L$72/ISI!L$9*1000)</f>
        <v>31.687891598504034</v>
      </c>
      <c r="M155" s="278">
        <f>IF(M$72=0,0,M$72/ISI!M$9*1000)</f>
        <v>30.814645805774656</v>
      </c>
      <c r="N155" s="278">
        <f>IF(N$72=0,0,N$72/ISI!N$9*1000)</f>
        <v>34.97792049833626</v>
      </c>
      <c r="O155" s="278">
        <f>IF(O$72=0,0,O$72/ISI!O$9*1000)</f>
        <v>50.972263208032317</v>
      </c>
      <c r="P155" s="278">
        <f>IF(P$72=0,0,P$72/ISI!P$9*1000)</f>
        <v>35.876394235422524</v>
      </c>
      <c r="Q155" s="278">
        <f>IF(Q$72=0,0,Q$72/ISI!Q$9*1000)</f>
        <v>28.138415000124514</v>
      </c>
      <c r="R155" s="278">
        <f>IF(R$72=0,0,R$72/ISI!R$9*1000)</f>
        <v>33.632341366144331</v>
      </c>
      <c r="S155" s="278">
        <f>IF(S$72=0,0,S$72/ISI!S$9*1000)</f>
        <v>27.927139264420777</v>
      </c>
      <c r="T155" s="278">
        <f>IF(T$72=0,0,T$72/ISI!T$9*1000)</f>
        <v>28.341670331659909</v>
      </c>
      <c r="U155" s="278">
        <f>IF(U$72=0,0,U$72/ISI!U$9*1000)</f>
        <v>29.534309863824362</v>
      </c>
      <c r="V155" s="278">
        <f>IF(V$72=0,0,V$72/ISI!V$9*1000)</f>
        <v>31.036100477600417</v>
      </c>
      <c r="W155" s="278">
        <f>IF(W$72=0,0,W$72/ISI!W$9*1000)</f>
        <v>35.983970634980544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15.692877367544222</v>
      </c>
      <c r="C156" s="279">
        <f>IF(C$79=0,0,C$79/ISI!C$9*1000)</f>
        <v>14.448638957237808</v>
      </c>
      <c r="D156" s="279">
        <f>IF(D$79=0,0,D$79/ISI!D$9*1000)</f>
        <v>13.63958482536691</v>
      </c>
      <c r="E156" s="279">
        <f>IF(E$79=0,0,E$79/ISI!E$9*1000)</f>
        <v>14.623462164434143</v>
      </c>
      <c r="F156" s="279">
        <f>IF(F$79=0,0,F$79/ISI!F$9*1000)</f>
        <v>15.093305620947579</v>
      </c>
      <c r="G156" s="279">
        <f>IF(G$79=0,0,G$79/ISI!G$9*1000)</f>
        <v>16.217822809142053</v>
      </c>
      <c r="H156" s="279">
        <f>IF(H$79=0,0,H$79/ISI!H$9*1000)</f>
        <v>15.286971831739024</v>
      </c>
      <c r="I156" s="279">
        <f>IF(I$79=0,0,I$79/ISI!I$9*1000)</f>
        <v>14.080245595429535</v>
      </c>
      <c r="J156" s="279">
        <f>IF(J$79=0,0,J$79/ISI!J$9*1000)</f>
        <v>15.160414913593625</v>
      </c>
      <c r="K156" s="279">
        <f>IF(K$79=0,0,K$79/ISI!K$9*1000)</f>
        <v>15.604789937726208</v>
      </c>
      <c r="L156" s="279">
        <f>IF(L$79=0,0,L$79/ISI!L$9*1000)</f>
        <v>14.122516264245867</v>
      </c>
      <c r="M156" s="279">
        <f>IF(M$79=0,0,M$79/ISI!M$9*1000)</f>
        <v>13.732270239011402</v>
      </c>
      <c r="N156" s="279">
        <f>IF(N$79=0,0,N$79/ISI!N$9*1000)</f>
        <v>13.159860965419377</v>
      </c>
      <c r="O156" s="279">
        <f>IF(O$79=0,0,O$79/ISI!O$9*1000)</f>
        <v>19.582493120553988</v>
      </c>
      <c r="P156" s="279">
        <f>IF(P$79=0,0,P$79/ISI!P$9*1000)</f>
        <v>15.368276064757906</v>
      </c>
      <c r="Q156" s="279">
        <f>IF(Q$79=0,0,Q$79/ISI!Q$9*1000)</f>
        <v>12.376595483979749</v>
      </c>
      <c r="R156" s="279">
        <f>IF(R$79=0,0,R$79/ISI!R$9*1000)</f>
        <v>15.179694832274038</v>
      </c>
      <c r="S156" s="279">
        <f>IF(S$79=0,0,S$79/ISI!S$9*1000)</f>
        <v>13.619220155634206</v>
      </c>
      <c r="T156" s="279">
        <f>IF(T$79=0,0,T$79/ISI!T$9*1000)</f>
        <v>12.58839546604271</v>
      </c>
      <c r="U156" s="279">
        <f>IF(U$79=0,0,U$79/ISI!U$9*1000)</f>
        <v>14.228243436564725</v>
      </c>
      <c r="V156" s="279">
        <f>IF(V$79=0,0,V$79/ISI!V$9*1000)</f>
        <v>16.262950205967162</v>
      </c>
      <c r="W156" s="279">
        <f>IF(W$79=0,0,W$79/ISI!W$9*1000)</f>
        <v>22.635856726936357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HU: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200.0766744821542</v>
      </c>
      <c r="C5" s="225">
        <v>165.78968110240359</v>
      </c>
      <c r="D5" s="225">
        <v>169.28468856562671</v>
      </c>
      <c r="E5" s="225">
        <v>178.36364249652561</v>
      </c>
      <c r="F5" s="225">
        <v>160.93861012580351</v>
      </c>
      <c r="G5" s="225">
        <v>161.7021263566634</v>
      </c>
      <c r="H5" s="225">
        <v>163.36261725880991</v>
      </c>
      <c r="I5" s="225">
        <v>159.47608241532481</v>
      </c>
      <c r="J5" s="225">
        <v>154.01387601230169</v>
      </c>
      <c r="K5" s="225">
        <v>108.5340406446642</v>
      </c>
      <c r="L5" s="225">
        <v>135.73792373153819</v>
      </c>
      <c r="M5" s="225">
        <v>130.1182202933629</v>
      </c>
      <c r="N5" s="225">
        <v>133.51317643280331</v>
      </c>
      <c r="O5" s="225">
        <v>106.4908330797721</v>
      </c>
      <c r="P5" s="225">
        <v>86.973349362275385</v>
      </c>
      <c r="Q5" s="225">
        <v>98.019426503956396</v>
      </c>
      <c r="R5" s="225">
        <v>84.972720149167827</v>
      </c>
      <c r="S5" s="225">
        <v>105.9177084374481</v>
      </c>
      <c r="T5" s="225">
        <v>110.6729947164276</v>
      </c>
      <c r="U5" s="225">
        <v>102.8551870223648</v>
      </c>
      <c r="V5" s="225">
        <v>93.613162546962258</v>
      </c>
      <c r="W5" s="225">
        <v>89.836793455075338</v>
      </c>
      <c r="DA5" s="89" t="s">
        <v>256</v>
      </c>
    </row>
    <row r="6" spans="1:105" ht="12" customHeight="1" x14ac:dyDescent="0.25">
      <c r="A6" s="55" t="s">
        <v>92</v>
      </c>
      <c r="B6" s="261">
        <v>0.28701392498513401</v>
      </c>
      <c r="C6" s="261">
        <v>0.226854359682478</v>
      </c>
      <c r="D6" s="261">
        <v>0.25517480759090078</v>
      </c>
      <c r="E6" s="261">
        <v>0.23809727174664999</v>
      </c>
      <c r="F6" s="261">
        <v>0.17189197315854579</v>
      </c>
      <c r="G6" s="261">
        <v>0.2040875877019801</v>
      </c>
      <c r="H6" s="261">
        <v>0.19404215444702019</v>
      </c>
      <c r="I6" s="261">
        <v>0.16842354027711659</v>
      </c>
      <c r="J6" s="261">
        <v>0.16105018374907251</v>
      </c>
      <c r="K6" s="261">
        <v>0.12213757559649289</v>
      </c>
      <c r="L6" s="261">
        <v>0.14980249064929929</v>
      </c>
      <c r="M6" s="261">
        <v>0.1383133699099923</v>
      </c>
      <c r="N6" s="261">
        <v>0.1747263432425584</v>
      </c>
      <c r="O6" s="261">
        <v>0.1680900142541461</v>
      </c>
      <c r="P6" s="261">
        <v>0.14523022201684799</v>
      </c>
      <c r="Q6" s="261">
        <v>0.1490898708870407</v>
      </c>
      <c r="R6" s="261">
        <v>0.14324044125178531</v>
      </c>
      <c r="S6" s="261">
        <v>0.16721571415163181</v>
      </c>
      <c r="T6" s="261">
        <v>0.1861343305115811</v>
      </c>
      <c r="U6" s="261">
        <v>0.16939400548023631</v>
      </c>
      <c r="V6" s="261">
        <v>0.1536829951227755</v>
      </c>
      <c r="W6" s="261">
        <v>0.137160120503967</v>
      </c>
      <c r="DA6" s="67" t="s">
        <v>257</v>
      </c>
    </row>
    <row r="7" spans="1:105" ht="12" customHeight="1" x14ac:dyDescent="0.25">
      <c r="A7" s="202" t="s">
        <v>93</v>
      </c>
      <c r="B7" s="226">
        <v>3.9700448272029419E-2</v>
      </c>
      <c r="C7" s="226">
        <v>3.137903421349697E-2</v>
      </c>
      <c r="D7" s="226">
        <v>3.5296385879578243E-2</v>
      </c>
      <c r="E7" s="226">
        <v>3.2934180532107643E-2</v>
      </c>
      <c r="F7" s="226">
        <v>2.37765062761724E-2</v>
      </c>
      <c r="G7" s="226">
        <v>2.8229880201615279E-2</v>
      </c>
      <c r="H7" s="226">
        <v>2.6840371998034851E-2</v>
      </c>
      <c r="I7" s="226">
        <v>2.329674439632174E-2</v>
      </c>
      <c r="J7" s="226">
        <v>2.227684419653872E-2</v>
      </c>
      <c r="K7" s="226">
        <v>1.6894359750283191E-2</v>
      </c>
      <c r="L7" s="226">
        <v>2.0721036553720221E-2</v>
      </c>
      <c r="M7" s="226">
        <v>1.9131834065981752E-2</v>
      </c>
      <c r="N7" s="226">
        <v>2.416856308285855E-2</v>
      </c>
      <c r="O7" s="226">
        <v>2.3250610284107489E-2</v>
      </c>
      <c r="P7" s="226">
        <v>2.0088589489216799E-2</v>
      </c>
      <c r="Q7" s="226">
        <v>2.0622465294466371E-2</v>
      </c>
      <c r="R7" s="226">
        <v>1.9813358284528231E-2</v>
      </c>
      <c r="S7" s="226">
        <v>2.3193107078112601E-2</v>
      </c>
      <c r="T7" s="226">
        <v>2.5924571938137051E-2</v>
      </c>
      <c r="U7" s="226">
        <v>2.3430981449796599E-2</v>
      </c>
      <c r="V7" s="226">
        <v>2.1257797155585088E-2</v>
      </c>
      <c r="W7" s="226">
        <v>1.8972313867123711E-2</v>
      </c>
      <c r="DA7" s="174" t="s">
        <v>258</v>
      </c>
    </row>
    <row r="8" spans="1:105" ht="12" customHeight="1" x14ac:dyDescent="0.25">
      <c r="A8" s="202" t="s">
        <v>94</v>
      </c>
      <c r="B8" s="226">
        <v>5.4822143289225194</v>
      </c>
      <c r="C8" s="226">
        <v>4.3331145737763039</v>
      </c>
      <c r="D8" s="226">
        <v>4.8740596353551169</v>
      </c>
      <c r="E8" s="226">
        <v>4.5478639230290021</v>
      </c>
      <c r="F8" s="226">
        <v>3.2832854305774668</v>
      </c>
      <c r="G8" s="226">
        <v>3.8982495281822231</v>
      </c>
      <c r="H8" s="226">
        <v>3.7063730603995921</v>
      </c>
      <c r="I8" s="226">
        <v>3.2170353612037879</v>
      </c>
      <c r="J8" s="226">
        <v>3.076197871132909</v>
      </c>
      <c r="K8" s="226">
        <v>2.3329333831786458</v>
      </c>
      <c r="L8" s="226">
        <v>2.861357199963058</v>
      </c>
      <c r="M8" s="226">
        <v>2.6419050519635769</v>
      </c>
      <c r="N8" s="226">
        <v>3.337424351847047</v>
      </c>
      <c r="O8" s="226">
        <v>3.21066472555504</v>
      </c>
      <c r="P8" s="226">
        <v>2.774022912562871</v>
      </c>
      <c r="Q8" s="226">
        <v>2.8477455458527898</v>
      </c>
      <c r="R8" s="226">
        <v>2.7360163781335531</v>
      </c>
      <c r="S8" s="226">
        <v>3.183196222065257</v>
      </c>
      <c r="T8" s="226">
        <v>3.5330447212448348</v>
      </c>
      <c r="U8" s="226">
        <v>3.235572086355849</v>
      </c>
      <c r="V8" s="226">
        <v>2.9354781933226679</v>
      </c>
      <c r="W8" s="226">
        <v>2.619876990367398</v>
      </c>
      <c r="DA8" s="174" t="s">
        <v>259</v>
      </c>
    </row>
    <row r="9" spans="1:105" ht="12" customHeight="1" x14ac:dyDescent="0.25">
      <c r="A9" s="202" t="s">
        <v>95</v>
      </c>
      <c r="B9" s="226">
        <v>9.4697351655882417E-2</v>
      </c>
      <c r="C9" s="226">
        <v>7.4848309449216929E-2</v>
      </c>
      <c r="D9" s="226">
        <v>8.4192355786951001E-2</v>
      </c>
      <c r="E9" s="226">
        <v>7.8557794964361216E-2</v>
      </c>
      <c r="F9" s="226">
        <v>5.6714023996784921E-2</v>
      </c>
      <c r="G9" s="226">
        <v>6.7336642506861555E-2</v>
      </c>
      <c r="H9" s="226">
        <v>6.4022253055095749E-2</v>
      </c>
      <c r="I9" s="226">
        <v>5.5569649526854427E-2</v>
      </c>
      <c r="J9" s="226">
        <v>5.3136884858531977E-2</v>
      </c>
      <c r="K9" s="226">
        <v>4.0298062009559557E-2</v>
      </c>
      <c r="L9" s="226">
        <v>4.9425821888880457E-2</v>
      </c>
      <c r="M9" s="226">
        <v>4.5635102302980929E-2</v>
      </c>
      <c r="N9" s="226">
        <v>5.7649195837602557E-2</v>
      </c>
      <c r="O9" s="226">
        <v>5.545960597727663E-2</v>
      </c>
      <c r="P9" s="226">
        <v>4.791724793876697E-2</v>
      </c>
      <c r="Q9" s="226">
        <v>4.9190700181015477E-2</v>
      </c>
      <c r="R9" s="226">
        <v>4.7260739830886793E-2</v>
      </c>
      <c r="S9" s="226">
        <v>5.5322443764847018E-2</v>
      </c>
      <c r="T9" s="226">
        <v>6.1837798115837041E-2</v>
      </c>
      <c r="U9" s="226">
        <v>5.5889844739035813E-2</v>
      </c>
      <c r="V9" s="226">
        <v>5.0706155227222958E-2</v>
      </c>
      <c r="W9" s="226">
        <v>4.5254599285383557E-2</v>
      </c>
      <c r="DA9" s="174" t="s">
        <v>260</v>
      </c>
    </row>
    <row r="10" spans="1:105" ht="12" customHeight="1" x14ac:dyDescent="0.25">
      <c r="A10" s="56" t="s">
        <v>96</v>
      </c>
      <c r="B10" s="262">
        <v>0.32585814524192142</v>
      </c>
      <c r="C10" s="262">
        <v>0.26499079190151098</v>
      </c>
      <c r="D10" s="262">
        <v>0.28787167589574059</v>
      </c>
      <c r="E10" s="262">
        <v>0.27022162235596492</v>
      </c>
      <c r="F10" s="262">
        <v>0.19212331043808589</v>
      </c>
      <c r="G10" s="262">
        <v>0.22539037082811161</v>
      </c>
      <c r="H10" s="262">
        <v>0.2177286312774864</v>
      </c>
      <c r="I10" s="262">
        <v>0.1909968035663453</v>
      </c>
      <c r="J10" s="262">
        <v>0.18309878324408299</v>
      </c>
      <c r="K10" s="262">
        <v>0.1342940056775635</v>
      </c>
      <c r="L10" s="262">
        <v>0.16416410423139599</v>
      </c>
      <c r="M10" s="262">
        <v>0.15316045015783869</v>
      </c>
      <c r="N10" s="262">
        <v>0.18876619199246841</v>
      </c>
      <c r="O10" s="262">
        <v>0.1808248135218132</v>
      </c>
      <c r="P10" s="262">
        <v>0.15526840671055939</v>
      </c>
      <c r="Q10" s="262">
        <v>0.16156453970653289</v>
      </c>
      <c r="R10" s="262">
        <v>0.1528094159562714</v>
      </c>
      <c r="S10" s="262">
        <v>0.21778247735739881</v>
      </c>
      <c r="T10" s="262">
        <v>0.2217986899933598</v>
      </c>
      <c r="U10" s="262">
        <v>0.20749066772389549</v>
      </c>
      <c r="V10" s="262">
        <v>0.22414472139961161</v>
      </c>
      <c r="W10" s="262">
        <v>0.2145514481212725</v>
      </c>
      <c r="DA10" s="68" t="s">
        <v>261</v>
      </c>
    </row>
    <row r="11" spans="1:105" ht="12" customHeight="1" x14ac:dyDescent="0.25">
      <c r="A11" s="37" t="s">
        <v>160</v>
      </c>
      <c r="B11" s="228">
        <v>2.1797855944991132E-3</v>
      </c>
      <c r="C11" s="228">
        <v>1.614009941980555E-3</v>
      </c>
      <c r="D11" s="228">
        <v>0</v>
      </c>
      <c r="E11" s="228">
        <v>0</v>
      </c>
      <c r="F11" s="228">
        <v>1.7250387741519181E-3</v>
      </c>
      <c r="G11" s="228">
        <v>1.728882818538176E-3</v>
      </c>
      <c r="H11" s="228">
        <v>0</v>
      </c>
      <c r="I11" s="228">
        <v>1.5434682242848111E-3</v>
      </c>
      <c r="J11" s="228">
        <v>1.5238389385528849E-3</v>
      </c>
      <c r="K11" s="228">
        <v>3.6218849487139838E-3</v>
      </c>
      <c r="L11" s="228">
        <v>3.7477250556337328E-3</v>
      </c>
      <c r="M11" s="228">
        <v>1.788764988333383E-3</v>
      </c>
      <c r="N11" s="228">
        <v>1.909433609111142E-3</v>
      </c>
      <c r="O11" s="228">
        <v>1.766099782873058E-3</v>
      </c>
      <c r="P11" s="228">
        <v>1.75327018270849E-3</v>
      </c>
      <c r="Q11" s="228">
        <v>1.8081610357946029E-3</v>
      </c>
      <c r="R11" s="228">
        <v>1.7460470438915359E-3</v>
      </c>
      <c r="S11" s="228">
        <v>3.1880701883571119E-3</v>
      </c>
      <c r="T11" s="228">
        <v>3.4477372077026721E-3</v>
      </c>
      <c r="U11" s="228">
        <v>1.64713622142299E-3</v>
      </c>
      <c r="V11" s="228">
        <v>1.4316896234937229E-3</v>
      </c>
      <c r="W11" s="228">
        <v>1.378104367260956E-3</v>
      </c>
      <c r="DA11" s="69" t="s">
        <v>262</v>
      </c>
    </row>
    <row r="12" spans="1:105" ht="12" customHeight="1" x14ac:dyDescent="0.25">
      <c r="A12" s="37" t="s">
        <v>162</v>
      </c>
      <c r="B12" s="228">
        <v>0.23990888941611699</v>
      </c>
      <c r="C12" s="228">
        <v>0.200327083315645</v>
      </c>
      <c r="D12" s="228">
        <v>0.21377987880232771</v>
      </c>
      <c r="E12" s="228">
        <v>0.19663860015707901</v>
      </c>
      <c r="F12" s="228">
        <v>0.10965630914291349</v>
      </c>
      <c r="G12" s="228">
        <v>0.118511937947998</v>
      </c>
      <c r="H12" s="228">
        <v>0.11836571718421079</v>
      </c>
      <c r="I12" s="228">
        <v>9.9880819609873175E-2</v>
      </c>
      <c r="J12" s="228">
        <v>9.1783121670225593E-2</v>
      </c>
      <c r="K12" s="228">
        <v>5.9220545636305848E-2</v>
      </c>
      <c r="L12" s="228">
        <v>6.8224707821796543E-2</v>
      </c>
      <c r="M12" s="228">
        <v>6.589591551570087E-2</v>
      </c>
      <c r="N12" s="228">
        <v>8.8688000933502306E-2</v>
      </c>
      <c r="O12" s="228">
        <v>9.4127995627868846E-2</v>
      </c>
      <c r="P12" s="228">
        <v>6.7390219312070593E-2</v>
      </c>
      <c r="Q12" s="228">
        <v>6.2269017892355949E-2</v>
      </c>
      <c r="R12" s="228">
        <v>6.7719982849772292E-2</v>
      </c>
      <c r="S12" s="228">
        <v>6.7987195802351408E-2</v>
      </c>
      <c r="T12" s="228">
        <v>8.5437122476110933E-2</v>
      </c>
      <c r="U12" s="228">
        <v>7.5751352205855452E-2</v>
      </c>
      <c r="V12" s="228">
        <v>6.2434142597400877E-2</v>
      </c>
      <c r="W12" s="228">
        <v>4.4672552866125287E-2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5.9456691483908038E-2</v>
      </c>
      <c r="T14" s="228">
        <v>3.6135247359440313E-2</v>
      </c>
      <c r="U14" s="228">
        <v>4.1939598807377222E-2</v>
      </c>
      <c r="V14" s="228">
        <v>9.2577130296035356E-2</v>
      </c>
      <c r="W14" s="228">
        <v>0.1015334232673763</v>
      </c>
      <c r="DA14" s="69" t="s">
        <v>265</v>
      </c>
    </row>
    <row r="15" spans="1:105" ht="12" customHeight="1" x14ac:dyDescent="0.25">
      <c r="A15" s="37" t="s">
        <v>38</v>
      </c>
      <c r="B15" s="228">
        <v>8.3769470231305251E-2</v>
      </c>
      <c r="C15" s="228">
        <v>6.3049698643885405E-2</v>
      </c>
      <c r="D15" s="228">
        <v>7.4091797093412917E-2</v>
      </c>
      <c r="E15" s="228">
        <v>7.3583022198885906E-2</v>
      </c>
      <c r="F15" s="228">
        <v>8.0741962521020547E-2</v>
      </c>
      <c r="G15" s="228">
        <v>0.10514955006157541</v>
      </c>
      <c r="H15" s="228">
        <v>9.9362914093275564E-2</v>
      </c>
      <c r="I15" s="228">
        <v>8.957251573218733E-2</v>
      </c>
      <c r="J15" s="228">
        <v>8.9791822635304511E-2</v>
      </c>
      <c r="K15" s="228">
        <v>7.1451575092543643E-2</v>
      </c>
      <c r="L15" s="228">
        <v>9.219167135396579E-2</v>
      </c>
      <c r="M15" s="228">
        <v>8.5475769653804434E-2</v>
      </c>
      <c r="N15" s="228">
        <v>9.8168757449854968E-2</v>
      </c>
      <c r="O15" s="228">
        <v>8.4930718111071266E-2</v>
      </c>
      <c r="P15" s="228">
        <v>8.6124917215780347E-2</v>
      </c>
      <c r="Q15" s="228">
        <v>9.7487360778382368E-2</v>
      </c>
      <c r="R15" s="228">
        <v>8.3343386062607563E-2</v>
      </c>
      <c r="S15" s="228">
        <v>8.7150519882782176E-2</v>
      </c>
      <c r="T15" s="228">
        <v>9.6778582950105871E-2</v>
      </c>
      <c r="U15" s="228">
        <v>8.8152580489239837E-2</v>
      </c>
      <c r="V15" s="228">
        <v>6.7701758882681595E-2</v>
      </c>
      <c r="W15" s="228">
        <v>6.6967367620509949E-2</v>
      </c>
      <c r="DA15" s="69" t="s">
        <v>266</v>
      </c>
    </row>
    <row r="16" spans="1:105" ht="12" customHeight="1" x14ac:dyDescent="0.25">
      <c r="A16" s="57" t="s">
        <v>167</v>
      </c>
      <c r="B16" s="263">
        <v>31.108935546598659</v>
      </c>
      <c r="C16" s="263">
        <v>23.767934234923729</v>
      </c>
      <c r="D16" s="263">
        <v>24.002978301280081</v>
      </c>
      <c r="E16" s="263">
        <v>24.66838032306293</v>
      </c>
      <c r="F16" s="263">
        <v>23.879430853490462</v>
      </c>
      <c r="G16" s="263">
        <v>23.791840171239031</v>
      </c>
      <c r="H16" s="263">
        <v>26.127006153411749</v>
      </c>
      <c r="I16" s="263">
        <v>25.97347156650817</v>
      </c>
      <c r="J16" s="263">
        <v>25.139035484032561</v>
      </c>
      <c r="K16" s="263">
        <v>19.157925038565551</v>
      </c>
      <c r="L16" s="263">
        <v>24.892150605124659</v>
      </c>
      <c r="M16" s="263">
        <v>24.075830381449201</v>
      </c>
      <c r="N16" s="263">
        <v>23.0723362098277</v>
      </c>
      <c r="O16" s="263">
        <v>16.136048110141839</v>
      </c>
      <c r="P16" s="263">
        <v>11.849477411903109</v>
      </c>
      <c r="Q16" s="263">
        <v>13.455508263952821</v>
      </c>
      <c r="R16" s="263">
        <v>11.005759174739079</v>
      </c>
      <c r="S16" s="263">
        <v>13.57484797906549</v>
      </c>
      <c r="T16" s="263">
        <v>14.14445318448956</v>
      </c>
      <c r="U16" s="263">
        <v>12.974349438633579</v>
      </c>
      <c r="V16" s="263">
        <v>11.41208986706393</v>
      </c>
      <c r="W16" s="263">
        <v>10.97476304343124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0.10364295335048621</v>
      </c>
      <c r="D17" s="232">
        <v>0</v>
      </c>
      <c r="E17" s="232">
        <v>0.10677100851584199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8.7966209867076067E-2</v>
      </c>
      <c r="P17" s="232">
        <v>0</v>
      </c>
      <c r="Q17" s="232">
        <v>0</v>
      </c>
      <c r="R17" s="232">
        <v>0</v>
      </c>
      <c r="S17" s="232">
        <v>0.27097386925752809</v>
      </c>
      <c r="T17" s="232">
        <v>0.2734485009447104</v>
      </c>
      <c r="U17" s="232">
        <v>0.2666590598033185</v>
      </c>
      <c r="V17" s="232">
        <v>0.26683866991519462</v>
      </c>
      <c r="W17" s="232">
        <v>0.25034959254334499</v>
      </c>
      <c r="DA17" s="71" t="s">
        <v>268</v>
      </c>
    </row>
    <row r="18" spans="1:105" ht="12" customHeight="1" x14ac:dyDescent="0.25">
      <c r="A18" s="18" t="s">
        <v>70</v>
      </c>
      <c r="B18" s="232">
        <v>1.606893044500433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4.648260198508992</v>
      </c>
      <c r="C19" s="232">
        <v>5.863256931487534</v>
      </c>
      <c r="D19" s="232">
        <v>7.0408468902164909</v>
      </c>
      <c r="E19" s="232">
        <v>5.527346269265851</v>
      </c>
      <c r="F19" s="232">
        <v>1.689557495248867</v>
      </c>
      <c r="G19" s="232">
        <v>2.2832079085758941</v>
      </c>
      <c r="H19" s="232">
        <v>1.790274742920799</v>
      </c>
      <c r="I19" s="232">
        <v>1.264868952895416</v>
      </c>
      <c r="J19" s="232">
        <v>1.141075813568267</v>
      </c>
      <c r="K19" s="232">
        <v>0.55986634876383357</v>
      </c>
      <c r="L19" s="232">
        <v>0.55450120288139593</v>
      </c>
      <c r="M19" s="232">
        <v>0.51903398399259404</v>
      </c>
      <c r="N19" s="232">
        <v>1.064229944141275</v>
      </c>
      <c r="O19" s="232">
        <v>2.2225600277885151</v>
      </c>
      <c r="P19" s="232">
        <v>2.265977400781678</v>
      </c>
      <c r="Q19" s="232">
        <v>1.7003465171987839</v>
      </c>
      <c r="R19" s="232">
        <v>2.778992471641045</v>
      </c>
      <c r="S19" s="232">
        <v>2.843283472848388</v>
      </c>
      <c r="T19" s="232">
        <v>4.0394378723442408</v>
      </c>
      <c r="U19" s="232">
        <v>3.534164031099559</v>
      </c>
      <c r="V19" s="232">
        <v>3.6701166641166401</v>
      </c>
      <c r="W19" s="232">
        <v>2.1467509695244971</v>
      </c>
      <c r="DA19" s="71" t="s">
        <v>270</v>
      </c>
    </row>
    <row r="20" spans="1:105" ht="12" customHeight="1" x14ac:dyDescent="0.25">
      <c r="A20" s="18" t="s">
        <v>36</v>
      </c>
      <c r="B20" s="232">
        <v>23.23677448765827</v>
      </c>
      <c r="C20" s="232">
        <v>15.962530547158771</v>
      </c>
      <c r="D20" s="232">
        <v>14.53098865005442</v>
      </c>
      <c r="E20" s="232">
        <v>16.973596219814141</v>
      </c>
      <c r="F20" s="232">
        <v>20.95044647428136</v>
      </c>
      <c r="G20" s="232">
        <v>19.490391197583829</v>
      </c>
      <c r="H20" s="232">
        <v>22.839460695171489</v>
      </c>
      <c r="I20" s="232">
        <v>23.578493266914641</v>
      </c>
      <c r="J20" s="232">
        <v>22.885790832485231</v>
      </c>
      <c r="K20" s="232">
        <v>17.925072694535359</v>
      </c>
      <c r="L20" s="232">
        <v>23.591140903723471</v>
      </c>
      <c r="M20" s="232">
        <v>22.886043468243589</v>
      </c>
      <c r="N20" s="232">
        <v>20.834489885449489</v>
      </c>
      <c r="O20" s="232">
        <v>11.82758508104958</v>
      </c>
      <c r="P20" s="232">
        <v>6.6983408140289331</v>
      </c>
      <c r="Q20" s="232">
        <v>9.1030245117468507</v>
      </c>
      <c r="R20" s="232">
        <v>4.8193603295707694</v>
      </c>
      <c r="S20" s="232">
        <v>6.8294315722367687</v>
      </c>
      <c r="T20" s="232">
        <v>5.2729211260748832</v>
      </c>
      <c r="U20" s="232">
        <v>5.0760769159956274</v>
      </c>
      <c r="V20" s="232">
        <v>3.510164319339196</v>
      </c>
      <c r="W20" s="232">
        <v>5.3714936798911959</v>
      </c>
      <c r="DA20" s="71" t="s">
        <v>271</v>
      </c>
    </row>
    <row r="21" spans="1:105" ht="12" customHeight="1" x14ac:dyDescent="0.25">
      <c r="A21" s="18" t="s">
        <v>38</v>
      </c>
      <c r="B21" s="232">
        <v>1.61700781593096</v>
      </c>
      <c r="C21" s="232">
        <v>1.838503802926938</v>
      </c>
      <c r="D21" s="232">
        <v>2.431142761009168</v>
      </c>
      <c r="E21" s="232">
        <v>2.0606668254670941</v>
      </c>
      <c r="F21" s="232">
        <v>1.239426883960238</v>
      </c>
      <c r="G21" s="232">
        <v>2.0182410650793101</v>
      </c>
      <c r="H21" s="232">
        <v>1.497270715319466</v>
      </c>
      <c r="I21" s="232">
        <v>1.130109346698114</v>
      </c>
      <c r="J21" s="232">
        <v>1.11216883797907</v>
      </c>
      <c r="K21" s="232">
        <v>0.67298599526636682</v>
      </c>
      <c r="L21" s="232">
        <v>0.74650849851979106</v>
      </c>
      <c r="M21" s="232">
        <v>0.67075292921302021</v>
      </c>
      <c r="N21" s="232">
        <v>1.173616380236937</v>
      </c>
      <c r="O21" s="232">
        <v>1.9979367914366719</v>
      </c>
      <c r="P21" s="232">
        <v>2.8851591970924959</v>
      </c>
      <c r="Q21" s="232">
        <v>2.6521372350071788</v>
      </c>
      <c r="R21" s="232">
        <v>3.4074063735272708</v>
      </c>
      <c r="S21" s="232">
        <v>3.631159064722806</v>
      </c>
      <c r="T21" s="232">
        <v>4.558645685125728</v>
      </c>
      <c r="U21" s="232">
        <v>4.0974494317350736</v>
      </c>
      <c r="V21" s="232">
        <v>3.964970213692899</v>
      </c>
      <c r="W21" s="232">
        <v>3.2061688014722058</v>
      </c>
      <c r="DA21" s="71" t="s">
        <v>272</v>
      </c>
    </row>
    <row r="22" spans="1:105" ht="12" customHeight="1" x14ac:dyDescent="0.25">
      <c r="A22" s="57" t="s">
        <v>174</v>
      </c>
      <c r="B22" s="263">
        <v>81.338934849501925</v>
      </c>
      <c r="C22" s="263">
        <v>70.981997247914634</v>
      </c>
      <c r="D22" s="263">
        <v>67.900290300524716</v>
      </c>
      <c r="E22" s="263">
        <v>79.980316646819205</v>
      </c>
      <c r="F22" s="263">
        <v>80.800517504399892</v>
      </c>
      <c r="G22" s="263">
        <v>70.66468062776751</v>
      </c>
      <c r="H22" s="263">
        <v>73.859840439850927</v>
      </c>
      <c r="I22" s="263">
        <v>78.332219764795965</v>
      </c>
      <c r="J22" s="263">
        <v>74.93531787320687</v>
      </c>
      <c r="K22" s="263">
        <v>47.069987055913032</v>
      </c>
      <c r="L22" s="263">
        <v>61.381252312584223</v>
      </c>
      <c r="M22" s="263">
        <v>59.974086116940327</v>
      </c>
      <c r="N22" s="263">
        <v>56.733070050432133</v>
      </c>
      <c r="O22" s="263">
        <v>38.193649918824292</v>
      </c>
      <c r="P22" s="263">
        <v>28.667858102303811</v>
      </c>
      <c r="Q22" s="263">
        <v>35.95022601686172</v>
      </c>
      <c r="R22" s="263">
        <v>27.298014205780461</v>
      </c>
      <c r="S22" s="263">
        <v>35.685446840111688</v>
      </c>
      <c r="T22" s="263">
        <v>36.10712002210019</v>
      </c>
      <c r="U22" s="263">
        <v>33.020072810216071</v>
      </c>
      <c r="V22" s="263">
        <v>28.873236992838251</v>
      </c>
      <c r="W22" s="263">
        <v>27.009468647185692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0.12447269943546831</v>
      </c>
      <c r="D23" s="232">
        <v>0</v>
      </c>
      <c r="E23" s="232">
        <v>0.1088891666217356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0.17750388997145319</v>
      </c>
      <c r="P23" s="232">
        <v>0</v>
      </c>
      <c r="Q23" s="232">
        <v>0</v>
      </c>
      <c r="R23" s="232">
        <v>0</v>
      </c>
      <c r="S23" s="232">
        <v>0.46110617652134878</v>
      </c>
      <c r="T23" s="232">
        <v>0.47594887446827883</v>
      </c>
      <c r="U23" s="232">
        <v>0.47964243453389771</v>
      </c>
      <c r="V23" s="232">
        <v>0.4773715855189663</v>
      </c>
      <c r="W23" s="232">
        <v>0.50871897748924366</v>
      </c>
      <c r="DA23" s="71" t="s">
        <v>274</v>
      </c>
    </row>
    <row r="24" spans="1:105" ht="12" customHeight="1" x14ac:dyDescent="0.25">
      <c r="A24" s="18" t="s">
        <v>40</v>
      </c>
      <c r="B24" s="232">
        <v>38.340903865572457</v>
      </c>
      <c r="C24" s="232">
        <v>44.731054509940478</v>
      </c>
      <c r="D24" s="232">
        <v>39.821049071517763</v>
      </c>
      <c r="E24" s="232">
        <v>56.966034432065648</v>
      </c>
      <c r="F24" s="232">
        <v>59.66361116715602</v>
      </c>
      <c r="G24" s="232">
        <v>43.010681792878572</v>
      </c>
      <c r="H24" s="232">
        <v>39.196217875423137</v>
      </c>
      <c r="I24" s="232">
        <v>47.719621710897343</v>
      </c>
      <c r="J24" s="232">
        <v>44.00247033701713</v>
      </c>
      <c r="K24" s="232">
        <v>13.631144729641999</v>
      </c>
      <c r="L24" s="232">
        <v>18.886628993513789</v>
      </c>
      <c r="M24" s="232">
        <v>19.191953844104539</v>
      </c>
      <c r="N24" s="232">
        <v>17.535405982074089</v>
      </c>
      <c r="O24" s="232">
        <v>9.5607874576210943</v>
      </c>
      <c r="P24" s="232">
        <v>10.73957990898405</v>
      </c>
      <c r="Q24" s="232">
        <v>17.918143285884721</v>
      </c>
      <c r="R24" s="232">
        <v>13.11031444391039</v>
      </c>
      <c r="S24" s="232">
        <v>18.844690778809351</v>
      </c>
      <c r="T24" s="232">
        <v>19.643903383677511</v>
      </c>
      <c r="U24" s="232">
        <v>17.241852000111649</v>
      </c>
      <c r="V24" s="232">
        <v>15.7882674994288</v>
      </c>
      <c r="W24" s="232">
        <v>11.28964150288779</v>
      </c>
      <c r="DA24" s="71" t="s">
        <v>275</v>
      </c>
    </row>
    <row r="25" spans="1:105" ht="12" customHeight="1" x14ac:dyDescent="0.25">
      <c r="A25" s="18" t="s">
        <v>70</v>
      </c>
      <c r="B25" s="232">
        <v>2.378832756483737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6.4173918133060486</v>
      </c>
      <c r="C26" s="232">
        <v>6.6948530596745668</v>
      </c>
      <c r="D26" s="232">
        <v>8.774031435374182</v>
      </c>
      <c r="E26" s="232">
        <v>5.3593953740754703</v>
      </c>
      <c r="F26" s="232">
        <v>1.486440299531643</v>
      </c>
      <c r="G26" s="232">
        <v>2.737799412591952</v>
      </c>
      <c r="H26" s="232">
        <v>2.3740561020878288</v>
      </c>
      <c r="I26" s="232">
        <v>1.4665731802083839</v>
      </c>
      <c r="J26" s="232">
        <v>1.3820164091380089</v>
      </c>
      <c r="K26" s="232">
        <v>0.95176345604847323</v>
      </c>
      <c r="L26" s="232">
        <v>0.9166670277604021</v>
      </c>
      <c r="M26" s="232">
        <v>0.84947041943082147</v>
      </c>
      <c r="N26" s="232">
        <v>1.7921846449921199</v>
      </c>
      <c r="O26" s="232">
        <v>4.2639616465648711</v>
      </c>
      <c r="P26" s="232">
        <v>4.3185104208832019</v>
      </c>
      <c r="Q26" s="232">
        <v>2.6883071422349452</v>
      </c>
      <c r="R26" s="232">
        <v>4.9801094152373206</v>
      </c>
      <c r="S26" s="232">
        <v>4.6000386752996878</v>
      </c>
      <c r="T26" s="232">
        <v>6.6845701565408362</v>
      </c>
      <c r="U26" s="232">
        <v>6.0438788905606664</v>
      </c>
      <c r="V26" s="232">
        <v>6.2424556130004758</v>
      </c>
      <c r="W26" s="232">
        <v>4.1474438339773974</v>
      </c>
      <c r="DA26" s="71" t="s">
        <v>277</v>
      </c>
    </row>
    <row r="27" spans="1:105" ht="12" customHeight="1" x14ac:dyDescent="0.25">
      <c r="A27" s="18" t="s">
        <v>36</v>
      </c>
      <c r="B27" s="232">
        <v>34.201806414139668</v>
      </c>
      <c r="C27" s="232">
        <v>19.431616978864131</v>
      </c>
      <c r="D27" s="232">
        <v>19.30520979363278</v>
      </c>
      <c r="E27" s="232">
        <v>17.545997674056348</v>
      </c>
      <c r="F27" s="232">
        <v>19.650466037712221</v>
      </c>
      <c r="G27" s="232">
        <v>24.91619942229698</v>
      </c>
      <c r="H27" s="232">
        <v>32.289566462339948</v>
      </c>
      <c r="I27" s="232">
        <v>29.14602487369023</v>
      </c>
      <c r="J27" s="232">
        <v>29.55083112705173</v>
      </c>
      <c r="K27" s="232">
        <v>32.487078870222547</v>
      </c>
      <c r="L27" s="232">
        <v>41.577956291310016</v>
      </c>
      <c r="M27" s="232">
        <v>39.932661853404973</v>
      </c>
      <c r="N27" s="232">
        <v>37.405479423365932</v>
      </c>
      <c r="O27" s="232">
        <v>24.191396924666869</v>
      </c>
      <c r="P27" s="232">
        <v>13.60976777243655</v>
      </c>
      <c r="Q27" s="232">
        <v>15.34377558874205</v>
      </c>
      <c r="R27" s="232">
        <v>9.2075903466327507</v>
      </c>
      <c r="S27" s="232">
        <v>11.779611209481301</v>
      </c>
      <c r="T27" s="232">
        <v>9.3026976074135597</v>
      </c>
      <c r="U27" s="232">
        <v>9.254699485009855</v>
      </c>
      <c r="V27" s="232">
        <v>6.3651422948900054</v>
      </c>
      <c r="W27" s="232">
        <v>11.06366433283126</v>
      </c>
      <c r="DA27" s="71" t="s">
        <v>278</v>
      </c>
    </row>
    <row r="28" spans="1:105" ht="12" customHeight="1" x14ac:dyDescent="0.25">
      <c r="A28" s="57" t="s">
        <v>181</v>
      </c>
      <c r="B28" s="263">
        <v>55.193963004230838</v>
      </c>
      <c r="C28" s="263">
        <v>45.531181444281827</v>
      </c>
      <c r="D28" s="263">
        <v>49.451639780615757</v>
      </c>
      <c r="E28" s="263">
        <v>46.417070655463043</v>
      </c>
      <c r="F28" s="263">
        <v>32.990908880392922</v>
      </c>
      <c r="G28" s="263">
        <v>38.695531138211223</v>
      </c>
      <c r="H28" s="263">
        <v>37.374515530200981</v>
      </c>
      <c r="I28" s="263">
        <v>32.790796676370931</v>
      </c>
      <c r="J28" s="263">
        <v>31.432523533643469</v>
      </c>
      <c r="K28" s="263">
        <v>23.06120678270026</v>
      </c>
      <c r="L28" s="263">
        <v>28.18458696556571</v>
      </c>
      <c r="M28" s="263">
        <v>26.288558824687279</v>
      </c>
      <c r="N28" s="263">
        <v>32.403295173451021</v>
      </c>
      <c r="O28" s="263">
        <v>31.045648304941839</v>
      </c>
      <c r="P28" s="263">
        <v>26.650453357537359</v>
      </c>
      <c r="Q28" s="263">
        <v>27.726029290120529</v>
      </c>
      <c r="R28" s="263">
        <v>26.229382198469871</v>
      </c>
      <c r="S28" s="263">
        <v>30.958635639037091</v>
      </c>
      <c r="T28" s="263">
        <v>34.229616830068338</v>
      </c>
      <c r="U28" s="263">
        <v>31.1279096726131</v>
      </c>
      <c r="V28" s="263">
        <v>28.14753799201409</v>
      </c>
      <c r="W28" s="263">
        <v>25.428135590413049</v>
      </c>
      <c r="DA28" s="70" t="s">
        <v>279</v>
      </c>
    </row>
    <row r="29" spans="1:105" ht="12" customHeight="1" x14ac:dyDescent="0.25">
      <c r="A29" s="60" t="s">
        <v>183</v>
      </c>
      <c r="B29" s="264">
        <v>43.918636041193068</v>
      </c>
      <c r="C29" s="264">
        <v>34.73020968028117</v>
      </c>
      <c r="D29" s="264">
        <v>36.759058760204681</v>
      </c>
      <c r="E29" s="264">
        <v>33.811647280341518</v>
      </c>
      <c r="F29" s="264">
        <v>19.159095626450931</v>
      </c>
      <c r="G29" s="264">
        <v>20.682481977942292</v>
      </c>
      <c r="H29" s="264">
        <v>20.352768359417741</v>
      </c>
      <c r="I29" s="264">
        <v>17.446231451431739</v>
      </c>
      <c r="J29" s="264">
        <v>16.05038909395515</v>
      </c>
      <c r="K29" s="264">
        <v>10.82091917360507</v>
      </c>
      <c r="L29" s="264">
        <v>12.39133718661879</v>
      </c>
      <c r="M29" s="264">
        <v>11.64580248493909</v>
      </c>
      <c r="N29" s="264">
        <v>15.586117611481139</v>
      </c>
      <c r="O29" s="264">
        <v>16.496264121597392</v>
      </c>
      <c r="P29" s="264">
        <v>11.89649229138479</v>
      </c>
      <c r="Q29" s="264">
        <v>11.02558101261921</v>
      </c>
      <c r="R29" s="264">
        <v>11.95192205289738</v>
      </c>
      <c r="S29" s="264">
        <v>13.95439593255773</v>
      </c>
      <c r="T29" s="264">
        <v>16.42709704232885</v>
      </c>
      <c r="U29" s="264">
        <v>14.585844793308119</v>
      </c>
      <c r="V29" s="264">
        <v>13.69349780618124</v>
      </c>
      <c r="W29" s="264">
        <v>10.38840857486289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0.30171760457334751</v>
      </c>
      <c r="C31" s="232">
        <v>0.28433447390027128</v>
      </c>
      <c r="D31" s="232">
        <v>0</v>
      </c>
      <c r="E31" s="232">
        <v>0</v>
      </c>
      <c r="F31" s="232">
        <v>0.30389403407526461</v>
      </c>
      <c r="G31" s="232">
        <v>0.30457122590028801</v>
      </c>
      <c r="H31" s="232">
        <v>0</v>
      </c>
      <c r="I31" s="232">
        <v>0.27190738676323151</v>
      </c>
      <c r="J31" s="232">
        <v>0.26844936430224431</v>
      </c>
      <c r="K31" s="232">
        <v>0.63805477564543311</v>
      </c>
      <c r="L31" s="232">
        <v>0.66022358617498544</v>
      </c>
      <c r="M31" s="232">
        <v>0.31512045784853338</v>
      </c>
      <c r="N31" s="232">
        <v>0.33637822579202792</v>
      </c>
      <c r="O31" s="232">
        <v>0.31112760805078382</v>
      </c>
      <c r="P31" s="232">
        <v>0.30886746236130502</v>
      </c>
      <c r="Q31" s="232">
        <v>0.31853739154093891</v>
      </c>
      <c r="R31" s="232">
        <v>0.30759498731514301</v>
      </c>
      <c r="S31" s="232">
        <v>0.63967386612689559</v>
      </c>
      <c r="T31" s="232">
        <v>0.65219861396605128</v>
      </c>
      <c r="U31" s="232">
        <v>0.31785401744663921</v>
      </c>
      <c r="V31" s="232">
        <v>0.31432699510249801</v>
      </c>
      <c r="W31" s="232">
        <v>0.31827485726487831</v>
      </c>
      <c r="DA31" s="71" t="s">
        <v>282</v>
      </c>
    </row>
    <row r="32" spans="1:105" ht="12" customHeight="1" x14ac:dyDescent="0.25">
      <c r="A32" s="59" t="s">
        <v>70</v>
      </c>
      <c r="B32" s="232">
        <v>11.204797090570869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32.412121346048863</v>
      </c>
      <c r="C33" s="232">
        <v>34.445875206380897</v>
      </c>
      <c r="D33" s="232">
        <v>36.759058760204681</v>
      </c>
      <c r="E33" s="232">
        <v>33.811647280341518</v>
      </c>
      <c r="F33" s="232">
        <v>18.855201592375671</v>
      </c>
      <c r="G33" s="232">
        <v>20.377910752041998</v>
      </c>
      <c r="H33" s="232">
        <v>20.352768359417741</v>
      </c>
      <c r="I33" s="232">
        <v>17.174324064668511</v>
      </c>
      <c r="J33" s="232">
        <v>15.78193972965291</v>
      </c>
      <c r="K33" s="232">
        <v>10.182864397959641</v>
      </c>
      <c r="L33" s="232">
        <v>11.731113600443811</v>
      </c>
      <c r="M33" s="232">
        <v>11.33068202709056</v>
      </c>
      <c r="N33" s="232">
        <v>15.249739385689111</v>
      </c>
      <c r="O33" s="232">
        <v>16.18513651354661</v>
      </c>
      <c r="P33" s="232">
        <v>11.58762482902349</v>
      </c>
      <c r="Q33" s="232">
        <v>10.70704362107827</v>
      </c>
      <c r="R33" s="232">
        <v>11.644327065582241</v>
      </c>
      <c r="S33" s="232">
        <v>13.31472206643083</v>
      </c>
      <c r="T33" s="232">
        <v>15.7748984283628</v>
      </c>
      <c r="U33" s="232">
        <v>14.267990775861479</v>
      </c>
      <c r="V33" s="232">
        <v>13.379170811078749</v>
      </c>
      <c r="W33" s="232">
        <v>10.07013371759802</v>
      </c>
      <c r="DA33" s="71" t="s">
        <v>284</v>
      </c>
    </row>
    <row r="34" spans="1:105" ht="12" customHeight="1" x14ac:dyDescent="0.25">
      <c r="A34" s="60" t="s">
        <v>189</v>
      </c>
      <c r="B34" s="264">
        <v>11.27532696303777</v>
      </c>
      <c r="C34" s="264">
        <v>10.800971764000661</v>
      </c>
      <c r="D34" s="264">
        <v>12.69258102041109</v>
      </c>
      <c r="E34" s="264">
        <v>12.605423375121511</v>
      </c>
      <c r="F34" s="264">
        <v>13.83181325394199</v>
      </c>
      <c r="G34" s="264">
        <v>18.013049160268931</v>
      </c>
      <c r="H34" s="264">
        <v>17.02174717078324</v>
      </c>
      <c r="I34" s="264">
        <v>15.34456522493919</v>
      </c>
      <c r="J34" s="264">
        <v>15.38213443968831</v>
      </c>
      <c r="K34" s="264">
        <v>12.240287609095191</v>
      </c>
      <c r="L34" s="264">
        <v>15.79324977894691</v>
      </c>
      <c r="M34" s="264">
        <v>14.642756339748191</v>
      </c>
      <c r="N34" s="264">
        <v>16.817177561969881</v>
      </c>
      <c r="O34" s="264">
        <v>14.549384183344451</v>
      </c>
      <c r="P34" s="264">
        <v>14.753961066152559</v>
      </c>
      <c r="Q34" s="264">
        <v>16.700448277501309</v>
      </c>
      <c r="R34" s="264">
        <v>14.277460145572491</v>
      </c>
      <c r="S34" s="264">
        <v>17.00423970647936</v>
      </c>
      <c r="T34" s="264">
        <v>17.802519787739492</v>
      </c>
      <c r="U34" s="264">
        <v>16.542064879304981</v>
      </c>
      <c r="V34" s="264">
        <v>14.45404018583285</v>
      </c>
      <c r="W34" s="264">
        <v>15.039727015550159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26.205356882745331</v>
      </c>
      <c r="C35" s="263">
        <f t="shared" si="0"/>
        <v>20.577381106260376</v>
      </c>
      <c r="D35" s="263">
        <f t="shared" si="0"/>
        <v>22.393185322697796</v>
      </c>
      <c r="E35" s="263">
        <f t="shared" si="0"/>
        <v>22.13020007855236</v>
      </c>
      <c r="F35" s="263">
        <f t="shared" si="0"/>
        <v>19.539961643073109</v>
      </c>
      <c r="G35" s="263">
        <f t="shared" si="0"/>
        <v>24.126780410024889</v>
      </c>
      <c r="H35" s="263">
        <f t="shared" si="0"/>
        <v>21.792248664169048</v>
      </c>
      <c r="I35" s="263">
        <f t="shared" si="0"/>
        <v>18.724272308679268</v>
      </c>
      <c r="J35" s="263">
        <f t="shared" si="0"/>
        <v>19.011238554237647</v>
      </c>
      <c r="K35" s="263">
        <f t="shared" si="0"/>
        <v>16.598364381272773</v>
      </c>
      <c r="L35" s="263">
        <f t="shared" si="0"/>
        <v>18.034463194977299</v>
      </c>
      <c r="M35" s="263">
        <f t="shared" si="0"/>
        <v>16.781599161885701</v>
      </c>
      <c r="N35" s="263">
        <f t="shared" si="0"/>
        <v>17.521740353089875</v>
      </c>
      <c r="O35" s="263">
        <f t="shared" si="0"/>
        <v>17.477196976271713</v>
      </c>
      <c r="P35" s="263">
        <f t="shared" si="0"/>
        <v>16.663033111812851</v>
      </c>
      <c r="Q35" s="263">
        <f t="shared" si="0"/>
        <v>17.659449811099503</v>
      </c>
      <c r="R35" s="263">
        <f t="shared" si="0"/>
        <v>17.340424236721386</v>
      </c>
      <c r="S35" s="263">
        <f t="shared" si="0"/>
        <v>22.052068014816527</v>
      </c>
      <c r="T35" s="263">
        <f t="shared" si="0"/>
        <v>22.16306456796573</v>
      </c>
      <c r="U35" s="263">
        <f t="shared" si="0"/>
        <v>22.041077515153194</v>
      </c>
      <c r="V35" s="263">
        <f t="shared" si="0"/>
        <v>21.795027832818135</v>
      </c>
      <c r="W35" s="263">
        <f t="shared" si="0"/>
        <v>23.388610701900202</v>
      </c>
      <c r="DA35" s="70"/>
    </row>
    <row r="36" spans="1:105" ht="12" customHeight="1" x14ac:dyDescent="0.25">
      <c r="A36" s="60" t="s">
        <v>192</v>
      </c>
      <c r="B36" s="264">
        <v>8.8566003239433346</v>
      </c>
      <c r="C36" s="264">
        <v>7.3876532058962452</v>
      </c>
      <c r="D36" s="264">
        <v>7.8192208108015109</v>
      </c>
      <c r="E36" s="264">
        <v>7.1922607645260204</v>
      </c>
      <c r="F36" s="264">
        <v>4.0754362133087216</v>
      </c>
      <c r="G36" s="264">
        <v>4.3994840715571426</v>
      </c>
      <c r="H36" s="264">
        <v>4.3293488810891301</v>
      </c>
      <c r="I36" s="264">
        <v>3.7110834889705782</v>
      </c>
      <c r="J36" s="264">
        <v>3.4141662125686301</v>
      </c>
      <c r="K36" s="264">
        <v>2.3017770108372271</v>
      </c>
      <c r="L36" s="264">
        <v>2.6358292315188971</v>
      </c>
      <c r="M36" s="264">
        <v>2.4772424599539091</v>
      </c>
      <c r="N36" s="264">
        <v>3.3154084815477081</v>
      </c>
      <c r="O36" s="264">
        <v>3.5090107328785791</v>
      </c>
      <c r="P36" s="264">
        <v>2.53056806234224</v>
      </c>
      <c r="Q36" s="264">
        <v>2.3453117520621229</v>
      </c>
      <c r="R36" s="264">
        <v>2.5423588306419491</v>
      </c>
      <c r="S36" s="264">
        <v>2.9683160221758542</v>
      </c>
      <c r="T36" s="264">
        <v>3.4942978244451219</v>
      </c>
      <c r="U36" s="264">
        <v>3.1026349693813731</v>
      </c>
      <c r="V36" s="264">
        <v>2.9128189521183758</v>
      </c>
      <c r="W36" s="264">
        <v>2.2097753114292318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8.1683847574021654E-2</v>
      </c>
      <c r="C38" s="232">
        <v>6.0482343959149837E-2</v>
      </c>
      <c r="D38" s="232">
        <v>0</v>
      </c>
      <c r="E38" s="232">
        <v>0</v>
      </c>
      <c r="F38" s="232">
        <v>6.4642965180931683E-2</v>
      </c>
      <c r="G38" s="232">
        <v>6.4787014364717066E-2</v>
      </c>
      <c r="H38" s="232">
        <v>0</v>
      </c>
      <c r="I38" s="232">
        <v>5.7838910159784429E-2</v>
      </c>
      <c r="J38" s="232">
        <v>5.7103335253812067E-2</v>
      </c>
      <c r="K38" s="232">
        <v>0.1357241275600681</v>
      </c>
      <c r="L38" s="232">
        <v>0.14043977672220201</v>
      </c>
      <c r="M38" s="232">
        <v>6.7030999297133034E-2</v>
      </c>
      <c r="N38" s="232">
        <v>7.1552855598712481E-2</v>
      </c>
      <c r="O38" s="232">
        <v>6.6181658337762017E-2</v>
      </c>
      <c r="P38" s="232">
        <v>6.5700890363644349E-2</v>
      </c>
      <c r="Q38" s="232">
        <v>6.7757833985993762E-2</v>
      </c>
      <c r="R38" s="232">
        <v>6.5430215224025506E-2</v>
      </c>
      <c r="S38" s="232">
        <v>0.1360685331682151</v>
      </c>
      <c r="T38" s="232">
        <v>0.13873274091066121</v>
      </c>
      <c r="U38" s="232">
        <v>6.7612469737834718E-2</v>
      </c>
      <c r="V38" s="232">
        <v>6.6862217488630582E-2</v>
      </c>
      <c r="W38" s="232">
        <v>6.7701988881571598E-2</v>
      </c>
      <c r="DA38" s="71" t="s">
        <v>288</v>
      </c>
    </row>
    <row r="39" spans="1:105" ht="12" customHeight="1" x14ac:dyDescent="0.25">
      <c r="A39" s="59" t="s">
        <v>162</v>
      </c>
      <c r="B39" s="232">
        <v>8.774916476369313</v>
      </c>
      <c r="C39" s="232">
        <v>7.3271708619370957</v>
      </c>
      <c r="D39" s="232">
        <v>7.8192208108015109</v>
      </c>
      <c r="E39" s="232">
        <v>7.1922607645260204</v>
      </c>
      <c r="F39" s="232">
        <v>4.0107932481277899</v>
      </c>
      <c r="G39" s="232">
        <v>4.3346970571924262</v>
      </c>
      <c r="H39" s="232">
        <v>4.3293488810891301</v>
      </c>
      <c r="I39" s="232">
        <v>3.6532445788107939</v>
      </c>
      <c r="J39" s="232">
        <v>3.3570628773148181</v>
      </c>
      <c r="K39" s="232">
        <v>2.1660528832771591</v>
      </c>
      <c r="L39" s="232">
        <v>2.4953894547966948</v>
      </c>
      <c r="M39" s="232">
        <v>2.4102114606567762</v>
      </c>
      <c r="N39" s="232">
        <v>3.2438556259489948</v>
      </c>
      <c r="O39" s="232">
        <v>3.4428290745408172</v>
      </c>
      <c r="P39" s="232">
        <v>2.4648671719785948</v>
      </c>
      <c r="Q39" s="232">
        <v>2.2775539180761291</v>
      </c>
      <c r="R39" s="232">
        <v>2.4769286154179242</v>
      </c>
      <c r="S39" s="232">
        <v>2.832247489007639</v>
      </c>
      <c r="T39" s="232">
        <v>3.355565083534461</v>
      </c>
      <c r="U39" s="232">
        <v>3.0350224996435382</v>
      </c>
      <c r="V39" s="232">
        <v>2.8459567346297452</v>
      </c>
      <c r="W39" s="232">
        <v>2.14207332254766</v>
      </c>
      <c r="DA39" s="71" t="s">
        <v>289</v>
      </c>
    </row>
    <row r="40" spans="1:105" ht="12" customHeight="1" x14ac:dyDescent="0.25">
      <c r="A40" s="60" t="s">
        <v>197</v>
      </c>
      <c r="B40" s="264">
        <v>14.296193251140791</v>
      </c>
      <c r="C40" s="264">
        <v>10.892194012326049</v>
      </c>
      <c r="D40" s="264">
        <v>11.874056053820469</v>
      </c>
      <c r="E40" s="264">
        <v>12.256570636261941</v>
      </c>
      <c r="F40" s="264">
        <v>12.522284640850859</v>
      </c>
      <c r="G40" s="264">
        <v>15.895641948762661</v>
      </c>
      <c r="H40" s="264">
        <v>13.84211067141527</v>
      </c>
      <c r="I40" s="264">
        <v>11.749162269892929</v>
      </c>
      <c r="J40" s="264">
        <v>12.325054238322791</v>
      </c>
      <c r="K40" s="264">
        <v>11.692888722230551</v>
      </c>
      <c r="L40" s="264">
        <v>12.039165263584639</v>
      </c>
      <c r="M40" s="264">
        <v>11.189615765659321</v>
      </c>
      <c r="N40" s="264">
        <v>10.629057882311031</v>
      </c>
      <c r="O40" s="264">
        <v>10.8733070101437</v>
      </c>
      <c r="P40" s="264">
        <v>10.994069146496379</v>
      </c>
      <c r="Q40" s="264">
        <v>11.761694195525751</v>
      </c>
      <c r="R40" s="264">
        <v>11.76102862491709</v>
      </c>
      <c r="S40" s="264">
        <v>15.46668698964057</v>
      </c>
      <c r="T40" s="264">
        <v>14.881895210245711</v>
      </c>
      <c r="U40" s="264">
        <v>15.41968928275519</v>
      </c>
      <c r="V40" s="264">
        <v>15.807610791600149</v>
      </c>
      <c r="W40" s="264">
        <v>17.97965264654076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1.311898965452891E-2</v>
      </c>
      <c r="D41" s="231">
        <v>0</v>
      </c>
      <c r="E41" s="231">
        <v>1.255442253521028E-2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7.8956092076293404E-3</v>
      </c>
      <c r="P41" s="231">
        <v>0</v>
      </c>
      <c r="Q41" s="231">
        <v>0</v>
      </c>
      <c r="R41" s="231">
        <v>0</v>
      </c>
      <c r="S41" s="231">
        <v>1.405578165497454E-2</v>
      </c>
      <c r="T41" s="231">
        <v>1.537623365754087E-2</v>
      </c>
      <c r="U41" s="231">
        <v>1.3358063734577159E-2</v>
      </c>
      <c r="V41" s="231">
        <v>1.0953069742830579E-2</v>
      </c>
      <c r="W41" s="231">
        <v>8.5304851037608116E-3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5.4060923565123009E-3</v>
      </c>
      <c r="C44" s="231">
        <v>6.3049353813822576E-3</v>
      </c>
      <c r="D44" s="231">
        <v>0</v>
      </c>
      <c r="E44" s="231">
        <v>0</v>
      </c>
      <c r="F44" s="231">
        <v>3.2107772464253629E-3</v>
      </c>
      <c r="G44" s="231">
        <v>3.1848687909385538E-3</v>
      </c>
      <c r="H44" s="231">
        <v>0</v>
      </c>
      <c r="I44" s="231">
        <v>2.8319131497264631E-3</v>
      </c>
      <c r="J44" s="231">
        <v>2.544334665527617E-3</v>
      </c>
      <c r="K44" s="231">
        <v>3.417575455326683E-3</v>
      </c>
      <c r="L44" s="231">
        <v>3.9047754569624849E-3</v>
      </c>
      <c r="M44" s="231">
        <v>1.902717931451383E-3</v>
      </c>
      <c r="N44" s="231">
        <v>3.149430153548721E-3</v>
      </c>
      <c r="O44" s="231">
        <v>3.9467012856053722E-3</v>
      </c>
      <c r="P44" s="231">
        <v>4.1415800046404163E-3</v>
      </c>
      <c r="Q44" s="231">
        <v>3.7640457803767391E-3</v>
      </c>
      <c r="R44" s="231">
        <v>4.3014712680113061E-3</v>
      </c>
      <c r="S44" s="231">
        <v>7.2922754115581356E-3</v>
      </c>
      <c r="T44" s="231">
        <v>9.6649022453227044E-3</v>
      </c>
      <c r="U44" s="231">
        <v>4.0590795731255333E-3</v>
      </c>
      <c r="V44" s="231">
        <v>3.6425728623308349E-3</v>
      </c>
      <c r="W44" s="231">
        <v>2.3793833169487612E-3</v>
      </c>
      <c r="DA44" s="73" t="s">
        <v>294</v>
      </c>
    </row>
    <row r="45" spans="1:105" ht="12" customHeight="1" x14ac:dyDescent="0.25">
      <c r="A45" s="64" t="s">
        <v>70</v>
      </c>
      <c r="B45" s="231">
        <v>0.19463645938038679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0.5685443007580242</v>
      </c>
      <c r="C47" s="231">
        <v>0.74776027545414658</v>
      </c>
      <c r="D47" s="231">
        <v>0.83198938213003681</v>
      </c>
      <c r="E47" s="231">
        <v>0.65482148925899986</v>
      </c>
      <c r="F47" s="231">
        <v>0.1950263203985437</v>
      </c>
      <c r="G47" s="231">
        <v>0.2086106009293805</v>
      </c>
      <c r="H47" s="231">
        <v>0.2096156257070553</v>
      </c>
      <c r="I47" s="231">
        <v>0.1751106749501338</v>
      </c>
      <c r="J47" s="231">
        <v>0.1464354682126931</v>
      </c>
      <c r="K47" s="231">
        <v>5.3395437993784052E-2</v>
      </c>
      <c r="L47" s="231">
        <v>6.7923227582231654E-2</v>
      </c>
      <c r="M47" s="231">
        <v>6.6977342044926835E-2</v>
      </c>
      <c r="N47" s="231">
        <v>0.13977856316582499</v>
      </c>
      <c r="O47" s="231">
        <v>0.2009954000322407</v>
      </c>
      <c r="P47" s="231">
        <v>0.1521116108150784</v>
      </c>
      <c r="Q47" s="231">
        <v>0.1238620016441669</v>
      </c>
      <c r="R47" s="231">
        <v>0.1594139094320895</v>
      </c>
      <c r="S47" s="231">
        <v>0.14859719255419601</v>
      </c>
      <c r="T47" s="231">
        <v>0.22885384333705339</v>
      </c>
      <c r="U47" s="231">
        <v>0.1783761247611293</v>
      </c>
      <c r="V47" s="231">
        <v>0.151785333706808</v>
      </c>
      <c r="W47" s="231">
        <v>7.3700657457408086E-2</v>
      </c>
      <c r="DA47" s="73" t="s">
        <v>297</v>
      </c>
    </row>
    <row r="48" spans="1:105" ht="12" customHeight="1" x14ac:dyDescent="0.25">
      <c r="A48" s="64" t="s">
        <v>36</v>
      </c>
      <c r="B48" s="231">
        <v>3.0359862016693659</v>
      </c>
      <c r="C48" s="231">
        <v>2.1745794320964271</v>
      </c>
      <c r="D48" s="231">
        <v>1.8341638000386189</v>
      </c>
      <c r="E48" s="231">
        <v>2.147979775909143</v>
      </c>
      <c r="F48" s="231">
        <v>2.5832331478212569</v>
      </c>
      <c r="G48" s="231">
        <v>1.9022234916595051</v>
      </c>
      <c r="H48" s="231">
        <v>2.8565372022792919</v>
      </c>
      <c r="I48" s="231">
        <v>3.486849550362694</v>
      </c>
      <c r="J48" s="231">
        <v>3.137240226664471</v>
      </c>
      <c r="K48" s="231">
        <v>1.8261261891596809</v>
      </c>
      <c r="L48" s="231">
        <v>3.0868451021371501</v>
      </c>
      <c r="M48" s="231">
        <v>3.1546625017064942</v>
      </c>
      <c r="N48" s="231">
        <v>2.9230620843527442</v>
      </c>
      <c r="O48" s="231">
        <v>1.1425593543885419</v>
      </c>
      <c r="P48" s="231">
        <v>0.48031273608712233</v>
      </c>
      <c r="Q48" s="231">
        <v>0.70833131250113535</v>
      </c>
      <c r="R48" s="231">
        <v>0.29531010720669199</v>
      </c>
      <c r="S48" s="231">
        <v>0.38126336125465049</v>
      </c>
      <c r="T48" s="231">
        <v>0.31910868408070192</v>
      </c>
      <c r="U48" s="231">
        <v>0.27367068981025511</v>
      </c>
      <c r="V48" s="231">
        <v>0.15506988259922011</v>
      </c>
      <c r="W48" s="231">
        <v>0.1969857607651706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9.1499438656263421E-3</v>
      </c>
      <c r="R49" s="231">
        <v>2.633052325929041E-2</v>
      </c>
      <c r="S49" s="231">
        <v>4.5443695624931529E-2</v>
      </c>
      <c r="T49" s="231">
        <v>3.7197288833808011E-2</v>
      </c>
      <c r="U49" s="231">
        <v>5.4688577481381187E-2</v>
      </c>
      <c r="V49" s="231">
        <v>5.4181734141724149E-2</v>
      </c>
      <c r="W49" s="231">
        <v>0.15455993627294809</v>
      </c>
      <c r="DA49" s="73" t="s">
        <v>299</v>
      </c>
    </row>
    <row r="50" spans="1:105" ht="12" customHeight="1" x14ac:dyDescent="0.25">
      <c r="A50" s="64" t="s">
        <v>79</v>
      </c>
      <c r="B50" s="231">
        <v>10.4916201969765</v>
      </c>
      <c r="C50" s="231">
        <v>7.9504303797395606</v>
      </c>
      <c r="D50" s="231">
        <v>9.207902871651811</v>
      </c>
      <c r="E50" s="231">
        <v>9.4412149485585832</v>
      </c>
      <c r="F50" s="231">
        <v>9.7408143953846391</v>
      </c>
      <c r="G50" s="231">
        <v>13.78162298738283</v>
      </c>
      <c r="H50" s="231">
        <v>10.77595784342892</v>
      </c>
      <c r="I50" s="231">
        <v>8.0843701314303722</v>
      </c>
      <c r="J50" s="231">
        <v>9.0388342087800932</v>
      </c>
      <c r="K50" s="231">
        <v>9.8099495196217568</v>
      </c>
      <c r="L50" s="231">
        <v>8.8804921584082948</v>
      </c>
      <c r="M50" s="231">
        <v>7.9660732039764461</v>
      </c>
      <c r="N50" s="231">
        <v>7.5630678046389077</v>
      </c>
      <c r="O50" s="231">
        <v>9.5179099452296843</v>
      </c>
      <c r="P50" s="231">
        <v>10.35750321958953</v>
      </c>
      <c r="Q50" s="231">
        <v>10.91658689173445</v>
      </c>
      <c r="R50" s="231">
        <v>11.275672613751</v>
      </c>
      <c r="S50" s="231">
        <v>14.870034683140259</v>
      </c>
      <c r="T50" s="231">
        <v>14.27169425809128</v>
      </c>
      <c r="U50" s="231">
        <v>14.89553674739472</v>
      </c>
      <c r="V50" s="231">
        <v>15.431978198547229</v>
      </c>
      <c r="W50" s="231">
        <v>17.543496423624521</v>
      </c>
      <c r="DA50" s="73" t="s">
        <v>300</v>
      </c>
    </row>
    <row r="51" spans="1:105" ht="12" customHeight="1" x14ac:dyDescent="0.25">
      <c r="A51" s="61" t="s">
        <v>209</v>
      </c>
      <c r="B51" s="265">
        <v>3.0525633076612069</v>
      </c>
      <c r="C51" s="265">
        <v>2.2975338880380831</v>
      </c>
      <c r="D51" s="265">
        <v>2.6999084580758188</v>
      </c>
      <c r="E51" s="265">
        <v>2.6813686777643988</v>
      </c>
      <c r="F51" s="265">
        <v>2.9422407889135269</v>
      </c>
      <c r="G51" s="265">
        <v>3.8316543897050859</v>
      </c>
      <c r="H51" s="265">
        <v>3.6207891116646458</v>
      </c>
      <c r="I51" s="265">
        <v>3.2640265498157599</v>
      </c>
      <c r="J51" s="265">
        <v>3.2720181033462268</v>
      </c>
      <c r="K51" s="265">
        <v>2.6036986482049969</v>
      </c>
      <c r="L51" s="265">
        <v>3.3594686998737631</v>
      </c>
      <c r="M51" s="265">
        <v>3.1147409362724741</v>
      </c>
      <c r="N51" s="265">
        <v>3.5772739892311352</v>
      </c>
      <c r="O51" s="265">
        <v>3.0948792332494359</v>
      </c>
      <c r="P51" s="265">
        <v>3.138395902974231</v>
      </c>
      <c r="Q51" s="265">
        <v>3.5524438635116291</v>
      </c>
      <c r="R51" s="265">
        <v>3.037036781162346</v>
      </c>
      <c r="S51" s="265">
        <v>3.617065003000103</v>
      </c>
      <c r="T51" s="265">
        <v>3.7868715332748968</v>
      </c>
      <c r="U51" s="265">
        <v>3.5187532630166301</v>
      </c>
      <c r="V51" s="265">
        <v>3.074598089099609</v>
      </c>
      <c r="W51" s="265">
        <v>3.199182743930209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13.866049841929099</v>
      </c>
      <c r="C54" s="225">
        <v>25.543063274860469</v>
      </c>
      <c r="D54" s="225">
        <v>21.270879036444789</v>
      </c>
      <c r="E54" s="225">
        <v>19.23809276470627</v>
      </c>
      <c r="F54" s="225">
        <v>14.288595803822719</v>
      </c>
      <c r="G54" s="225">
        <v>16.33025309514079</v>
      </c>
      <c r="H54" s="225">
        <v>22.575873503359372</v>
      </c>
      <c r="I54" s="225">
        <v>24.768383982974282</v>
      </c>
      <c r="J54" s="225">
        <v>26.986617391818839</v>
      </c>
      <c r="K54" s="225">
        <v>6.2350037900458286</v>
      </c>
      <c r="L54" s="225">
        <v>4.3524979666497341</v>
      </c>
      <c r="M54" s="225">
        <v>8.1200806531641589</v>
      </c>
      <c r="N54" s="225">
        <v>2.6486298417775629</v>
      </c>
      <c r="O54" s="225">
        <v>9.549208658194134</v>
      </c>
      <c r="P54" s="225">
        <v>8.7827186457834863</v>
      </c>
      <c r="Q54" s="225">
        <v>6.6329626793617757</v>
      </c>
      <c r="R54" s="225">
        <v>10.77462124579842</v>
      </c>
      <c r="S54" s="225">
        <v>11.674380211248859</v>
      </c>
      <c r="T54" s="225">
        <v>12.745430014535421</v>
      </c>
      <c r="U54" s="225">
        <v>14.410530355541789</v>
      </c>
      <c r="V54" s="225">
        <v>14.36174413488297</v>
      </c>
      <c r="W54" s="225">
        <v>12.694494279809589</v>
      </c>
      <c r="DA54" s="89" t="s">
        <v>302</v>
      </c>
    </row>
    <row r="55" spans="1:105" ht="12" customHeight="1" x14ac:dyDescent="0.25">
      <c r="A55" s="55" t="s">
        <v>92</v>
      </c>
      <c r="B55" s="261">
        <v>2.3075456790343361E-2</v>
      </c>
      <c r="C55" s="261">
        <v>4.1925737851833469E-2</v>
      </c>
      <c r="D55" s="261">
        <v>3.5986703481011247E-2</v>
      </c>
      <c r="E55" s="261">
        <v>3.1872572176398682E-2</v>
      </c>
      <c r="F55" s="261">
        <v>2.2222898461271179E-2</v>
      </c>
      <c r="G55" s="261">
        <v>2.5949364635042819E-2</v>
      </c>
      <c r="H55" s="261">
        <v>3.5273842922280828E-2</v>
      </c>
      <c r="I55" s="261">
        <v>3.7795412510019652E-2</v>
      </c>
      <c r="J55" s="261">
        <v>4.0670320077017763E-2</v>
      </c>
      <c r="K55" s="261">
        <v>9.3241566574021485E-3</v>
      </c>
      <c r="L55" s="261">
        <v>6.5873731869913847E-3</v>
      </c>
      <c r="M55" s="261">
        <v>1.21307725618058E-2</v>
      </c>
      <c r="N55" s="261">
        <v>4.2854034904118684E-3</v>
      </c>
      <c r="O55" s="261">
        <v>1.6019517405888591E-2</v>
      </c>
      <c r="P55" s="261">
        <v>1.479916516260457E-2</v>
      </c>
      <c r="Q55" s="261">
        <v>1.092598104568996E-2</v>
      </c>
      <c r="R55" s="261">
        <v>1.8135544876857469E-2</v>
      </c>
      <c r="S55" s="261">
        <v>1.9162697206368821E-2</v>
      </c>
      <c r="T55" s="261">
        <v>2.157233814415915E-2</v>
      </c>
      <c r="U55" s="261">
        <v>2.3921021016819061E-2</v>
      </c>
      <c r="V55" s="261">
        <v>2.356644042784287E-2</v>
      </c>
      <c r="W55" s="261">
        <v>1.977500569551047E-2</v>
      </c>
      <c r="DA55" s="67" t="s">
        <v>303</v>
      </c>
    </row>
    <row r="56" spans="1:105" ht="12" customHeight="1" x14ac:dyDescent="0.25">
      <c r="A56" s="202" t="s">
        <v>93</v>
      </c>
      <c r="B56" s="226">
        <v>4.4246197205725932E-3</v>
      </c>
      <c r="C56" s="226">
        <v>8.0390801440780001E-3</v>
      </c>
      <c r="D56" s="226">
        <v>6.9002958141705971E-3</v>
      </c>
      <c r="E56" s="226">
        <v>6.1114288084681721E-3</v>
      </c>
      <c r="F56" s="226">
        <v>4.2611453230763851E-3</v>
      </c>
      <c r="G56" s="226">
        <v>4.9756792051279279E-3</v>
      </c>
      <c r="H56" s="226">
        <v>6.7636078640756292E-3</v>
      </c>
      <c r="I56" s="226">
        <v>7.2471080013025678E-3</v>
      </c>
      <c r="J56" s="226">
        <v>7.7983591783144313E-3</v>
      </c>
      <c r="K56" s="226">
        <v>1.7878669878082149E-3</v>
      </c>
      <c r="L56" s="226">
        <v>1.263100513014785E-3</v>
      </c>
      <c r="M56" s="226">
        <v>2.3260235318595481E-3</v>
      </c>
      <c r="N56" s="226">
        <v>8.2170771164200344E-4</v>
      </c>
      <c r="O56" s="226">
        <v>3.0716736518868232E-3</v>
      </c>
      <c r="P56" s="226">
        <v>2.83767635117297E-3</v>
      </c>
      <c r="Q56" s="226">
        <v>2.0950099337402029E-3</v>
      </c>
      <c r="R56" s="226">
        <v>3.4774128302003078E-3</v>
      </c>
      <c r="S56" s="226">
        <v>3.6743648773246759E-3</v>
      </c>
      <c r="T56" s="226">
        <v>4.1364031767055047E-3</v>
      </c>
      <c r="U56" s="226">
        <v>4.586753028938597E-3</v>
      </c>
      <c r="V56" s="226">
        <v>4.5187637240779923E-3</v>
      </c>
      <c r="W56" s="226">
        <v>3.7917723999902259E-3</v>
      </c>
      <c r="DA56" s="174" t="s">
        <v>304</v>
      </c>
    </row>
    <row r="57" spans="1:105" ht="12" customHeight="1" x14ac:dyDescent="0.25">
      <c r="A57" s="202" t="s">
        <v>94</v>
      </c>
      <c r="B57" s="226">
        <v>0.61208239068948489</v>
      </c>
      <c r="C57" s="226">
        <v>1.1120909149893801</v>
      </c>
      <c r="D57" s="226">
        <v>0.95455650996728159</v>
      </c>
      <c r="E57" s="226">
        <v>0.84542812531959322</v>
      </c>
      <c r="F57" s="226">
        <v>0.58946806305116439</v>
      </c>
      <c r="G57" s="226">
        <v>0.68831353099527692</v>
      </c>
      <c r="H57" s="226">
        <v>0.93564770140152664</v>
      </c>
      <c r="I57" s="226">
        <v>1.002532979364863</v>
      </c>
      <c r="J57" s="226">
        <v>1.078790637560209</v>
      </c>
      <c r="K57" s="226">
        <v>0.24732563909262761</v>
      </c>
      <c r="L57" s="226">
        <v>0.17473175787119499</v>
      </c>
      <c r="M57" s="226">
        <v>0.32177184347864068</v>
      </c>
      <c r="N57" s="226">
        <v>0.11367142316238101</v>
      </c>
      <c r="O57" s="226">
        <v>0.42492179463989721</v>
      </c>
      <c r="P57" s="226">
        <v>0.39255163939923698</v>
      </c>
      <c r="Q57" s="226">
        <v>0.28981444050427391</v>
      </c>
      <c r="R57" s="226">
        <v>0.48104996427757318</v>
      </c>
      <c r="S57" s="226">
        <v>0.50829544241314273</v>
      </c>
      <c r="T57" s="226">
        <v>0.57221178432162334</v>
      </c>
      <c r="U57" s="226">
        <v>0.63451119796836564</v>
      </c>
      <c r="V57" s="226">
        <v>0.62510585719593681</v>
      </c>
      <c r="W57" s="226">
        <v>0.52453708162654811</v>
      </c>
      <c r="DA57" s="174" t="s">
        <v>305</v>
      </c>
    </row>
    <row r="58" spans="1:105" ht="12" customHeight="1" x14ac:dyDescent="0.25">
      <c r="A58" s="202" t="s">
        <v>95</v>
      </c>
      <c r="B58" s="226">
        <v>1.0553401910723339E-2</v>
      </c>
      <c r="C58" s="226">
        <v>1.917444867826781E-2</v>
      </c>
      <c r="D58" s="226">
        <v>1.6458272038890689E-2</v>
      </c>
      <c r="E58" s="226">
        <v>1.4576702301591511E-2</v>
      </c>
      <c r="F58" s="226">
        <v>1.016349020579888E-2</v>
      </c>
      <c r="G58" s="226">
        <v>1.1867763954129839E-2</v>
      </c>
      <c r="H58" s="226">
        <v>1.6132250151179531E-2</v>
      </c>
      <c r="I58" s="226">
        <v>1.7285472709113941E-2</v>
      </c>
      <c r="J58" s="226">
        <v>1.860029196865759E-2</v>
      </c>
      <c r="K58" s="226">
        <v>4.2643391018500152E-3</v>
      </c>
      <c r="L58" s="226">
        <v>3.0126899506203952E-3</v>
      </c>
      <c r="M58" s="226">
        <v>5.54792563785285E-3</v>
      </c>
      <c r="N58" s="226">
        <v>1.959899896883477E-3</v>
      </c>
      <c r="O58" s="226">
        <v>7.3264164231374648E-3</v>
      </c>
      <c r="P58" s="226">
        <v>6.7682966938925476E-3</v>
      </c>
      <c r="Q58" s="226">
        <v>4.9969225004622628E-3</v>
      </c>
      <c r="R58" s="226">
        <v>8.2941670751900485E-3</v>
      </c>
      <c r="S58" s="226">
        <v>8.7639281488432128E-3</v>
      </c>
      <c r="T58" s="226">
        <v>9.8659609063345248E-3</v>
      </c>
      <c r="U58" s="226">
        <v>1.094011491079112E-2</v>
      </c>
      <c r="V58" s="226">
        <v>1.0777949910149709E-2</v>
      </c>
      <c r="W58" s="226">
        <v>9.0439632371177772E-3</v>
      </c>
      <c r="DA58" s="174" t="s">
        <v>306</v>
      </c>
    </row>
    <row r="59" spans="1:105" ht="12" customHeight="1" x14ac:dyDescent="0.25">
      <c r="A59" s="56" t="s">
        <v>96</v>
      </c>
      <c r="B59" s="262">
        <v>2.6211296123424641E-2</v>
      </c>
      <c r="C59" s="262">
        <v>4.899784101778859E-2</v>
      </c>
      <c r="D59" s="262">
        <v>4.0617742522156768E-2</v>
      </c>
      <c r="E59" s="262">
        <v>3.6190565388902522E-2</v>
      </c>
      <c r="F59" s="262">
        <v>2.4850649440095511E-2</v>
      </c>
      <c r="G59" s="262">
        <v>2.8672005484710331E-2</v>
      </c>
      <c r="H59" s="262">
        <v>3.9599053706948162E-2</v>
      </c>
      <c r="I59" s="262">
        <v>4.2881994176591658E-2</v>
      </c>
      <c r="J59" s="262">
        <v>4.6260934398742688E-2</v>
      </c>
      <c r="K59" s="262">
        <v>1.025721529210862E-2</v>
      </c>
      <c r="L59" s="262">
        <v>7.2224411458116193E-3</v>
      </c>
      <c r="M59" s="262">
        <v>1.343951227568765E-2</v>
      </c>
      <c r="N59" s="262">
        <v>4.632016765026223E-3</v>
      </c>
      <c r="O59" s="262">
        <v>1.724162190738061E-2</v>
      </c>
      <c r="P59" s="262">
        <v>1.5829816806284439E-2</v>
      </c>
      <c r="Q59" s="262">
        <v>1.184597818232873E-2</v>
      </c>
      <c r="R59" s="262">
        <v>1.935653649242659E-2</v>
      </c>
      <c r="S59" s="262">
        <v>2.4901508530610201E-2</v>
      </c>
      <c r="T59" s="262">
        <v>2.5541689510418679E-2</v>
      </c>
      <c r="U59" s="262">
        <v>2.9315197210069921E-2</v>
      </c>
      <c r="V59" s="262">
        <v>3.438818593820174E-2</v>
      </c>
      <c r="W59" s="262">
        <v>3.094801410120018E-2</v>
      </c>
      <c r="DA59" s="68" t="s">
        <v>307</v>
      </c>
    </row>
    <row r="60" spans="1:105" ht="12" customHeight="1" x14ac:dyDescent="0.25">
      <c r="A60" s="37" t="s">
        <v>160</v>
      </c>
      <c r="B60" s="228">
        <v>1.7533704937948899E-4</v>
      </c>
      <c r="C60" s="228">
        <v>2.9843679461770211E-4</v>
      </c>
      <c r="D60" s="228">
        <v>0</v>
      </c>
      <c r="E60" s="228">
        <v>0</v>
      </c>
      <c r="F60" s="228">
        <v>2.2312926916193371E-4</v>
      </c>
      <c r="G60" s="228">
        <v>2.1993192288303999E-4</v>
      </c>
      <c r="H60" s="228">
        <v>0</v>
      </c>
      <c r="I60" s="228">
        <v>3.4653457110105302E-4</v>
      </c>
      <c r="J60" s="228">
        <v>3.8500645346545612E-4</v>
      </c>
      <c r="K60" s="228">
        <v>2.7663523397614939E-4</v>
      </c>
      <c r="L60" s="228">
        <v>1.6488210849580819E-4</v>
      </c>
      <c r="M60" s="228">
        <v>1.5696042283926671E-4</v>
      </c>
      <c r="N60" s="228">
        <v>4.6854409657531397E-5</v>
      </c>
      <c r="O60" s="228">
        <v>1.6839737928628351E-4</v>
      </c>
      <c r="P60" s="228">
        <v>1.7874818446442369E-4</v>
      </c>
      <c r="Q60" s="228">
        <v>1.3257510725476159E-4</v>
      </c>
      <c r="R60" s="228">
        <v>2.211736960780721E-4</v>
      </c>
      <c r="S60" s="228">
        <v>3.6452775243839719E-4</v>
      </c>
      <c r="T60" s="228">
        <v>3.9703134980326491E-4</v>
      </c>
      <c r="U60" s="228">
        <v>2.3271467431546311E-4</v>
      </c>
      <c r="V60" s="228">
        <v>2.1964920106560011E-4</v>
      </c>
      <c r="W60" s="228">
        <v>1.987849243823817E-4</v>
      </c>
      <c r="DA60" s="69" t="s">
        <v>308</v>
      </c>
    </row>
    <row r="61" spans="1:105" ht="12" customHeight="1" x14ac:dyDescent="0.25">
      <c r="A61" s="37" t="s">
        <v>162</v>
      </c>
      <c r="B61" s="228">
        <v>1.9297731343984801E-2</v>
      </c>
      <c r="C61" s="228">
        <v>3.7041266639579767E-2</v>
      </c>
      <c r="D61" s="228">
        <v>3.0163634704915079E-2</v>
      </c>
      <c r="E61" s="228">
        <v>2.6335650178254261E-2</v>
      </c>
      <c r="F61" s="228">
        <v>1.418375777094189E-2</v>
      </c>
      <c r="G61" s="228">
        <v>1.5075954320337979E-2</v>
      </c>
      <c r="H61" s="228">
        <v>2.1527579374094309E-2</v>
      </c>
      <c r="I61" s="228">
        <v>2.2424923584524779E-2</v>
      </c>
      <c r="J61" s="228">
        <v>2.3189520406795699E-2</v>
      </c>
      <c r="K61" s="228">
        <v>4.5231943394865694E-3</v>
      </c>
      <c r="L61" s="228">
        <v>3.0015632177334529E-3</v>
      </c>
      <c r="M61" s="228">
        <v>5.7822301029951204E-3</v>
      </c>
      <c r="N61" s="228">
        <v>2.1762599692482791E-3</v>
      </c>
      <c r="O61" s="228">
        <v>8.9750918577306549E-3</v>
      </c>
      <c r="P61" s="228">
        <v>6.8705208538271199E-3</v>
      </c>
      <c r="Q61" s="228">
        <v>4.5655898796093247E-3</v>
      </c>
      <c r="R61" s="228">
        <v>8.5781645790285032E-3</v>
      </c>
      <c r="S61" s="228">
        <v>7.7737371563929621E-3</v>
      </c>
      <c r="T61" s="228">
        <v>9.8386895567948093E-3</v>
      </c>
      <c r="U61" s="228">
        <v>1.0702485336830291E-2</v>
      </c>
      <c r="V61" s="228">
        <v>9.57861907755524E-3</v>
      </c>
      <c r="W61" s="228">
        <v>6.4438008139474333E-3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6.7983491057394584E-3</v>
      </c>
      <c r="T63" s="228">
        <v>4.1612295747311774E-3</v>
      </c>
      <c r="U63" s="228">
        <v>5.9254116025377552E-3</v>
      </c>
      <c r="V63" s="228">
        <v>1.420314317627607E-2</v>
      </c>
      <c r="W63" s="228">
        <v>1.4645707789610289E-2</v>
      </c>
      <c r="DA63" s="69" t="s">
        <v>311</v>
      </c>
    </row>
    <row r="64" spans="1:105" ht="12" customHeight="1" x14ac:dyDescent="0.25">
      <c r="A64" s="37" t="s">
        <v>38</v>
      </c>
      <c r="B64" s="228">
        <v>6.7382277300603501E-3</v>
      </c>
      <c r="C64" s="228">
        <v>1.1658137583591121E-2</v>
      </c>
      <c r="D64" s="228">
        <v>1.04541078172417E-2</v>
      </c>
      <c r="E64" s="228">
        <v>9.8549152106482477E-3</v>
      </c>
      <c r="F64" s="228">
        <v>1.044376239999169E-2</v>
      </c>
      <c r="G64" s="228">
        <v>1.337611924148931E-2</v>
      </c>
      <c r="H64" s="228">
        <v>1.8071474332853849E-2</v>
      </c>
      <c r="I64" s="228">
        <v>2.0110536020965821E-2</v>
      </c>
      <c r="J64" s="228">
        <v>2.2686407538481529E-2</v>
      </c>
      <c r="K64" s="228">
        <v>5.4573857186458966E-3</v>
      </c>
      <c r="L64" s="228">
        <v>4.0559958195823583E-3</v>
      </c>
      <c r="M64" s="228">
        <v>7.5003217498532662E-3</v>
      </c>
      <c r="N64" s="228">
        <v>2.4089023861204131E-3</v>
      </c>
      <c r="O64" s="228">
        <v>8.0981326703636683E-3</v>
      </c>
      <c r="P64" s="228">
        <v>8.7805477679928946E-3</v>
      </c>
      <c r="Q64" s="228">
        <v>7.1478131954646378E-3</v>
      </c>
      <c r="R64" s="228">
        <v>1.0557198217320009E-2</v>
      </c>
      <c r="S64" s="228">
        <v>9.9648945160393868E-3</v>
      </c>
      <c r="T64" s="228">
        <v>1.1144739029089421E-2</v>
      </c>
      <c r="U64" s="228">
        <v>1.245458559638641E-2</v>
      </c>
      <c r="V64" s="228">
        <v>1.038677448330483E-2</v>
      </c>
      <c r="W64" s="228">
        <v>9.6597205732600767E-3</v>
      </c>
      <c r="DA64" s="69" t="s">
        <v>312</v>
      </c>
    </row>
    <row r="65" spans="1:105" ht="12" customHeight="1" x14ac:dyDescent="0.25">
      <c r="A65" s="57" t="s">
        <v>222</v>
      </c>
      <c r="B65" s="263">
        <v>1.543421527553579</v>
      </c>
      <c r="C65" s="263">
        <v>2.7491014933625362</v>
      </c>
      <c r="D65" s="263">
        <v>2.0955544206911401</v>
      </c>
      <c r="E65" s="263">
        <v>2.0718665946216959</v>
      </c>
      <c r="F65" s="263">
        <v>2.0148421030169961</v>
      </c>
      <c r="G65" s="263">
        <v>1.9724824994470691</v>
      </c>
      <c r="H65" s="263">
        <v>3.1053966456119291</v>
      </c>
      <c r="I65" s="263">
        <v>3.8469136038099871</v>
      </c>
      <c r="J65" s="263">
        <v>4.2159355345675849</v>
      </c>
      <c r="K65" s="263">
        <v>0.94674362515529586</v>
      </c>
      <c r="L65" s="263">
        <v>0.70738781429139963</v>
      </c>
      <c r="M65" s="263">
        <v>1.3698084383510301</v>
      </c>
      <c r="N65" s="263">
        <v>0.36346097827179003</v>
      </c>
      <c r="O65" s="263">
        <v>0.97182716367686584</v>
      </c>
      <c r="P65" s="263">
        <v>0.74660984533521169</v>
      </c>
      <c r="Q65" s="263">
        <v>0.633492727357296</v>
      </c>
      <c r="R65" s="263">
        <v>0.83929094137045945</v>
      </c>
      <c r="S65" s="263">
        <v>0.96023367659637171</v>
      </c>
      <c r="T65" s="263">
        <v>0.96988444122729789</v>
      </c>
      <c r="U65" s="263">
        <v>1.1017289554744101</v>
      </c>
      <c r="V65" s="263">
        <v>1.0308645252369939</v>
      </c>
      <c r="W65" s="263">
        <v>0.97739674674843946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1.299281341190681E-2</v>
      </c>
      <c r="D66" s="232">
        <v>0</v>
      </c>
      <c r="E66" s="232">
        <v>9.7849473296610142E-3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6.0466317110844329E-3</v>
      </c>
      <c r="P66" s="232">
        <v>0</v>
      </c>
      <c r="Q66" s="232">
        <v>0</v>
      </c>
      <c r="R66" s="232">
        <v>0</v>
      </c>
      <c r="S66" s="232">
        <v>2.61671736696623E-2</v>
      </c>
      <c r="T66" s="232">
        <v>2.766730362160974E-2</v>
      </c>
      <c r="U66" s="232">
        <v>3.3095563450820487E-2</v>
      </c>
      <c r="V66" s="232">
        <v>3.6937034931684237E-2</v>
      </c>
      <c r="W66" s="232">
        <v>3.1497445957475868E-2</v>
      </c>
      <c r="DA66" s="71" t="s">
        <v>314</v>
      </c>
    </row>
    <row r="67" spans="1:105" ht="12" customHeight="1" x14ac:dyDescent="0.25">
      <c r="A67" s="18" t="s">
        <v>70</v>
      </c>
      <c r="B67" s="232">
        <v>8.4094649220881182E-2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0.24326062784254721</v>
      </c>
      <c r="C68" s="232">
        <v>0.73502540051392173</v>
      </c>
      <c r="D68" s="232">
        <v>0.68396951194341149</v>
      </c>
      <c r="E68" s="232">
        <v>0.50654941701276457</v>
      </c>
      <c r="F68" s="232">
        <v>0.15036179240413761</v>
      </c>
      <c r="G68" s="232">
        <v>0.2068370791759013</v>
      </c>
      <c r="H68" s="232">
        <v>0.22572362562984249</v>
      </c>
      <c r="I68" s="232">
        <v>0.19586083151217959</v>
      </c>
      <c r="J68" s="232">
        <v>0.20022178259553661</v>
      </c>
      <c r="K68" s="232">
        <v>2.867468999435379E-2</v>
      </c>
      <c r="L68" s="232">
        <v>1.6245059551384909E-2</v>
      </c>
      <c r="M68" s="232">
        <v>3.0377046711976611E-2</v>
      </c>
      <c r="N68" s="232">
        <v>1.766340953323884E-2</v>
      </c>
      <c r="O68" s="232">
        <v>0.15277459338218771</v>
      </c>
      <c r="P68" s="232">
        <v>0.18872612464108471</v>
      </c>
      <c r="Q68" s="232">
        <v>9.9705652036451778E-2</v>
      </c>
      <c r="R68" s="232">
        <v>0.30695905660145911</v>
      </c>
      <c r="S68" s="232">
        <v>0.27456777522483311</v>
      </c>
      <c r="T68" s="232">
        <v>0.40870713749999521</v>
      </c>
      <c r="U68" s="232">
        <v>0.43863182455954708</v>
      </c>
      <c r="V68" s="232">
        <v>0.50803441446068087</v>
      </c>
      <c r="W68" s="232">
        <v>0.2700910033837966</v>
      </c>
      <c r="DA68" s="71" t="s">
        <v>316</v>
      </c>
    </row>
    <row r="69" spans="1:105" ht="12" customHeight="1" x14ac:dyDescent="0.25">
      <c r="A69" s="18" t="s">
        <v>36</v>
      </c>
      <c r="B69" s="232">
        <v>1.21606625049015</v>
      </c>
      <c r="C69" s="232">
        <v>2.0010832794367071</v>
      </c>
      <c r="D69" s="232">
        <v>1.4115849087477279</v>
      </c>
      <c r="E69" s="232">
        <v>1.55553223027927</v>
      </c>
      <c r="F69" s="232">
        <v>1.864480310612858</v>
      </c>
      <c r="G69" s="232">
        <v>1.765645420271168</v>
      </c>
      <c r="H69" s="232">
        <v>2.8796730199820861</v>
      </c>
      <c r="I69" s="232">
        <v>3.651052772297807</v>
      </c>
      <c r="J69" s="232">
        <v>4.0157137519720481</v>
      </c>
      <c r="K69" s="232">
        <v>0.91806893516094212</v>
      </c>
      <c r="L69" s="232">
        <v>0.69114275474001474</v>
      </c>
      <c r="M69" s="232">
        <v>1.3394313916390539</v>
      </c>
      <c r="N69" s="232">
        <v>0.34579756873855111</v>
      </c>
      <c r="O69" s="232">
        <v>0.81300593858359371</v>
      </c>
      <c r="P69" s="232">
        <v>0.55788372069412695</v>
      </c>
      <c r="Q69" s="232">
        <v>0.53378707532084424</v>
      </c>
      <c r="R69" s="232">
        <v>0.5323318847690004</v>
      </c>
      <c r="S69" s="232">
        <v>0.65949872770187634</v>
      </c>
      <c r="T69" s="232">
        <v>0.53351000010569294</v>
      </c>
      <c r="U69" s="232">
        <v>0.63000156746404223</v>
      </c>
      <c r="V69" s="232">
        <v>0.48589307584462887</v>
      </c>
      <c r="W69" s="232">
        <v>0.67580829740716697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4.5403485221978874</v>
      </c>
      <c r="C71" s="263">
        <v>8.2493475048905189</v>
      </c>
      <c r="D71" s="263">
        <v>7.0807775314402193</v>
      </c>
      <c r="E71" s="263">
        <v>6.2712771970051158</v>
      </c>
      <c r="F71" s="263">
        <v>4.3725983456938922</v>
      </c>
      <c r="G71" s="263">
        <v>5.1058213253657359</v>
      </c>
      <c r="H71" s="263">
        <v>6.9405144192612536</v>
      </c>
      <c r="I71" s="263">
        <v>7.4366608165061461</v>
      </c>
      <c r="J71" s="263">
        <v>8.002330325971192</v>
      </c>
      <c r="K71" s="263">
        <v>1.834629809707333</v>
      </c>
      <c r="L71" s="263">
        <v>1.2961377270433341</v>
      </c>
      <c r="M71" s="263">
        <v>2.3868621875846321</v>
      </c>
      <c r="N71" s="263">
        <v>0.84320001036147008</v>
      </c>
      <c r="O71" s="263">
        <v>3.152015270639732</v>
      </c>
      <c r="P71" s="263">
        <v>2.9118976185950611</v>
      </c>
      <c r="Q71" s="263">
        <v>2.1498062788131</v>
      </c>
      <c r="R71" s="263">
        <v>3.5683668206018639</v>
      </c>
      <c r="S71" s="263">
        <v>3.7704702763965332</v>
      </c>
      <c r="T71" s="263">
        <v>4.2445934874916347</v>
      </c>
      <c r="U71" s="263">
        <v>4.7067225325147231</v>
      </c>
      <c r="V71" s="263">
        <v>4.6369549232411416</v>
      </c>
      <c r="W71" s="263">
        <v>3.890948669048198</v>
      </c>
      <c r="DA71" s="70" t="s">
        <v>318</v>
      </c>
    </row>
    <row r="72" spans="1:105" ht="12" customHeight="1" x14ac:dyDescent="0.25">
      <c r="A72" s="57" t="s">
        <v>181</v>
      </c>
      <c r="B72" s="263">
        <v>5.3622644631993719</v>
      </c>
      <c r="C72" s="263">
        <v>10.16838113368099</v>
      </c>
      <c r="D72" s="263">
        <v>8.4274130159968337</v>
      </c>
      <c r="E72" s="263">
        <v>7.5084403570114286</v>
      </c>
      <c r="F72" s="263">
        <v>5.1540508308430297</v>
      </c>
      <c r="G72" s="263">
        <v>5.9453887990925249</v>
      </c>
      <c r="H72" s="263">
        <v>8.2099700451416009</v>
      </c>
      <c r="I72" s="263">
        <v>8.8919615908634313</v>
      </c>
      <c r="J72" s="263">
        <v>9.591906288942786</v>
      </c>
      <c r="K72" s="263">
        <v>2.1274120193751411</v>
      </c>
      <c r="L72" s="263">
        <v>1.4976634134364259</v>
      </c>
      <c r="M72" s="263">
        <v>2.7861236561903282</v>
      </c>
      <c r="N72" s="263">
        <v>0.96035504054422449</v>
      </c>
      <c r="O72" s="263">
        <v>3.5753417483521961</v>
      </c>
      <c r="P72" s="263">
        <v>3.281664123364779</v>
      </c>
      <c r="Q72" s="263">
        <v>2.455326741837093</v>
      </c>
      <c r="R72" s="263">
        <v>4.0129369074305083</v>
      </c>
      <c r="S72" s="263">
        <v>4.2754444878975404</v>
      </c>
      <c r="T72" s="263">
        <v>4.7609039253259891</v>
      </c>
      <c r="U72" s="263">
        <v>5.3117905849743252</v>
      </c>
      <c r="V72" s="263">
        <v>5.2157636107521759</v>
      </c>
      <c r="W72" s="263">
        <v>4.4300904143432156</v>
      </c>
      <c r="DA72" s="70" t="s">
        <v>319</v>
      </c>
    </row>
    <row r="73" spans="1:105" ht="12" customHeight="1" x14ac:dyDescent="0.25">
      <c r="A73" s="60" t="s">
        <v>183</v>
      </c>
      <c r="B73" s="264">
        <v>4.2668315246329467</v>
      </c>
      <c r="C73" s="264">
        <v>7.7562232667719906</v>
      </c>
      <c r="D73" s="264">
        <v>6.2643781202372084</v>
      </c>
      <c r="E73" s="264">
        <v>5.469382996207508</v>
      </c>
      <c r="F73" s="264">
        <v>2.9931564810691702</v>
      </c>
      <c r="G73" s="264">
        <v>3.1777673822304702</v>
      </c>
      <c r="H73" s="264">
        <v>4.4708437339208196</v>
      </c>
      <c r="I73" s="264">
        <v>4.7309378147323953</v>
      </c>
      <c r="J73" s="264">
        <v>4.8979149868608012</v>
      </c>
      <c r="K73" s="264">
        <v>0.99823715764448118</v>
      </c>
      <c r="L73" s="264">
        <v>0.65844684439145296</v>
      </c>
      <c r="M73" s="264">
        <v>1.2342496983188991</v>
      </c>
      <c r="N73" s="264">
        <v>0.4619347054235679</v>
      </c>
      <c r="O73" s="264">
        <v>1.899776136947452</v>
      </c>
      <c r="P73" s="264">
        <v>1.464901606841958</v>
      </c>
      <c r="Q73" s="264">
        <v>0.9763895010462772</v>
      </c>
      <c r="R73" s="264">
        <v>1.8285718191106479</v>
      </c>
      <c r="S73" s="264">
        <v>1.9271277283474439</v>
      </c>
      <c r="T73" s="264">
        <v>2.2848000659427248</v>
      </c>
      <c r="U73" s="264">
        <v>2.488986695921843</v>
      </c>
      <c r="V73" s="264">
        <v>2.5374172185737338</v>
      </c>
      <c r="W73" s="264">
        <v>1.8098688000205601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2.93127998219893E-2</v>
      </c>
      <c r="C75" s="232">
        <v>6.3499808446673411E-2</v>
      </c>
      <c r="D75" s="232">
        <v>0</v>
      </c>
      <c r="E75" s="232">
        <v>0</v>
      </c>
      <c r="F75" s="232">
        <v>4.7476270038280997E-2</v>
      </c>
      <c r="G75" s="232">
        <v>4.6795955546539057E-2</v>
      </c>
      <c r="H75" s="232">
        <v>0</v>
      </c>
      <c r="I75" s="232">
        <v>7.3733799859549087E-2</v>
      </c>
      <c r="J75" s="232">
        <v>8.1919644248649948E-2</v>
      </c>
      <c r="K75" s="232">
        <v>5.8860987263948512E-2</v>
      </c>
      <c r="L75" s="232">
        <v>3.5082746144554693E-2</v>
      </c>
      <c r="M75" s="232">
        <v>3.3397211616516577E-2</v>
      </c>
      <c r="N75" s="232">
        <v>9.9694343720133586E-3</v>
      </c>
      <c r="O75" s="232">
        <v>3.5830706938461861E-2</v>
      </c>
      <c r="P75" s="232">
        <v>3.803309671725142E-2</v>
      </c>
      <c r="Q75" s="232">
        <v>2.820863267298741E-2</v>
      </c>
      <c r="R75" s="232">
        <v>4.7060173503040599E-2</v>
      </c>
      <c r="S75" s="232">
        <v>8.83401367189387E-2</v>
      </c>
      <c r="T75" s="232">
        <v>9.0712524090996213E-2</v>
      </c>
      <c r="U75" s="232">
        <v>5.4239876529672167E-2</v>
      </c>
      <c r="V75" s="232">
        <v>5.8245069369755383E-2</v>
      </c>
      <c r="W75" s="232">
        <v>5.5449853540469052E-2</v>
      </c>
      <c r="DA75" s="71" t="s">
        <v>322</v>
      </c>
    </row>
    <row r="76" spans="1:105" ht="12" customHeight="1" x14ac:dyDescent="0.25">
      <c r="A76" s="59" t="s">
        <v>70</v>
      </c>
      <c r="B76" s="232">
        <v>1.088580742997604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3.1489379818133538</v>
      </c>
      <c r="C77" s="232">
        <v>7.6927234583253181</v>
      </c>
      <c r="D77" s="232">
        <v>6.2643781202372084</v>
      </c>
      <c r="E77" s="232">
        <v>5.469382996207508</v>
      </c>
      <c r="F77" s="232">
        <v>2.9456802110308891</v>
      </c>
      <c r="G77" s="232">
        <v>3.130971426683931</v>
      </c>
      <c r="H77" s="232">
        <v>4.4708437339208196</v>
      </c>
      <c r="I77" s="232">
        <v>4.6572040148728462</v>
      </c>
      <c r="J77" s="232">
        <v>4.8159953426121511</v>
      </c>
      <c r="K77" s="232">
        <v>0.93937617038053267</v>
      </c>
      <c r="L77" s="232">
        <v>0.62336409824689831</v>
      </c>
      <c r="M77" s="232">
        <v>1.2008524867023831</v>
      </c>
      <c r="N77" s="232">
        <v>0.45196527105155448</v>
      </c>
      <c r="O77" s="232">
        <v>1.8639454300089899</v>
      </c>
      <c r="P77" s="232">
        <v>1.4268685101247061</v>
      </c>
      <c r="Q77" s="232">
        <v>0.94818086837328974</v>
      </c>
      <c r="R77" s="232">
        <v>1.781511645607607</v>
      </c>
      <c r="S77" s="232">
        <v>1.838787591628505</v>
      </c>
      <c r="T77" s="232">
        <v>2.1940875418517281</v>
      </c>
      <c r="U77" s="232">
        <v>2.4347468193921711</v>
      </c>
      <c r="V77" s="232">
        <v>2.4791721492039782</v>
      </c>
      <c r="W77" s="232">
        <v>1.754418946480091</v>
      </c>
      <c r="DA77" s="71" t="s">
        <v>324</v>
      </c>
    </row>
    <row r="78" spans="1:105" ht="12" customHeight="1" x14ac:dyDescent="0.25">
      <c r="A78" s="60" t="s">
        <v>189</v>
      </c>
      <c r="B78" s="264">
        <v>1.095432938566425</v>
      </c>
      <c r="C78" s="264">
        <v>2.4121578669089958</v>
      </c>
      <c r="D78" s="264">
        <v>2.1630348957596248</v>
      </c>
      <c r="E78" s="264">
        <v>2.0390573608039202</v>
      </c>
      <c r="F78" s="264">
        <v>2.16089434977386</v>
      </c>
      <c r="G78" s="264">
        <v>2.7676214168620552</v>
      </c>
      <c r="H78" s="264">
        <v>3.7391263112207809</v>
      </c>
      <c r="I78" s="264">
        <v>4.1610237761310351</v>
      </c>
      <c r="J78" s="264">
        <v>4.6939913020819848</v>
      </c>
      <c r="K78" s="264">
        <v>1.129174861730659</v>
      </c>
      <c r="L78" s="264">
        <v>0.83921656904497255</v>
      </c>
      <c r="M78" s="264">
        <v>1.5518739578714289</v>
      </c>
      <c r="N78" s="264">
        <v>0.49842033512065659</v>
      </c>
      <c r="O78" s="264">
        <v>1.6755656114047439</v>
      </c>
      <c r="P78" s="264">
        <v>1.8167625165228209</v>
      </c>
      <c r="Q78" s="264">
        <v>1.4789372407908159</v>
      </c>
      <c r="R78" s="264">
        <v>2.18436508831986</v>
      </c>
      <c r="S78" s="264">
        <v>2.3483167595500949</v>
      </c>
      <c r="T78" s="264">
        <v>2.4761038593832638</v>
      </c>
      <c r="U78" s="264">
        <v>2.8228038890524818</v>
      </c>
      <c r="V78" s="264">
        <v>2.6783463921784421</v>
      </c>
      <c r="W78" s="264">
        <v>2.6202216143226549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1.7436681637437097</v>
      </c>
      <c r="C79" s="263">
        <f t="shared" si="1"/>
        <v>3.1460051202450852</v>
      </c>
      <c r="D79" s="263">
        <f t="shared" si="1"/>
        <v>2.6126145444930851</v>
      </c>
      <c r="E79" s="263">
        <f t="shared" si="1"/>
        <v>2.452329222073081</v>
      </c>
      <c r="F79" s="263">
        <f t="shared" si="1"/>
        <v>2.0961382777873951</v>
      </c>
      <c r="G79" s="263">
        <f t="shared" si="1"/>
        <v>2.5467821269611779</v>
      </c>
      <c r="H79" s="263">
        <f t="shared" si="1"/>
        <v>3.2865759372985726</v>
      </c>
      <c r="I79" s="263">
        <f t="shared" si="1"/>
        <v>3.4851050050328318</v>
      </c>
      <c r="J79" s="263">
        <f t="shared" si="1"/>
        <v>3.9843246991543406</v>
      </c>
      <c r="K79" s="263">
        <f t="shared" si="1"/>
        <v>1.0532591186762623</v>
      </c>
      <c r="L79" s="263">
        <f t="shared" si="1"/>
        <v>0.65849164921094094</v>
      </c>
      <c r="M79" s="263">
        <f t="shared" si="1"/>
        <v>1.2220702935523227</v>
      </c>
      <c r="N79" s="263">
        <f t="shared" si="1"/>
        <v>0.3562433615737341</v>
      </c>
      <c r="O79" s="263">
        <f t="shared" si="1"/>
        <v>1.381443451497149</v>
      </c>
      <c r="P79" s="263">
        <f t="shared" si="1"/>
        <v>1.4097604640752424</v>
      </c>
      <c r="Q79" s="263">
        <f t="shared" si="1"/>
        <v>1.0746585991877924</v>
      </c>
      <c r="R79" s="263">
        <f t="shared" si="1"/>
        <v>1.8237129508433407</v>
      </c>
      <c r="S79" s="263">
        <f t="shared" si="1"/>
        <v>2.1034338291821228</v>
      </c>
      <c r="T79" s="263">
        <f t="shared" si="1"/>
        <v>2.1367199844312528</v>
      </c>
      <c r="U79" s="263">
        <f t="shared" si="1"/>
        <v>2.5870139984433487</v>
      </c>
      <c r="V79" s="263">
        <f t="shared" si="1"/>
        <v>2.7798038784564523</v>
      </c>
      <c r="W79" s="263">
        <f t="shared" si="1"/>
        <v>2.8079626126093684</v>
      </c>
      <c r="DA79" s="70"/>
    </row>
    <row r="80" spans="1:105" ht="12" customHeight="1" x14ac:dyDescent="0.25">
      <c r="A80" s="60" t="s">
        <v>192</v>
      </c>
      <c r="B80" s="264">
        <v>0.58063743026775316</v>
      </c>
      <c r="C80" s="264">
        <v>1.1133474742679159</v>
      </c>
      <c r="D80" s="264">
        <v>0.89920433155967294</v>
      </c>
      <c r="E80" s="264">
        <v>0.78508876487844959</v>
      </c>
      <c r="F80" s="264">
        <v>0.42964508545844138</v>
      </c>
      <c r="G80" s="264">
        <v>0.45614459088278658</v>
      </c>
      <c r="H80" s="264">
        <v>0.64175596908505161</v>
      </c>
      <c r="I80" s="264">
        <v>0.67909051683900212</v>
      </c>
      <c r="J80" s="264">
        <v>0.70305883317744211</v>
      </c>
      <c r="K80" s="264">
        <v>0.14328943094574001</v>
      </c>
      <c r="L80" s="264">
        <v>9.4515088842717046E-2</v>
      </c>
      <c r="M80" s="264">
        <v>0.17716725485794091</v>
      </c>
      <c r="N80" s="264">
        <v>6.6307250303544119E-2</v>
      </c>
      <c r="O80" s="264">
        <v>0.27269856617023069</v>
      </c>
      <c r="P80" s="264">
        <v>0.21027560037054949</v>
      </c>
      <c r="Q80" s="264">
        <v>0.14015336427312511</v>
      </c>
      <c r="R80" s="264">
        <v>0.26247772224994359</v>
      </c>
      <c r="S80" s="264">
        <v>0.27662468125936779</v>
      </c>
      <c r="T80" s="264">
        <v>0.32796585337120882</v>
      </c>
      <c r="U80" s="264">
        <v>0.35727530733450852</v>
      </c>
      <c r="V80" s="264">
        <v>0.3642271443584571</v>
      </c>
      <c r="W80" s="264">
        <v>0.25979304462412789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5.3551811773126842E-3</v>
      </c>
      <c r="C82" s="232">
        <v>9.1149195837967878E-3</v>
      </c>
      <c r="D82" s="232">
        <v>0</v>
      </c>
      <c r="E82" s="232">
        <v>0</v>
      </c>
      <c r="F82" s="232">
        <v>6.8148612432581664E-3</v>
      </c>
      <c r="G82" s="232">
        <v>6.7172072182207993E-3</v>
      </c>
      <c r="H82" s="232">
        <v>0</v>
      </c>
      <c r="I82" s="232">
        <v>1.058393202700701E-2</v>
      </c>
      <c r="J82" s="232">
        <v>1.1758948379926989E-2</v>
      </c>
      <c r="K82" s="232">
        <v>8.44905171618489E-3</v>
      </c>
      <c r="L82" s="232">
        <v>5.0358641657150564E-3</v>
      </c>
      <c r="M82" s="232">
        <v>4.7939183700567546E-3</v>
      </c>
      <c r="N82" s="232">
        <v>1.431037271130569E-3</v>
      </c>
      <c r="O82" s="232">
        <v>5.1432283083017536E-3</v>
      </c>
      <c r="P82" s="232">
        <v>5.4593647851968151E-3</v>
      </c>
      <c r="Q82" s="232">
        <v>4.0491369135242268E-3</v>
      </c>
      <c r="R82" s="232">
        <v>6.7551337172925118E-3</v>
      </c>
      <c r="S82" s="232">
        <v>1.268056175147286E-2</v>
      </c>
      <c r="T82" s="232">
        <v>1.302110010342834E-2</v>
      </c>
      <c r="U82" s="232">
        <v>7.7857260501535989E-3</v>
      </c>
      <c r="V82" s="232">
        <v>8.3606413380574209E-3</v>
      </c>
      <c r="W82" s="232">
        <v>7.9594091434013227E-3</v>
      </c>
      <c r="DA82" s="71" t="s">
        <v>328</v>
      </c>
    </row>
    <row r="83" spans="1:105" ht="12" customHeight="1" x14ac:dyDescent="0.25">
      <c r="A83" s="59" t="s">
        <v>162</v>
      </c>
      <c r="B83" s="232">
        <v>0.57528224909044046</v>
      </c>
      <c r="C83" s="232">
        <v>1.104232554684119</v>
      </c>
      <c r="D83" s="232">
        <v>0.89920433155967294</v>
      </c>
      <c r="E83" s="232">
        <v>0.78508876487844959</v>
      </c>
      <c r="F83" s="232">
        <v>0.42283022421518329</v>
      </c>
      <c r="G83" s="232">
        <v>0.4494273836645658</v>
      </c>
      <c r="H83" s="232">
        <v>0.64175596908505161</v>
      </c>
      <c r="I83" s="232">
        <v>0.6685065848119951</v>
      </c>
      <c r="J83" s="232">
        <v>0.69129988479751514</v>
      </c>
      <c r="K83" s="232">
        <v>0.13484037922955511</v>
      </c>
      <c r="L83" s="232">
        <v>8.9479224677001992E-2</v>
      </c>
      <c r="M83" s="232">
        <v>0.17237333648788411</v>
      </c>
      <c r="N83" s="232">
        <v>6.4876213032413546E-2</v>
      </c>
      <c r="O83" s="232">
        <v>0.26755533786192892</v>
      </c>
      <c r="P83" s="232">
        <v>0.2048162355853527</v>
      </c>
      <c r="Q83" s="232">
        <v>0.1361042273596009</v>
      </c>
      <c r="R83" s="232">
        <v>0.25572258853265112</v>
      </c>
      <c r="S83" s="232">
        <v>0.26394411950789493</v>
      </c>
      <c r="T83" s="232">
        <v>0.31494475326778049</v>
      </c>
      <c r="U83" s="232">
        <v>0.34948958128435492</v>
      </c>
      <c r="V83" s="232">
        <v>0.35586650302039968</v>
      </c>
      <c r="W83" s="232">
        <v>0.25183363548072663</v>
      </c>
      <c r="DA83" s="71" t="s">
        <v>329</v>
      </c>
    </row>
    <row r="84" spans="1:105" ht="12" customHeight="1" x14ac:dyDescent="0.25">
      <c r="A84" s="60" t="s">
        <v>197</v>
      </c>
      <c r="B84" s="264">
        <v>0.96290512659965177</v>
      </c>
      <c r="C84" s="264">
        <v>1.6864105388105</v>
      </c>
      <c r="D84" s="264">
        <v>1.402922833300567</v>
      </c>
      <c r="E84" s="264">
        <v>1.3745491196123321</v>
      </c>
      <c r="F84" s="264">
        <v>1.35631307196197</v>
      </c>
      <c r="G84" s="264">
        <v>1.6933663116419191</v>
      </c>
      <c r="H84" s="264">
        <v>2.1080965280308979</v>
      </c>
      <c r="I84" s="264">
        <v>2.208730842250993</v>
      </c>
      <c r="J84" s="264">
        <v>2.607478742958258</v>
      </c>
      <c r="K84" s="264">
        <v>0.74788513483989061</v>
      </c>
      <c r="L84" s="264">
        <v>0.44351333807899979</v>
      </c>
      <c r="M84" s="264">
        <v>0.82214321191371453</v>
      </c>
      <c r="N84" s="264">
        <v>0.21839162342548959</v>
      </c>
      <c r="O84" s="264">
        <v>0.86823005262225939</v>
      </c>
      <c r="P84" s="264">
        <v>0.93870227796085648</v>
      </c>
      <c r="Q84" s="264">
        <v>0.72221492492717643</v>
      </c>
      <c r="R84" s="264">
        <v>1.2476860603559969</v>
      </c>
      <c r="S84" s="264">
        <v>1.4897259512300141</v>
      </c>
      <c r="T84" s="264">
        <v>1.4533280579505321</v>
      </c>
      <c r="U84" s="264">
        <v>1.824546438109373</v>
      </c>
      <c r="V84" s="264">
        <v>2.0311202675440758</v>
      </c>
      <c r="W84" s="264">
        <v>2.1720564758278988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2.029975430249928E-3</v>
      </c>
      <c r="D85" s="231">
        <v>0</v>
      </c>
      <c r="E85" s="231">
        <v>1.4070717471783411E-3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6.3001366122828785E-4</v>
      </c>
      <c r="P85" s="231">
        <v>0</v>
      </c>
      <c r="Q85" s="231">
        <v>0</v>
      </c>
      <c r="R85" s="231">
        <v>0</v>
      </c>
      <c r="S85" s="231">
        <v>1.34493704648248E-3</v>
      </c>
      <c r="T85" s="231">
        <v>1.4817838090245561E-3</v>
      </c>
      <c r="U85" s="231">
        <v>1.5793631246264941E-3</v>
      </c>
      <c r="V85" s="231">
        <v>1.4062444916889899E-3</v>
      </c>
      <c r="W85" s="231">
        <v>1.029720349712551E-3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3.6390465179235768E-4</v>
      </c>
      <c r="C88" s="231">
        <v>9.7559829305155692E-4</v>
      </c>
      <c r="D88" s="231">
        <v>0</v>
      </c>
      <c r="E88" s="231">
        <v>0</v>
      </c>
      <c r="F88" s="231">
        <v>3.475458355712836E-4</v>
      </c>
      <c r="G88" s="231">
        <v>3.3904589364092922E-4</v>
      </c>
      <c r="H88" s="231">
        <v>0</v>
      </c>
      <c r="I88" s="231">
        <v>5.3207522227142004E-4</v>
      </c>
      <c r="J88" s="231">
        <v>5.3795680806226231E-4</v>
      </c>
      <c r="K88" s="231">
        <v>2.1844151795486841E-4</v>
      </c>
      <c r="L88" s="231">
        <v>1.4376266202150161E-4</v>
      </c>
      <c r="M88" s="231">
        <v>1.397190152106774E-4</v>
      </c>
      <c r="N88" s="231">
        <v>6.4672867847190507E-5</v>
      </c>
      <c r="O88" s="231">
        <v>3.149187936398888E-4</v>
      </c>
      <c r="P88" s="231">
        <v>3.5334835867397699E-4</v>
      </c>
      <c r="Q88" s="231">
        <v>2.309532129369768E-4</v>
      </c>
      <c r="R88" s="231">
        <v>4.5597264801517539E-4</v>
      </c>
      <c r="S88" s="231">
        <v>6.9776634234260039E-4</v>
      </c>
      <c r="T88" s="231">
        <v>9.3139165168062792E-4</v>
      </c>
      <c r="U88" s="231">
        <v>4.7991690450802029E-4</v>
      </c>
      <c r="V88" s="231">
        <v>4.6766323446277791E-4</v>
      </c>
      <c r="W88" s="231">
        <v>2.8721689229004331E-4</v>
      </c>
      <c r="DA88" s="73" t="s">
        <v>334</v>
      </c>
    </row>
    <row r="89" spans="1:105" ht="12" customHeight="1" x14ac:dyDescent="0.25">
      <c r="A89" s="64" t="s">
        <v>70</v>
      </c>
      <c r="B89" s="231">
        <v>1.3101720856025449E-2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3.8270880730819669E-2</v>
      </c>
      <c r="C91" s="231">
        <v>0.11570517447315901</v>
      </c>
      <c r="D91" s="231">
        <v>9.8237852618182145E-2</v>
      </c>
      <c r="E91" s="231">
        <v>7.339093569596436E-2</v>
      </c>
      <c r="F91" s="231">
        <v>2.1110335684845941E-2</v>
      </c>
      <c r="G91" s="231">
        <v>2.2207686488155111E-2</v>
      </c>
      <c r="H91" s="231">
        <v>3.1903413281094507E-2</v>
      </c>
      <c r="I91" s="231">
        <v>3.2900744609766851E-2</v>
      </c>
      <c r="J91" s="231">
        <v>3.0961318938940569E-2</v>
      </c>
      <c r="K91" s="231">
        <v>3.4128816407104899E-3</v>
      </c>
      <c r="L91" s="231">
        <v>2.5007389331190722E-3</v>
      </c>
      <c r="M91" s="231">
        <v>4.9182320286473751E-3</v>
      </c>
      <c r="N91" s="231">
        <v>2.8703225989335219E-3</v>
      </c>
      <c r="O91" s="231">
        <v>1.6038008535427108E-2</v>
      </c>
      <c r="P91" s="231">
        <v>1.297774954402439E-2</v>
      </c>
      <c r="Q91" s="231">
        <v>7.5998882345321168E-3</v>
      </c>
      <c r="R91" s="231">
        <v>1.6898493070211091E-2</v>
      </c>
      <c r="S91" s="231">
        <v>1.4218623636537329E-2</v>
      </c>
      <c r="T91" s="231">
        <v>2.205429022754082E-2</v>
      </c>
      <c r="U91" s="231">
        <v>2.1089933343578261E-2</v>
      </c>
      <c r="V91" s="231">
        <v>1.9487440001382951E-2</v>
      </c>
      <c r="W91" s="231">
        <v>8.8964538180401082E-3</v>
      </c>
      <c r="DA91" s="73" t="s">
        <v>337</v>
      </c>
    </row>
    <row r="92" spans="1:105" ht="12" customHeight="1" x14ac:dyDescent="0.25">
      <c r="A92" s="64" t="s">
        <v>36</v>
      </c>
      <c r="B92" s="231">
        <v>0.20436378602263691</v>
      </c>
      <c r="C92" s="231">
        <v>0.33648496831908681</v>
      </c>
      <c r="D92" s="231">
        <v>0.21657044781568699</v>
      </c>
      <c r="E92" s="231">
        <v>0.2407407945459592</v>
      </c>
      <c r="F92" s="231">
        <v>0.27961825250708677</v>
      </c>
      <c r="G92" s="231">
        <v>0.2025016118307362</v>
      </c>
      <c r="H92" s="231">
        <v>0.43476380450997237</v>
      </c>
      <c r="I92" s="231">
        <v>0.65512823008552801</v>
      </c>
      <c r="J92" s="231">
        <v>0.66331672532196928</v>
      </c>
      <c r="K92" s="231">
        <v>0.1167206933545375</v>
      </c>
      <c r="L92" s="231">
        <v>0.1136488061919137</v>
      </c>
      <c r="M92" s="231">
        <v>0.2316509088261281</v>
      </c>
      <c r="N92" s="231">
        <v>6.0024448447433661E-2</v>
      </c>
      <c r="O92" s="231">
        <v>9.1168139544368754E-2</v>
      </c>
      <c r="P92" s="231">
        <v>4.0978978253814302E-2</v>
      </c>
      <c r="Q92" s="231">
        <v>4.3461584154704233E-2</v>
      </c>
      <c r="R92" s="231">
        <v>3.1304017434698517E-2</v>
      </c>
      <c r="S92" s="231">
        <v>3.6481444547506472E-2</v>
      </c>
      <c r="T92" s="231">
        <v>3.075200936205982E-2</v>
      </c>
      <c r="U92" s="231">
        <v>3.2356889768283048E-2</v>
      </c>
      <c r="V92" s="231">
        <v>1.9909137196423739E-2</v>
      </c>
      <c r="W92" s="231">
        <v>2.377827802243964E-2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5.6141956215736478E-4</v>
      </c>
      <c r="R93" s="231">
        <v>2.791137651772468E-3</v>
      </c>
      <c r="S93" s="231">
        <v>4.3483109851392256E-3</v>
      </c>
      <c r="T93" s="231">
        <v>3.5846450802674468E-3</v>
      </c>
      <c r="U93" s="231">
        <v>6.4659912041590837E-3</v>
      </c>
      <c r="V93" s="231">
        <v>6.9562932562197448E-3</v>
      </c>
      <c r="W93" s="231">
        <v>1.8657029429705489E-2</v>
      </c>
      <c r="DA93" s="73" t="s">
        <v>339</v>
      </c>
    </row>
    <row r="94" spans="1:105" ht="12" customHeight="1" x14ac:dyDescent="0.25">
      <c r="A94" s="64" t="s">
        <v>79</v>
      </c>
      <c r="B94" s="231">
        <v>0.70680483433837737</v>
      </c>
      <c r="C94" s="231">
        <v>1.231214822294953</v>
      </c>
      <c r="D94" s="231">
        <v>1.088114532866697</v>
      </c>
      <c r="E94" s="231">
        <v>1.0590103176232299</v>
      </c>
      <c r="F94" s="231">
        <v>1.0552369379344659</v>
      </c>
      <c r="G94" s="231">
        <v>1.4683179674293869</v>
      </c>
      <c r="H94" s="231">
        <v>1.641429310239831</v>
      </c>
      <c r="I94" s="231">
        <v>1.520169792333427</v>
      </c>
      <c r="J94" s="231">
        <v>1.912662741889285</v>
      </c>
      <c r="K94" s="231">
        <v>0.62753311832668768</v>
      </c>
      <c r="L94" s="231">
        <v>0.32722003029194552</v>
      </c>
      <c r="M94" s="231">
        <v>0.5854343520437284</v>
      </c>
      <c r="N94" s="231">
        <v>0.15543217951127519</v>
      </c>
      <c r="O94" s="231">
        <v>0.76007897208759534</v>
      </c>
      <c r="P94" s="231">
        <v>0.88439220180434386</v>
      </c>
      <c r="Q94" s="231">
        <v>0.67036107976284576</v>
      </c>
      <c r="R94" s="231">
        <v>1.1962364395513001</v>
      </c>
      <c r="S94" s="231">
        <v>1.4326348686720061</v>
      </c>
      <c r="T94" s="231">
        <v>1.3945239378199581</v>
      </c>
      <c r="U94" s="231">
        <v>1.762574343764219</v>
      </c>
      <c r="V94" s="231">
        <v>1.9828934893638981</v>
      </c>
      <c r="W94" s="231">
        <v>2.1194077773157112</v>
      </c>
      <c r="DA94" s="73" t="s">
        <v>340</v>
      </c>
    </row>
    <row r="95" spans="1:105" ht="12" customHeight="1" x14ac:dyDescent="0.25">
      <c r="A95" s="61" t="s">
        <v>209</v>
      </c>
      <c r="B95" s="265">
        <v>0.2001256068763046</v>
      </c>
      <c r="C95" s="265">
        <v>0.34624710716666929</v>
      </c>
      <c r="D95" s="265">
        <v>0.31048737963284539</v>
      </c>
      <c r="E95" s="265">
        <v>0.29269133758229948</v>
      </c>
      <c r="F95" s="265">
        <v>0.31018012036698389</v>
      </c>
      <c r="G95" s="265">
        <v>0.39727122443647178</v>
      </c>
      <c r="H95" s="265">
        <v>0.53672344018262319</v>
      </c>
      <c r="I95" s="265">
        <v>0.59728364594283678</v>
      </c>
      <c r="J95" s="265">
        <v>0.67378712301864063</v>
      </c>
      <c r="K95" s="265">
        <v>0.16208455289063181</v>
      </c>
      <c r="L95" s="265">
        <v>0.1204632222892241</v>
      </c>
      <c r="M95" s="265">
        <v>0.22275982678066719</v>
      </c>
      <c r="N95" s="265">
        <v>7.1544487844700411E-2</v>
      </c>
      <c r="O95" s="265">
        <v>0.24051483270465901</v>
      </c>
      <c r="P95" s="265">
        <v>0.26078258574383639</v>
      </c>
      <c r="Q95" s="265">
        <v>0.2122903099874909</v>
      </c>
      <c r="R95" s="265">
        <v>0.31354916823740031</v>
      </c>
      <c r="S95" s="265">
        <v>0.33708319669274078</v>
      </c>
      <c r="T95" s="265">
        <v>0.35542607310951169</v>
      </c>
      <c r="U95" s="265">
        <v>0.40519225299946732</v>
      </c>
      <c r="V95" s="265">
        <v>0.38445646655391902</v>
      </c>
      <c r="W95" s="265">
        <v>0.37611309215734151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1.0000000000000002</v>
      </c>
      <c r="C100" s="234">
        <f t="shared" si="2"/>
        <v>0.99999999999999989</v>
      </c>
      <c r="D100" s="234">
        <f t="shared" si="2"/>
        <v>0.99999999999999978</v>
      </c>
      <c r="E100" s="234">
        <f t="shared" si="2"/>
        <v>1</v>
      </c>
      <c r="F100" s="234">
        <f t="shared" si="2"/>
        <v>0.99999999999999967</v>
      </c>
      <c r="G100" s="234">
        <f t="shared" si="2"/>
        <v>1.0000000000000002</v>
      </c>
      <c r="H100" s="234">
        <f t="shared" si="2"/>
        <v>1.0000000000000002</v>
      </c>
      <c r="I100" s="234">
        <f t="shared" si="2"/>
        <v>0.99999999999999967</v>
      </c>
      <c r="J100" s="234">
        <f t="shared" si="2"/>
        <v>0.99999999999999978</v>
      </c>
      <c r="K100" s="234">
        <f t="shared" si="2"/>
        <v>0.99999999999999956</v>
      </c>
      <c r="L100" s="234">
        <f t="shared" si="2"/>
        <v>1.0000000000000004</v>
      </c>
      <c r="M100" s="234">
        <f t="shared" si="2"/>
        <v>1</v>
      </c>
      <c r="N100" s="234">
        <f t="shared" si="2"/>
        <v>0.99999999999999978</v>
      </c>
      <c r="O100" s="234">
        <f t="shared" si="2"/>
        <v>0.99999999999999978</v>
      </c>
      <c r="P100" s="234">
        <f t="shared" si="2"/>
        <v>1</v>
      </c>
      <c r="Q100" s="234">
        <f t="shared" si="2"/>
        <v>1</v>
      </c>
      <c r="R100" s="234">
        <f t="shared" si="2"/>
        <v>1</v>
      </c>
      <c r="S100" s="234">
        <f t="shared" si="2"/>
        <v>0.99999999999999956</v>
      </c>
      <c r="T100" s="234">
        <f t="shared" si="2"/>
        <v>0.99999999999999967</v>
      </c>
      <c r="U100" s="234">
        <f t="shared" si="2"/>
        <v>0.99999999999999944</v>
      </c>
      <c r="V100" s="234">
        <f t="shared" si="2"/>
        <v>1</v>
      </c>
      <c r="W100" s="234">
        <f t="shared" si="2"/>
        <v>0.99999999999999989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1.4345196696616135E-3</v>
      </c>
      <c r="C101" s="268">
        <f t="shared" si="3"/>
        <v>1.3683261718945975E-3</v>
      </c>
      <c r="D101" s="268">
        <f t="shared" si="3"/>
        <v>1.507370865924339E-3</v>
      </c>
      <c r="E101" s="268">
        <f t="shared" si="3"/>
        <v>1.3348980118035431E-3</v>
      </c>
      <c r="F101" s="268">
        <f t="shared" si="3"/>
        <v>1.0680592620017047E-3</v>
      </c>
      <c r="G101" s="268">
        <f t="shared" si="3"/>
        <v>1.2621206183264892E-3</v>
      </c>
      <c r="H101" s="268">
        <f t="shared" si="3"/>
        <v>1.1878002305729819E-3</v>
      </c>
      <c r="I101" s="268">
        <f t="shared" si="3"/>
        <v>1.0561053276847486E-3</v>
      </c>
      <c r="J101" s="268">
        <f t="shared" si="3"/>
        <v>1.0456861934713519E-3</v>
      </c>
      <c r="K101" s="268">
        <f t="shared" si="3"/>
        <v>1.1253388786690995E-3</v>
      </c>
      <c r="L101" s="268">
        <f t="shared" si="3"/>
        <v>1.1036156037392906E-3</v>
      </c>
      <c r="M101" s="268">
        <f t="shared" si="3"/>
        <v>1.0629823371250599E-3</v>
      </c>
      <c r="N101" s="268">
        <f t="shared" si="3"/>
        <v>1.3086823930857307E-3</v>
      </c>
      <c r="O101" s="268">
        <f t="shared" si="3"/>
        <v>1.5784458567267489E-3</v>
      </c>
      <c r="P101" s="268">
        <f t="shared" si="3"/>
        <v>1.6698244126705033E-3</v>
      </c>
      <c r="Q101" s="268">
        <f t="shared" si="3"/>
        <v>1.5210237011642068E-3</v>
      </c>
      <c r="R101" s="268">
        <f t="shared" si="3"/>
        <v>1.6857226766464545E-3</v>
      </c>
      <c r="S101" s="268">
        <f t="shared" si="3"/>
        <v>1.5787323632514626E-3</v>
      </c>
      <c r="T101" s="268">
        <f t="shared" si="3"/>
        <v>1.6818405518754117E-3</v>
      </c>
      <c r="U101" s="268">
        <f t="shared" si="3"/>
        <v>1.6469174806264591E-3</v>
      </c>
      <c r="V101" s="268">
        <f t="shared" si="3"/>
        <v>1.6416814787736547E-3</v>
      </c>
      <c r="W101" s="268">
        <f t="shared" si="3"/>
        <v>1.5267699928822218E-3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1.9842617024090178E-4</v>
      </c>
      <c r="C102" s="269">
        <f t="shared" si="4"/>
        <v>1.8927012830258737E-4</v>
      </c>
      <c r="D102" s="269">
        <f t="shared" si="4"/>
        <v>2.0850312085900709E-4</v>
      </c>
      <c r="E102" s="269">
        <f t="shared" si="4"/>
        <v>1.8464626574751173E-4</v>
      </c>
      <c r="F102" s="269">
        <f t="shared" si="4"/>
        <v>1.4773649565872745E-4</v>
      </c>
      <c r="G102" s="269">
        <f t="shared" si="4"/>
        <v>1.7457952370613329E-4</v>
      </c>
      <c r="H102" s="269">
        <f t="shared" si="4"/>
        <v>1.6429935102908245E-4</v>
      </c>
      <c r="I102" s="269">
        <f t="shared" si="4"/>
        <v>1.4608299905217038E-4</v>
      </c>
      <c r="J102" s="269">
        <f t="shared" si="4"/>
        <v>1.446417996438151E-4</v>
      </c>
      <c r="K102" s="269">
        <f t="shared" si="4"/>
        <v>1.5565954837703499E-4</v>
      </c>
      <c r="L102" s="269">
        <f t="shared" si="4"/>
        <v>1.5265473335736434E-4</v>
      </c>
      <c r="M102" s="269">
        <f t="shared" si="4"/>
        <v>1.4703424334307186E-4</v>
      </c>
      <c r="N102" s="269">
        <f t="shared" si="4"/>
        <v>1.8102005905778522E-4</v>
      </c>
      <c r="O102" s="269">
        <f t="shared" si="4"/>
        <v>2.1833438251619739E-4</v>
      </c>
      <c r="P102" s="269">
        <f t="shared" si="4"/>
        <v>2.3097408156078449E-4</v>
      </c>
      <c r="Q102" s="269">
        <f t="shared" si="4"/>
        <v>2.1039161347912987E-4</v>
      </c>
      <c r="R102" s="269">
        <f t="shared" si="4"/>
        <v>2.3317316722056556E-4</v>
      </c>
      <c r="S102" s="269">
        <f t="shared" si="4"/>
        <v>2.1897289339307952E-4</v>
      </c>
      <c r="T102" s="269">
        <f t="shared" si="4"/>
        <v>2.3424478577237752E-4</v>
      </c>
      <c r="U102" s="269">
        <f t="shared" si="4"/>
        <v>2.2780554027578378E-4</v>
      </c>
      <c r="V102" s="269">
        <f t="shared" si="4"/>
        <v>2.2708128405469517E-4</v>
      </c>
      <c r="W102" s="269">
        <f t="shared" si="4"/>
        <v>2.1118645420721956E-4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2.740056702317643E-2</v>
      </c>
      <c r="C103" s="269">
        <f t="shared" si="5"/>
        <v>2.6136213936619263E-2</v>
      </c>
      <c r="D103" s="269">
        <f t="shared" si="5"/>
        <v>2.8792087912106634E-2</v>
      </c>
      <c r="E103" s="269">
        <f t="shared" si="5"/>
        <v>2.5497707152496569E-2</v>
      </c>
      <c r="F103" s="269">
        <f t="shared" si="5"/>
        <v>2.0400856127755593E-2</v>
      </c>
      <c r="G103" s="269">
        <f t="shared" si="5"/>
        <v>2.4107595960636448E-2</v>
      </c>
      <c r="H103" s="269">
        <f t="shared" si="5"/>
        <v>2.2688012242897099E-2</v>
      </c>
      <c r="I103" s="269">
        <f t="shared" si="5"/>
        <v>2.0172525638205967E-2</v>
      </c>
      <c r="J103" s="269">
        <f t="shared" si="5"/>
        <v>1.9973511158742612E-2</v>
      </c>
      <c r="K103" s="269">
        <f t="shared" si="5"/>
        <v>2.1494946371862906E-2</v>
      </c>
      <c r="L103" s="269">
        <f t="shared" si="5"/>
        <v>2.1080013022906085E-2</v>
      </c>
      <c r="M103" s="269">
        <f t="shared" si="5"/>
        <v>2.0303882469397225E-2</v>
      </c>
      <c r="N103" s="269">
        <f t="shared" si="5"/>
        <v>2.4996966149829866E-2</v>
      </c>
      <c r="O103" s="269">
        <f t="shared" si="5"/>
        <v>3.0149681739741266E-2</v>
      </c>
      <c r="P103" s="269">
        <f t="shared" si="5"/>
        <v>3.1895091230855842E-2</v>
      </c>
      <c r="Q103" s="269">
        <f t="shared" si="5"/>
        <v>2.9052868879393467E-2</v>
      </c>
      <c r="R103" s="269">
        <f t="shared" si="5"/>
        <v>3.2198761830038322E-2</v>
      </c>
      <c r="S103" s="269">
        <f t="shared" si="5"/>
        <v>3.0053484625237711E-2</v>
      </c>
      <c r="T103" s="269">
        <f t="shared" si="5"/>
        <v>3.1923277492376487E-2</v>
      </c>
      <c r="U103" s="269">
        <f t="shared" si="5"/>
        <v>3.1457549006763334E-2</v>
      </c>
      <c r="V103" s="269">
        <f t="shared" si="5"/>
        <v>3.1357536840506239E-2</v>
      </c>
      <c r="W103" s="269">
        <f t="shared" si="5"/>
        <v>2.9162628023645113E-2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4.7330530608318824E-4</v>
      </c>
      <c r="C104" s="269">
        <f t="shared" si="6"/>
        <v>4.5146542867758607E-4</v>
      </c>
      <c r="D104" s="269">
        <f t="shared" si="6"/>
        <v>4.9734182400265983E-4</v>
      </c>
      <c r="E104" s="269">
        <f t="shared" si="6"/>
        <v>4.4043614418724076E-4</v>
      </c>
      <c r="F104" s="269">
        <f t="shared" si="6"/>
        <v>3.523953882319E-4</v>
      </c>
      <c r="G104" s="269">
        <f t="shared" si="6"/>
        <v>4.1642397675302278E-4</v>
      </c>
      <c r="H104" s="269">
        <f t="shared" si="6"/>
        <v>3.9190271390955643E-4</v>
      </c>
      <c r="I104" s="269">
        <f t="shared" si="6"/>
        <v>3.4845130809103999E-4</v>
      </c>
      <c r="J104" s="269">
        <f t="shared" si="6"/>
        <v>3.4501361977467356E-4</v>
      </c>
      <c r="K104" s="269">
        <f t="shared" si="6"/>
        <v>3.712942204141619E-4</v>
      </c>
      <c r="L104" s="269">
        <f t="shared" si="6"/>
        <v>3.6412684480598519E-4</v>
      </c>
      <c r="M104" s="269">
        <f t="shared" si="6"/>
        <v>3.5072030804058496E-4</v>
      </c>
      <c r="N104" s="269">
        <f t="shared" si="6"/>
        <v>4.3178656502579121E-4</v>
      </c>
      <c r="O104" s="269">
        <f t="shared" si="6"/>
        <v>5.2079230083336783E-4</v>
      </c>
      <c r="P104" s="269">
        <f t="shared" si="6"/>
        <v>5.5094173433719727E-4</v>
      </c>
      <c r="Q104" s="269">
        <f t="shared" si="6"/>
        <v>5.0184643937934055E-4</v>
      </c>
      <c r="R104" s="269">
        <f t="shared" si="6"/>
        <v>5.5618720629304979E-4</v>
      </c>
      <c r="S104" s="269">
        <f t="shared" si="6"/>
        <v>5.2231533877565746E-4</v>
      </c>
      <c r="T104" s="269">
        <f t="shared" si="6"/>
        <v>5.5874333458023103E-4</v>
      </c>
      <c r="U104" s="269">
        <f t="shared" si="6"/>
        <v>5.4338382299458691E-4</v>
      </c>
      <c r="V104" s="269">
        <f t="shared" si="6"/>
        <v>5.4165625695836903E-4</v>
      </c>
      <c r="W104" s="269">
        <f t="shared" si="6"/>
        <v>5.0374237041323183E-4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1.6286663404683202E-3</v>
      </c>
      <c r="C105" s="270">
        <f t="shared" si="7"/>
        <v>1.5983551578088485E-3</v>
      </c>
      <c r="D105" s="270">
        <f t="shared" si="7"/>
        <v>1.7005180937208102E-3</v>
      </c>
      <c r="E105" s="270">
        <f t="shared" si="7"/>
        <v>1.5150039468454376E-3</v>
      </c>
      <c r="F105" s="270">
        <f t="shared" si="7"/>
        <v>1.1937676750650805E-3</v>
      </c>
      <c r="G105" s="270">
        <f t="shared" si="7"/>
        <v>1.3938615150364334E-3</v>
      </c>
      <c r="H105" s="270">
        <f t="shared" si="7"/>
        <v>1.3327934807297207E-3</v>
      </c>
      <c r="I105" s="270">
        <f t="shared" si="7"/>
        <v>1.1976517147501205E-3</v>
      </c>
      <c r="J105" s="270">
        <f t="shared" si="7"/>
        <v>1.1888460181955175E-3</v>
      </c>
      <c r="K105" s="270">
        <f t="shared" si="7"/>
        <v>1.2373445683943191E-3</v>
      </c>
      <c r="L105" s="270">
        <f t="shared" si="7"/>
        <v>1.2094195912122465E-3</v>
      </c>
      <c r="M105" s="270">
        <f t="shared" si="7"/>
        <v>1.1770868815491411E-3</v>
      </c>
      <c r="N105" s="270">
        <f t="shared" si="7"/>
        <v>1.413839420467041E-3</v>
      </c>
      <c r="O105" s="270">
        <f t="shared" si="7"/>
        <v>1.6980317299833466E-3</v>
      </c>
      <c r="P105" s="270">
        <f t="shared" si="7"/>
        <v>1.7852412014605812E-3</v>
      </c>
      <c r="Q105" s="270">
        <f t="shared" si="7"/>
        <v>1.6482910119864004E-3</v>
      </c>
      <c r="R105" s="270">
        <f t="shared" si="7"/>
        <v>1.7983349913715564E-3</v>
      </c>
      <c r="S105" s="270">
        <f t="shared" si="7"/>
        <v>2.0561479338085829E-3</v>
      </c>
      <c r="T105" s="270">
        <f t="shared" si="7"/>
        <v>2.0040904338196009E-3</v>
      </c>
      <c r="U105" s="270">
        <f t="shared" si="7"/>
        <v>2.0173087398964017E-3</v>
      </c>
      <c r="V105" s="270">
        <f t="shared" si="7"/>
        <v>2.3943718522186075E-3</v>
      </c>
      <c r="W105" s="270">
        <f t="shared" si="7"/>
        <v>2.388235820422099E-3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0.15548506904723375</v>
      </c>
      <c r="C106" s="271">
        <f t="shared" si="8"/>
        <v>0.14336196364502896</v>
      </c>
      <c r="D106" s="271">
        <f t="shared" si="8"/>
        <v>0.14179060436393118</v>
      </c>
      <c r="E106" s="271">
        <f t="shared" si="8"/>
        <v>0.13830386046048287</v>
      </c>
      <c r="F106" s="271">
        <f t="shared" si="8"/>
        <v>0.14837602260156366</v>
      </c>
      <c r="G106" s="271">
        <f t="shared" si="8"/>
        <v>0.14713374961292597</v>
      </c>
      <c r="H106" s="271">
        <f t="shared" si="8"/>
        <v>0.15993258795566193</v>
      </c>
      <c r="I106" s="271">
        <f t="shared" si="8"/>
        <v>0.16286750447546897</v>
      </c>
      <c r="J106" s="271">
        <f t="shared" si="8"/>
        <v>0.16322578286403627</v>
      </c>
      <c r="K106" s="271">
        <f t="shared" si="8"/>
        <v>0.17651535799065823</v>
      </c>
      <c r="L106" s="271">
        <f t="shared" si="8"/>
        <v>0.18338390569724813</v>
      </c>
      <c r="M106" s="271">
        <f t="shared" si="8"/>
        <v>0.18503043099704358</v>
      </c>
      <c r="N106" s="271">
        <f t="shared" si="8"/>
        <v>0.17280943219443157</v>
      </c>
      <c r="O106" s="271">
        <f t="shared" si="8"/>
        <v>0.15152523126619127</v>
      </c>
      <c r="P106" s="271">
        <f t="shared" si="8"/>
        <v>0.13624262488208611</v>
      </c>
      <c r="Q106" s="271">
        <f t="shared" si="8"/>
        <v>0.13727389298089507</v>
      </c>
      <c r="R106" s="271">
        <f t="shared" si="8"/>
        <v>0.12952108812591501</v>
      </c>
      <c r="S106" s="271">
        <f t="shared" si="8"/>
        <v>0.12816410191769206</v>
      </c>
      <c r="T106" s="271">
        <f t="shared" si="8"/>
        <v>0.12780401597274252</v>
      </c>
      <c r="U106" s="271">
        <f t="shared" si="8"/>
        <v>0.1261419070271336</v>
      </c>
      <c r="V106" s="271">
        <f t="shared" si="8"/>
        <v>0.12190689382317264</v>
      </c>
      <c r="W106" s="271">
        <f t="shared" si="8"/>
        <v>0.12216334334015815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0.4065388184805967</v>
      </c>
      <c r="C107" s="271">
        <f t="shared" si="9"/>
        <v>0.42814484457612934</v>
      </c>
      <c r="D107" s="271">
        <f t="shared" si="9"/>
        <v>0.40110119158355995</v>
      </c>
      <c r="E107" s="271">
        <f t="shared" si="9"/>
        <v>0.44841154580243087</v>
      </c>
      <c r="F107" s="271">
        <f t="shared" si="9"/>
        <v>0.50205800485812091</v>
      </c>
      <c r="G107" s="271">
        <f t="shared" si="9"/>
        <v>0.43700526529814288</v>
      </c>
      <c r="H107" s="271">
        <f t="shared" si="9"/>
        <v>0.45212204407105738</v>
      </c>
      <c r="I107" s="271">
        <f t="shared" si="9"/>
        <v>0.49118475058093508</v>
      </c>
      <c r="J107" s="271">
        <f t="shared" si="9"/>
        <v>0.48654913319122939</v>
      </c>
      <c r="K107" s="271">
        <f t="shared" si="9"/>
        <v>0.43368870058029213</v>
      </c>
      <c r="L107" s="271">
        <f t="shared" si="9"/>
        <v>0.45220414918076812</v>
      </c>
      <c r="M107" s="271">
        <f t="shared" si="9"/>
        <v>0.46091996940723223</v>
      </c>
      <c r="N107" s="271">
        <f t="shared" si="9"/>
        <v>0.4249248768265631</v>
      </c>
      <c r="O107" s="271">
        <f t="shared" si="9"/>
        <v>0.35865669198224315</v>
      </c>
      <c r="P107" s="271">
        <f t="shared" si="9"/>
        <v>0.32961658154490331</v>
      </c>
      <c r="Q107" s="271">
        <f t="shared" si="9"/>
        <v>0.36676633703228867</v>
      </c>
      <c r="R107" s="271">
        <f t="shared" si="9"/>
        <v>0.32125621208617744</v>
      </c>
      <c r="S107" s="271">
        <f t="shared" si="9"/>
        <v>0.3369167192772724</v>
      </c>
      <c r="T107" s="271">
        <f t="shared" si="9"/>
        <v>0.3262505014399929</v>
      </c>
      <c r="U107" s="271">
        <f t="shared" si="9"/>
        <v>0.32103459014698205</v>
      </c>
      <c r="V107" s="271">
        <f t="shared" si="9"/>
        <v>0.30843138087930333</v>
      </c>
      <c r="W107" s="271">
        <f t="shared" si="9"/>
        <v>0.30065040846201074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0.27586405635282513</v>
      </c>
      <c r="C108" s="271">
        <f t="shared" si="10"/>
        <v>0.27463217940662127</v>
      </c>
      <c r="D108" s="271">
        <f t="shared" si="10"/>
        <v>0.29212116110220332</v>
      </c>
      <c r="E108" s="271">
        <f t="shared" si="10"/>
        <v>0.26023840960955485</v>
      </c>
      <c r="F108" s="271">
        <f t="shared" si="10"/>
        <v>0.20499064118053698</v>
      </c>
      <c r="G108" s="271">
        <f t="shared" si="10"/>
        <v>0.2393013129144709</v>
      </c>
      <c r="H108" s="271">
        <f t="shared" si="10"/>
        <v>0.22878254619898622</v>
      </c>
      <c r="I108" s="271">
        <f t="shared" si="10"/>
        <v>0.20561576494570266</v>
      </c>
      <c r="J108" s="271">
        <f t="shared" si="10"/>
        <v>0.20408890645108385</v>
      </c>
      <c r="K108" s="271">
        <f t="shared" si="10"/>
        <v>0.21247902174951416</v>
      </c>
      <c r="L108" s="271">
        <f t="shared" si="10"/>
        <v>0.20763973833362187</v>
      </c>
      <c r="M108" s="271">
        <f t="shared" si="10"/>
        <v>0.20203595442219718</v>
      </c>
      <c r="N108" s="271">
        <f t="shared" si="10"/>
        <v>0.24269735796271374</v>
      </c>
      <c r="O108" s="271">
        <f t="shared" si="10"/>
        <v>0.2915335283524883</v>
      </c>
      <c r="P108" s="271">
        <f t="shared" si="10"/>
        <v>0.30642091575119873</v>
      </c>
      <c r="Q108" s="271">
        <f t="shared" si="10"/>
        <v>0.28286259447765094</v>
      </c>
      <c r="R108" s="271">
        <f t="shared" si="10"/>
        <v>0.30868003463258253</v>
      </c>
      <c r="S108" s="271">
        <f t="shared" si="10"/>
        <v>0.29228951509388401</v>
      </c>
      <c r="T108" s="271">
        <f t="shared" si="10"/>
        <v>0.30928608119598944</v>
      </c>
      <c r="U108" s="271">
        <f t="shared" si="10"/>
        <v>0.30263820983422701</v>
      </c>
      <c r="V108" s="271">
        <f t="shared" si="10"/>
        <v>0.3006792765696118</v>
      </c>
      <c r="W108" s="271">
        <f t="shared" si="10"/>
        <v>0.28304812107000338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0.21950902650128953</v>
      </c>
      <c r="C109" s="272">
        <f t="shared" si="11"/>
        <v>0.20948354233716937</v>
      </c>
      <c r="D109" s="272">
        <f t="shared" si="11"/>
        <v>0.21714343495368318</v>
      </c>
      <c r="E109" s="272">
        <f t="shared" si="11"/>
        <v>0.18956580392217626</v>
      </c>
      <c r="F109" s="272">
        <f t="shared" si="11"/>
        <v>0.11904598661237678</v>
      </c>
      <c r="G109" s="272">
        <f t="shared" si="11"/>
        <v>0.12790482378891743</v>
      </c>
      <c r="H109" s="272">
        <f t="shared" si="11"/>
        <v>0.12458644885184188</v>
      </c>
      <c r="I109" s="272">
        <f t="shared" si="11"/>
        <v>0.10939716593988295</v>
      </c>
      <c r="J109" s="272">
        <f t="shared" si="11"/>
        <v>0.10421391571674453</v>
      </c>
      <c r="K109" s="272">
        <f t="shared" si="11"/>
        <v>9.9700693988094446E-2</v>
      </c>
      <c r="L109" s="272">
        <f t="shared" si="11"/>
        <v>9.1288689601045594E-2</v>
      </c>
      <c r="M109" s="272">
        <f t="shared" si="11"/>
        <v>8.9501704363021642E-2</v>
      </c>
      <c r="N109" s="272">
        <f t="shared" si="11"/>
        <v>0.11673842258801756</v>
      </c>
      <c r="O109" s="272">
        <f t="shared" si="11"/>
        <v>0.154907832388165</v>
      </c>
      <c r="P109" s="272">
        <f t="shared" si="11"/>
        <v>0.13678319138695702</v>
      </c>
      <c r="Q109" s="272">
        <f t="shared" si="11"/>
        <v>0.11248363111137137</v>
      </c>
      <c r="R109" s="272">
        <f t="shared" si="11"/>
        <v>0.14065598973312884</v>
      </c>
      <c r="S109" s="272">
        <f t="shared" si="11"/>
        <v>0.13174752492685196</v>
      </c>
      <c r="T109" s="272">
        <f t="shared" si="11"/>
        <v>0.14842913652440015</v>
      </c>
      <c r="U109" s="272">
        <f t="shared" si="11"/>
        <v>0.14180952089598142</v>
      </c>
      <c r="V109" s="272">
        <f t="shared" si="11"/>
        <v>0.14627748314038339</v>
      </c>
      <c r="W109" s="272">
        <f t="shared" si="11"/>
        <v>0.11563645779563379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5.6355029851535593E-2</v>
      </c>
      <c r="C110" s="272">
        <f t="shared" si="12"/>
        <v>6.5148637069451912E-2</v>
      </c>
      <c r="D110" s="272">
        <f t="shared" si="12"/>
        <v>7.4977726148520218E-2</v>
      </c>
      <c r="E110" s="272">
        <f t="shared" si="12"/>
        <v>7.0672605687378556E-2</v>
      </c>
      <c r="F110" s="272">
        <f t="shared" si="12"/>
        <v>8.5944654568160181E-2</v>
      </c>
      <c r="G110" s="272">
        <f t="shared" si="12"/>
        <v>0.11139648912555349</v>
      </c>
      <c r="H110" s="272">
        <f t="shared" si="12"/>
        <v>0.10419609734714434</v>
      </c>
      <c r="I110" s="272">
        <f t="shared" si="12"/>
        <v>9.621859900581968E-2</v>
      </c>
      <c r="J110" s="272">
        <f t="shared" si="12"/>
        <v>9.9874990734339281E-2</v>
      </c>
      <c r="K110" s="272">
        <f t="shared" si="12"/>
        <v>0.11277832776141973</v>
      </c>
      <c r="L110" s="272">
        <f t="shared" si="12"/>
        <v>0.11635104873257619</v>
      </c>
      <c r="M110" s="272">
        <f t="shared" si="12"/>
        <v>0.11253425005917556</v>
      </c>
      <c r="N110" s="272">
        <f t="shared" si="12"/>
        <v>0.12595893537469618</v>
      </c>
      <c r="O110" s="272">
        <f t="shared" si="12"/>
        <v>0.13662569596432333</v>
      </c>
      <c r="P110" s="272">
        <f t="shared" si="12"/>
        <v>0.1696377243642416</v>
      </c>
      <c r="Q110" s="272">
        <f t="shared" si="12"/>
        <v>0.17037896336627947</v>
      </c>
      <c r="R110" s="272">
        <f t="shared" si="12"/>
        <v>0.16802404489945372</v>
      </c>
      <c r="S110" s="272">
        <f t="shared" si="12"/>
        <v>0.16054199016703205</v>
      </c>
      <c r="T110" s="272">
        <f t="shared" si="12"/>
        <v>0.16085694467158931</v>
      </c>
      <c r="U110" s="272">
        <f t="shared" si="12"/>
        <v>0.16082868893824556</v>
      </c>
      <c r="V110" s="272">
        <f t="shared" si="12"/>
        <v>0.15440179342922844</v>
      </c>
      <c r="W110" s="272">
        <f t="shared" si="12"/>
        <v>0.16741166327436957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0.13097657160971413</v>
      </c>
      <c r="C111" s="271">
        <f t="shared" si="13"/>
        <v>0.12411738154891745</v>
      </c>
      <c r="D111" s="271">
        <f t="shared" si="13"/>
        <v>0.1322812211336917</v>
      </c>
      <c r="E111" s="271">
        <f t="shared" si="13"/>
        <v>0.12407349260645111</v>
      </c>
      <c r="F111" s="271">
        <f t="shared" si="13"/>
        <v>0.121412516411065</v>
      </c>
      <c r="G111" s="271">
        <f t="shared" si="13"/>
        <v>0.14920509058000198</v>
      </c>
      <c r="H111" s="271">
        <f t="shared" si="13"/>
        <v>0.13339801375515623</v>
      </c>
      <c r="I111" s="271">
        <f t="shared" si="13"/>
        <v>0.11741116301010893</v>
      </c>
      <c r="J111" s="271">
        <f t="shared" si="13"/>
        <v>0.12343847870382241</v>
      </c>
      <c r="K111" s="271">
        <f t="shared" si="13"/>
        <v>0.15293233609181756</v>
      </c>
      <c r="L111" s="271">
        <f t="shared" si="13"/>
        <v>0.1328623769923413</v>
      </c>
      <c r="M111" s="271">
        <f t="shared" si="13"/>
        <v>0.1289719389340718</v>
      </c>
      <c r="N111" s="271">
        <f t="shared" si="13"/>
        <v>0.13123603842882506</v>
      </c>
      <c r="O111" s="271">
        <f t="shared" si="13"/>
        <v>0.16411926238927604</v>
      </c>
      <c r="P111" s="271">
        <f t="shared" si="13"/>
        <v>0.19158780516092699</v>
      </c>
      <c r="Q111" s="271">
        <f t="shared" si="13"/>
        <v>0.18016275386376299</v>
      </c>
      <c r="R111" s="271">
        <f t="shared" si="13"/>
        <v>0.20407048528375502</v>
      </c>
      <c r="S111" s="271">
        <f t="shared" si="13"/>
        <v>0.20820001055668452</v>
      </c>
      <c r="T111" s="271">
        <f t="shared" si="13"/>
        <v>0.20025720479285075</v>
      </c>
      <c r="U111" s="271">
        <f t="shared" si="13"/>
        <v>0.21429232840110035</v>
      </c>
      <c r="V111" s="271">
        <f t="shared" si="13"/>
        <v>0.23282012101540075</v>
      </c>
      <c r="W111" s="271">
        <f t="shared" si="13"/>
        <v>0.26034556446625778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4.4266031244603161E-2</v>
      </c>
      <c r="C112" s="272">
        <f t="shared" si="14"/>
        <v>4.4560392159347366E-2</v>
      </c>
      <c r="D112" s="272">
        <f t="shared" si="14"/>
        <v>4.6189769890324299E-2</v>
      </c>
      <c r="E112" s="272">
        <f t="shared" si="14"/>
        <v>4.0323580881491135E-2</v>
      </c>
      <c r="F112" s="272">
        <f t="shared" si="14"/>
        <v>2.5322924126926466E-2</v>
      </c>
      <c r="G112" s="272">
        <f t="shared" si="14"/>
        <v>2.7207335924904794E-2</v>
      </c>
      <c r="H112" s="272">
        <f t="shared" si="14"/>
        <v>2.6501466208944779E-2</v>
      </c>
      <c r="I112" s="272">
        <f t="shared" si="14"/>
        <v>2.3270470610795256E-2</v>
      </c>
      <c r="J112" s="272">
        <f t="shared" si="14"/>
        <v>2.2167913054119404E-2</v>
      </c>
      <c r="K112" s="272">
        <f t="shared" si="14"/>
        <v>2.1207880929939266E-2</v>
      </c>
      <c r="L112" s="272">
        <f t="shared" si="14"/>
        <v>1.9418517383041952E-2</v>
      </c>
      <c r="M112" s="272">
        <f t="shared" si="14"/>
        <v>1.9038397961244395E-2</v>
      </c>
      <c r="N112" s="272">
        <f t="shared" si="14"/>
        <v>2.4832069538966748E-2</v>
      </c>
      <c r="O112" s="272">
        <f t="shared" si="14"/>
        <v>3.2951293847518173E-2</v>
      </c>
      <c r="P112" s="272">
        <f t="shared" si="14"/>
        <v>2.9095902145857472E-2</v>
      </c>
      <c r="Q112" s="272">
        <f t="shared" si="14"/>
        <v>2.3927009529763555E-2</v>
      </c>
      <c r="R112" s="272">
        <f t="shared" si="14"/>
        <v>2.991970630313931E-2</v>
      </c>
      <c r="S112" s="272">
        <f t="shared" si="14"/>
        <v>2.8024737940104273E-2</v>
      </c>
      <c r="T112" s="272">
        <f t="shared" si="14"/>
        <v>3.1573174950207165E-2</v>
      </c>
      <c r="U112" s="272">
        <f t="shared" si="14"/>
        <v>3.0165080237584293E-2</v>
      </c>
      <c r="V112" s="272">
        <f t="shared" si="14"/>
        <v>3.1115484968869869E-2</v>
      </c>
      <c r="W112" s="272">
        <f t="shared" si="14"/>
        <v>2.459766456974306E-2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7.1453572927192649E-2</v>
      </c>
      <c r="C113" s="272">
        <f t="shared" si="15"/>
        <v>6.5698865815407709E-2</v>
      </c>
      <c r="D113" s="272">
        <f t="shared" si="15"/>
        <v>7.0142528272527413E-2</v>
      </c>
      <c r="E113" s="272">
        <f t="shared" si="15"/>
        <v>6.8716754517393813E-2</v>
      </c>
      <c r="F113" s="272">
        <f t="shared" si="15"/>
        <v>7.7807833875676954E-2</v>
      </c>
      <c r="G113" s="272">
        <f t="shared" si="15"/>
        <v>9.8301997054150894E-2</v>
      </c>
      <c r="H113" s="272">
        <f t="shared" si="15"/>
        <v>8.473242473512578E-2</v>
      </c>
      <c r="I113" s="272">
        <f t="shared" si="15"/>
        <v>7.367350697325567E-2</v>
      </c>
      <c r="J113" s="272">
        <f t="shared" si="15"/>
        <v>8.002560910380789E-2</v>
      </c>
      <c r="K113" s="272">
        <f t="shared" si="15"/>
        <v>0.10773475909288743</v>
      </c>
      <c r="L113" s="272">
        <f t="shared" si="15"/>
        <v>8.8694190485745478E-2</v>
      </c>
      <c r="M113" s="272">
        <f t="shared" si="15"/>
        <v>8.5995764009309028E-2</v>
      </c>
      <c r="N113" s="272">
        <f t="shared" si="15"/>
        <v>7.9610553552072791E-2</v>
      </c>
      <c r="O113" s="272">
        <f t="shared" si="15"/>
        <v>0.1021055681102478</v>
      </c>
      <c r="P113" s="272">
        <f t="shared" si="15"/>
        <v>0.12640733313261415</v>
      </c>
      <c r="Q113" s="272">
        <f t="shared" si="15"/>
        <v>0.11999350144178826</v>
      </c>
      <c r="R113" s="272">
        <f t="shared" si="15"/>
        <v>0.13840946369930079</v>
      </c>
      <c r="S113" s="272">
        <f t="shared" si="15"/>
        <v>0.14602550619545118</v>
      </c>
      <c r="T113" s="272">
        <f t="shared" si="15"/>
        <v>0.13446726772305129</v>
      </c>
      <c r="U113" s="272">
        <f t="shared" si="15"/>
        <v>0.14991649647579111</v>
      </c>
      <c r="V113" s="272">
        <f t="shared" si="15"/>
        <v>0.16886098451881759</v>
      </c>
      <c r="W113" s="272">
        <f t="shared" si="15"/>
        <v>0.20013684766622755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1.5256967437918306E-2</v>
      </c>
      <c r="C114" s="273">
        <f t="shared" si="16"/>
        <v>1.3858123574162384E-2</v>
      </c>
      <c r="D114" s="273">
        <f t="shared" si="16"/>
        <v>1.5948922970839996E-2</v>
      </c>
      <c r="E114" s="273">
        <f t="shared" si="16"/>
        <v>1.5033157207566166E-2</v>
      </c>
      <c r="F114" s="273">
        <f t="shared" si="16"/>
        <v>1.8281758408461572E-2</v>
      </c>
      <c r="G114" s="273">
        <f t="shared" si="16"/>
        <v>2.3695757600946301E-2</v>
      </c>
      <c r="H114" s="273">
        <f t="shared" si="16"/>
        <v>2.2164122811085669E-2</v>
      </c>
      <c r="I114" s="273">
        <f t="shared" si="16"/>
        <v>2.0467185426057997E-2</v>
      </c>
      <c r="J114" s="273">
        <f t="shared" si="16"/>
        <v>2.1244956545895109E-2</v>
      </c>
      <c r="K114" s="273">
        <f t="shared" si="16"/>
        <v>2.3989696068990877E-2</v>
      </c>
      <c r="L114" s="273">
        <f t="shared" si="16"/>
        <v>2.4749669123553888E-2</v>
      </c>
      <c r="M114" s="273">
        <f t="shared" si="16"/>
        <v>2.3937776963518394E-2</v>
      </c>
      <c r="N114" s="273">
        <f t="shared" si="16"/>
        <v>2.6793415337785512E-2</v>
      </c>
      <c r="O114" s="273">
        <f t="shared" si="16"/>
        <v>2.9062400431510073E-2</v>
      </c>
      <c r="P114" s="273">
        <f t="shared" si="16"/>
        <v>3.6084569882455363E-2</v>
      </c>
      <c r="Q114" s="273">
        <f t="shared" si="16"/>
        <v>3.6242242892211174E-2</v>
      </c>
      <c r="R114" s="273">
        <f t="shared" si="16"/>
        <v>3.5741315281314891E-2</v>
      </c>
      <c r="S114" s="273">
        <f t="shared" si="16"/>
        <v>3.414976642112906E-2</v>
      </c>
      <c r="T114" s="273">
        <f t="shared" si="16"/>
        <v>3.4216762119592285E-2</v>
      </c>
      <c r="U114" s="273">
        <f t="shared" si="16"/>
        <v>3.421075168772493E-2</v>
      </c>
      <c r="V114" s="273">
        <f t="shared" si="16"/>
        <v>3.2843651527713284E-2</v>
      </c>
      <c r="W114" s="273">
        <f t="shared" si="16"/>
        <v>3.5611052230287175E-2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0.99999999999999967</v>
      </c>
      <c r="C117" s="234">
        <f t="shared" si="17"/>
        <v>1.0000000000000002</v>
      </c>
      <c r="D117" s="234">
        <f t="shared" si="17"/>
        <v>1</v>
      </c>
      <c r="E117" s="234">
        <f t="shared" si="17"/>
        <v>1.0000000000000002</v>
      </c>
      <c r="F117" s="234">
        <f t="shared" si="17"/>
        <v>1</v>
      </c>
      <c r="G117" s="234">
        <f t="shared" si="17"/>
        <v>1.0000000000000002</v>
      </c>
      <c r="H117" s="234">
        <f t="shared" si="17"/>
        <v>0.99999999999999989</v>
      </c>
      <c r="I117" s="234">
        <f t="shared" si="17"/>
        <v>1.0000000000000002</v>
      </c>
      <c r="J117" s="234">
        <f t="shared" si="17"/>
        <v>1</v>
      </c>
      <c r="K117" s="234">
        <f t="shared" si="17"/>
        <v>1</v>
      </c>
      <c r="L117" s="234">
        <f t="shared" si="17"/>
        <v>0.99999999999999978</v>
      </c>
      <c r="M117" s="234">
        <f t="shared" si="17"/>
        <v>1</v>
      </c>
      <c r="N117" s="234">
        <f t="shared" si="17"/>
        <v>1.0000000000000002</v>
      </c>
      <c r="O117" s="234">
        <f t="shared" si="17"/>
        <v>1</v>
      </c>
      <c r="P117" s="234">
        <f t="shared" si="17"/>
        <v>1</v>
      </c>
      <c r="Q117" s="234">
        <f t="shared" si="17"/>
        <v>1</v>
      </c>
      <c r="R117" s="234">
        <f t="shared" si="17"/>
        <v>1.0000000000000002</v>
      </c>
      <c r="S117" s="234">
        <f t="shared" si="17"/>
        <v>0.99999999999999978</v>
      </c>
      <c r="T117" s="234">
        <f t="shared" si="17"/>
        <v>0.99999999999999967</v>
      </c>
      <c r="U117" s="234">
        <f t="shared" si="17"/>
        <v>1.0000000000000002</v>
      </c>
      <c r="V117" s="234">
        <f t="shared" si="17"/>
        <v>1</v>
      </c>
      <c r="W117" s="234">
        <f t="shared" si="17"/>
        <v>0.99999999999999978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1.6641694681181827E-3</v>
      </c>
      <c r="C118" s="268">
        <f t="shared" si="18"/>
        <v>1.6413747012519388E-3</v>
      </c>
      <c r="D118" s="268">
        <f t="shared" si="18"/>
        <v>1.6918296333382778E-3</v>
      </c>
      <c r="E118" s="268">
        <f t="shared" si="18"/>
        <v>1.6567428261325008E-3</v>
      </c>
      <c r="F118" s="268">
        <f t="shared" si="18"/>
        <v>1.5552891807133172E-3</v>
      </c>
      <c r="G118" s="268">
        <f t="shared" si="18"/>
        <v>1.5890362803234373E-3</v>
      </c>
      <c r="H118" s="268">
        <f t="shared" si="18"/>
        <v>1.5624575021219867E-3</v>
      </c>
      <c r="I118" s="268">
        <f t="shared" si="18"/>
        <v>1.5259539151201837E-3</v>
      </c>
      <c r="J118" s="268">
        <f t="shared" si="18"/>
        <v>1.5070551261214095E-3</v>
      </c>
      <c r="K118" s="268">
        <f t="shared" si="18"/>
        <v>1.4954532461212207E-3</v>
      </c>
      <c r="L118" s="268">
        <f t="shared" si="18"/>
        <v>1.5134695610350647E-3</v>
      </c>
      <c r="M118" s="268">
        <f t="shared" si="18"/>
        <v>1.4939226689920611E-3</v>
      </c>
      <c r="N118" s="268">
        <f t="shared" si="18"/>
        <v>1.617969949147679E-3</v>
      </c>
      <c r="O118" s="268">
        <f t="shared" si="18"/>
        <v>1.6775753865365915E-3</v>
      </c>
      <c r="P118" s="268">
        <f t="shared" si="18"/>
        <v>1.6850323640629809E-3</v>
      </c>
      <c r="Q118" s="268">
        <f t="shared" si="18"/>
        <v>1.6472248637378522E-3</v>
      </c>
      <c r="R118" s="268">
        <f t="shared" si="18"/>
        <v>1.683172379161769E-3</v>
      </c>
      <c r="S118" s="268">
        <f t="shared" si="18"/>
        <v>1.6414316528687825E-3</v>
      </c>
      <c r="T118" s="268">
        <f t="shared" si="18"/>
        <v>1.6925547525314685E-3</v>
      </c>
      <c r="U118" s="268">
        <f t="shared" si="18"/>
        <v>1.659968122382107E-3</v>
      </c>
      <c r="V118" s="268">
        <f t="shared" si="18"/>
        <v>1.6409177190814023E-3</v>
      </c>
      <c r="W118" s="268">
        <f t="shared" si="18"/>
        <v>1.5577623857739912E-3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3.1909734719062733E-4</v>
      </c>
      <c r="C119" s="269">
        <f t="shared" si="19"/>
        <v>3.1472654855731723E-4</v>
      </c>
      <c r="D119" s="269">
        <f t="shared" si="19"/>
        <v>3.244010650593174E-4</v>
      </c>
      <c r="E119" s="269">
        <f t="shared" si="19"/>
        <v>3.1767332049048276E-4</v>
      </c>
      <c r="F119" s="269">
        <f t="shared" si="19"/>
        <v>2.9822001976823878E-4</v>
      </c>
      <c r="G119" s="269">
        <f t="shared" si="19"/>
        <v>3.0469088116022431E-4</v>
      </c>
      <c r="H119" s="269">
        <f t="shared" si="19"/>
        <v>2.9959451460733865E-4</v>
      </c>
      <c r="I119" s="269">
        <f t="shared" si="19"/>
        <v>2.9259510859829245E-4</v>
      </c>
      <c r="J119" s="269">
        <f t="shared" si="19"/>
        <v>2.8897134698617515E-4</v>
      </c>
      <c r="K119" s="269">
        <f t="shared" si="19"/>
        <v>2.8674673633118574E-4</v>
      </c>
      <c r="L119" s="269">
        <f t="shared" si="19"/>
        <v>2.9020128732812171E-4</v>
      </c>
      <c r="M119" s="269">
        <f t="shared" si="19"/>
        <v>2.8645325474115389E-4</v>
      </c>
      <c r="N119" s="269">
        <f t="shared" si="19"/>
        <v>3.1023878787476565E-4</v>
      </c>
      <c r="O119" s="269">
        <f t="shared" si="19"/>
        <v>3.2166787446319265E-4</v>
      </c>
      <c r="P119" s="269">
        <f t="shared" si="19"/>
        <v>3.230977178729636E-4</v>
      </c>
      <c r="Q119" s="269">
        <f t="shared" si="19"/>
        <v>3.1584829208503625E-4</v>
      </c>
      <c r="R119" s="269">
        <f t="shared" si="19"/>
        <v>3.227410737575885E-4</v>
      </c>
      <c r="S119" s="269">
        <f t="shared" si="19"/>
        <v>3.1473746878521555E-4</v>
      </c>
      <c r="T119" s="269">
        <f t="shared" si="19"/>
        <v>3.2454010354991377E-4</v>
      </c>
      <c r="U119" s="269">
        <f t="shared" si="19"/>
        <v>3.1829175719231536E-4</v>
      </c>
      <c r="V119" s="269">
        <f t="shared" si="19"/>
        <v>3.1463892418905109E-4</v>
      </c>
      <c r="W119" s="269">
        <f t="shared" si="19"/>
        <v>2.986942462151474E-4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4.4142520592896528E-2</v>
      </c>
      <c r="C120" s="269">
        <f t="shared" si="20"/>
        <v>4.3537883574203178E-2</v>
      </c>
      <c r="D120" s="269">
        <f t="shared" si="20"/>
        <v>4.4876213546782784E-2</v>
      </c>
      <c r="E120" s="269">
        <f t="shared" si="20"/>
        <v>4.3945527015577905E-2</v>
      </c>
      <c r="F120" s="269">
        <f t="shared" si="20"/>
        <v>4.1254443133835465E-2</v>
      </c>
      <c r="G120" s="269">
        <f t="shared" si="20"/>
        <v>4.2149593578564355E-2</v>
      </c>
      <c r="H120" s="269">
        <f t="shared" si="20"/>
        <v>4.1444584691808221E-2</v>
      </c>
      <c r="I120" s="269">
        <f t="shared" si="20"/>
        <v>4.0476317714308749E-2</v>
      </c>
      <c r="J120" s="269">
        <f t="shared" si="20"/>
        <v>3.9975022504571141E-2</v>
      </c>
      <c r="K120" s="269">
        <f t="shared" si="20"/>
        <v>3.966727967150277E-2</v>
      </c>
      <c r="L120" s="269">
        <f t="shared" si="20"/>
        <v>4.0145167030529824E-2</v>
      </c>
      <c r="M120" s="269">
        <f t="shared" si="20"/>
        <v>3.9626680721854109E-2</v>
      </c>
      <c r="N120" s="269">
        <f t="shared" si="20"/>
        <v>4.2917066541126495E-2</v>
      </c>
      <c r="O120" s="269">
        <f t="shared" si="20"/>
        <v>4.4498116006217302E-2</v>
      </c>
      <c r="P120" s="269">
        <f t="shared" si="20"/>
        <v>4.4695914241508573E-2</v>
      </c>
      <c r="Q120" s="269">
        <f t="shared" si="20"/>
        <v>4.3693060629757662E-2</v>
      </c>
      <c r="R120" s="269">
        <f t="shared" si="20"/>
        <v>4.4646577666491931E-2</v>
      </c>
      <c r="S120" s="269">
        <f t="shared" si="20"/>
        <v>4.3539394230399847E-2</v>
      </c>
      <c r="T120" s="269">
        <f t="shared" si="20"/>
        <v>4.489544751876156E-2</v>
      </c>
      <c r="U120" s="269">
        <f t="shared" si="20"/>
        <v>4.4031078823157585E-2</v>
      </c>
      <c r="V120" s="269">
        <f t="shared" si="20"/>
        <v>4.352576200530052E-2</v>
      </c>
      <c r="W120" s="269">
        <f t="shared" si="20"/>
        <v>4.1320045530353802E-2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7.6109649330779474E-4</v>
      </c>
      <c r="C121" s="269">
        <f t="shared" si="21"/>
        <v>7.5067146300887642E-4</v>
      </c>
      <c r="D121" s="269">
        <f t="shared" si="21"/>
        <v>7.7374668017676437E-4</v>
      </c>
      <c r="E121" s="269">
        <f t="shared" si="21"/>
        <v>7.5769996952783022E-4</v>
      </c>
      <c r="F121" s="269">
        <f t="shared" si="21"/>
        <v>7.1130084056823676E-4</v>
      </c>
      <c r="G121" s="269">
        <f t="shared" si="21"/>
        <v>7.2673484513606198E-4</v>
      </c>
      <c r="H121" s="269">
        <f t="shared" si="21"/>
        <v>7.1457922320387706E-4</v>
      </c>
      <c r="I121" s="269">
        <f t="shared" si="21"/>
        <v>6.9788455803155853E-4</v>
      </c>
      <c r="J121" s="269">
        <f t="shared" si="21"/>
        <v>6.8924132649156626E-4</v>
      </c>
      <c r="K121" s="269">
        <f t="shared" si="21"/>
        <v>6.8393528623960493E-4</v>
      </c>
      <c r="L121" s="269">
        <f t="shared" si="21"/>
        <v>6.9217492430889412E-4</v>
      </c>
      <c r="M121" s="269">
        <f t="shared" si="21"/>
        <v>6.8323528728633808E-4</v>
      </c>
      <c r="N121" s="269">
        <f t="shared" si="21"/>
        <v>7.3996746014465286E-4</v>
      </c>
      <c r="O121" s="269">
        <f t="shared" si="21"/>
        <v>7.6722759815816774E-4</v>
      </c>
      <c r="P121" s="269">
        <f t="shared" si="21"/>
        <v>7.7063799568963232E-4</v>
      </c>
      <c r="Q121" s="269">
        <f t="shared" si="21"/>
        <v>7.5334699470117734E-4</v>
      </c>
      <c r="R121" s="269">
        <f t="shared" si="21"/>
        <v>7.6978734435090908E-4</v>
      </c>
      <c r="S121" s="269">
        <f t="shared" si="21"/>
        <v>7.5069750944026323E-4</v>
      </c>
      <c r="T121" s="269">
        <f t="shared" si="21"/>
        <v>7.7407830846687562E-4</v>
      </c>
      <c r="U121" s="269">
        <f t="shared" si="21"/>
        <v>7.5917503664838621E-4</v>
      </c>
      <c r="V121" s="269">
        <f t="shared" si="21"/>
        <v>7.5046246534718225E-4</v>
      </c>
      <c r="W121" s="269">
        <f t="shared" si="21"/>
        <v>7.124319439414038E-4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1.8903217875479684E-3</v>
      </c>
      <c r="C122" s="270">
        <f t="shared" si="22"/>
        <v>1.9182445147842685E-3</v>
      </c>
      <c r="D122" s="270">
        <f t="shared" si="22"/>
        <v>1.9095469657160727E-3</v>
      </c>
      <c r="E122" s="270">
        <f t="shared" si="22"/>
        <v>1.8811929972235523E-3</v>
      </c>
      <c r="F122" s="270">
        <f t="shared" si="22"/>
        <v>1.7391946543443449E-3</v>
      </c>
      <c r="G122" s="270">
        <f t="shared" si="22"/>
        <v>1.7557600190068051E-3</v>
      </c>
      <c r="H122" s="270">
        <f t="shared" si="22"/>
        <v>1.7540430362996001E-3</v>
      </c>
      <c r="I122" s="270">
        <f t="shared" si="22"/>
        <v>1.7313198231288978E-3</v>
      </c>
      <c r="J122" s="270">
        <f t="shared" si="22"/>
        <v>1.7142175963396945E-3</v>
      </c>
      <c r="K122" s="270">
        <f t="shared" si="22"/>
        <v>1.645101693199328E-3</v>
      </c>
      <c r="L122" s="270">
        <f t="shared" si="22"/>
        <v>1.6593784077907285E-3</v>
      </c>
      <c r="M122" s="270">
        <f t="shared" si="22"/>
        <v>1.6550959097248207E-3</v>
      </c>
      <c r="N122" s="270">
        <f t="shared" si="22"/>
        <v>1.7488350738801457E-3</v>
      </c>
      <c r="O122" s="270">
        <f t="shared" si="22"/>
        <v>1.8055550490653118E-3</v>
      </c>
      <c r="P122" s="270">
        <f t="shared" si="22"/>
        <v>1.8023823197255908E-3</v>
      </c>
      <c r="Q122" s="270">
        <f t="shared" si="22"/>
        <v>1.785925649662867E-3</v>
      </c>
      <c r="R122" s="270">
        <f t="shared" si="22"/>
        <v>1.7964934498254127E-3</v>
      </c>
      <c r="S122" s="270">
        <f t="shared" si="22"/>
        <v>2.1330047574274077E-3</v>
      </c>
      <c r="T122" s="270">
        <f t="shared" si="22"/>
        <v>2.0039880554277001E-3</v>
      </c>
      <c r="U122" s="270">
        <f t="shared" si="22"/>
        <v>2.0342899592724786E-3</v>
      </c>
      <c r="V122" s="270">
        <f t="shared" si="22"/>
        <v>2.3944296469310383E-3</v>
      </c>
      <c r="W122" s="270">
        <f t="shared" si="22"/>
        <v>2.4379083891843214E-3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0.11130938840898123</v>
      </c>
      <c r="C123" s="271">
        <f t="shared" si="23"/>
        <v>0.10762614741154429</v>
      </c>
      <c r="D123" s="271">
        <f t="shared" si="23"/>
        <v>9.8517527982773509E-2</v>
      </c>
      <c r="E123" s="271">
        <f t="shared" si="23"/>
        <v>0.10769604970523332</v>
      </c>
      <c r="F123" s="271">
        <f t="shared" si="23"/>
        <v>0.14101050450863425</v>
      </c>
      <c r="G123" s="271">
        <f t="shared" si="23"/>
        <v>0.12078701340115779</v>
      </c>
      <c r="H123" s="271">
        <f t="shared" si="23"/>
        <v>0.13755377594359017</v>
      </c>
      <c r="I123" s="271">
        <f t="shared" si="23"/>
        <v>0.1553154863254036</v>
      </c>
      <c r="J123" s="271">
        <f t="shared" si="23"/>
        <v>0.15622319290174069</v>
      </c>
      <c r="K123" s="271">
        <f t="shared" si="23"/>
        <v>0.1518433118944964</v>
      </c>
      <c r="L123" s="271">
        <f t="shared" si="23"/>
        <v>0.16252455939362567</v>
      </c>
      <c r="M123" s="271">
        <f t="shared" si="23"/>
        <v>0.1686939449077092</v>
      </c>
      <c r="N123" s="271">
        <f t="shared" si="23"/>
        <v>0.13722603760586724</v>
      </c>
      <c r="O123" s="271">
        <f t="shared" si="23"/>
        <v>0.10177043967333829</v>
      </c>
      <c r="P123" s="271">
        <f t="shared" si="23"/>
        <v>8.5008967661016122E-2</v>
      </c>
      <c r="Q123" s="271">
        <f t="shared" si="23"/>
        <v>9.5506752861490657E-2</v>
      </c>
      <c r="R123" s="271">
        <f t="shared" si="23"/>
        <v>7.789516886245465E-2</v>
      </c>
      <c r="S123" s="271">
        <f t="shared" si="23"/>
        <v>8.2251362318244328E-2</v>
      </c>
      <c r="T123" s="271">
        <f t="shared" si="23"/>
        <v>7.6096643276939352E-2</v>
      </c>
      <c r="U123" s="271">
        <f t="shared" si="23"/>
        <v>7.6453047062957219E-2</v>
      </c>
      <c r="V123" s="271">
        <f t="shared" si="23"/>
        <v>7.1778505142223392E-2</v>
      </c>
      <c r="W123" s="271">
        <f t="shared" si="23"/>
        <v>7.6993752189323125E-2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0.32744354549112281</v>
      </c>
      <c r="C124" s="271">
        <f t="shared" si="24"/>
        <v>0.32295842578166972</v>
      </c>
      <c r="D124" s="271">
        <f t="shared" si="24"/>
        <v>0.33288598554428617</v>
      </c>
      <c r="E124" s="271">
        <f t="shared" si="24"/>
        <v>0.3259822724480384</v>
      </c>
      <c r="F124" s="271">
        <f t="shared" si="24"/>
        <v>0.3060201580146919</v>
      </c>
      <c r="G124" s="271">
        <f t="shared" si="24"/>
        <v>0.31266026898780996</v>
      </c>
      <c r="H124" s="271">
        <f t="shared" si="24"/>
        <v>0.30743060365874569</v>
      </c>
      <c r="I124" s="271">
        <f t="shared" si="24"/>
        <v>0.30024812364093217</v>
      </c>
      <c r="J124" s="271">
        <f t="shared" si="24"/>
        <v>0.29652958019100045</v>
      </c>
      <c r="K124" s="271">
        <f t="shared" si="24"/>
        <v>0.29424678339992605</v>
      </c>
      <c r="L124" s="271">
        <f t="shared" si="24"/>
        <v>0.29779169042117104</v>
      </c>
      <c r="M124" s="271">
        <f t="shared" si="24"/>
        <v>0.29394562560835419</v>
      </c>
      <c r="N124" s="271">
        <f t="shared" si="24"/>
        <v>0.31835328480463587</v>
      </c>
      <c r="O124" s="271">
        <f t="shared" si="24"/>
        <v>0.33008130657350349</v>
      </c>
      <c r="P124" s="271">
        <f t="shared" si="24"/>
        <v>0.3315485484660311</v>
      </c>
      <c r="Q124" s="271">
        <f t="shared" si="24"/>
        <v>0.32410950923968634</v>
      </c>
      <c r="R124" s="271">
        <f t="shared" si="24"/>
        <v>0.33118257609225515</v>
      </c>
      <c r="S124" s="271">
        <f t="shared" si="24"/>
        <v>0.32296963163521891</v>
      </c>
      <c r="T124" s="271">
        <f t="shared" si="24"/>
        <v>0.3330286606768797</v>
      </c>
      <c r="U124" s="271">
        <f t="shared" si="24"/>
        <v>0.32661688476334816</v>
      </c>
      <c r="V124" s="271">
        <f t="shared" si="24"/>
        <v>0.32286850954115864</v>
      </c>
      <c r="W124" s="271">
        <f t="shared" si="24"/>
        <v>0.30650678816222682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0.38671896642002496</v>
      </c>
      <c r="C125" s="271">
        <f t="shared" si="25"/>
        <v>0.39808777139462087</v>
      </c>
      <c r="D125" s="271">
        <f t="shared" si="25"/>
        <v>0.3961948634824915</v>
      </c>
      <c r="E125" s="271">
        <f t="shared" si="25"/>
        <v>0.39029026675587242</v>
      </c>
      <c r="F125" s="271">
        <f t="shared" si="25"/>
        <v>0.36071080052975768</v>
      </c>
      <c r="G125" s="271">
        <f t="shared" si="25"/>
        <v>0.36407205475961835</v>
      </c>
      <c r="H125" s="271">
        <f t="shared" si="25"/>
        <v>0.36366123525275457</v>
      </c>
      <c r="I125" s="271">
        <f t="shared" si="25"/>
        <v>0.35900451143585876</v>
      </c>
      <c r="J125" s="271">
        <f t="shared" si="25"/>
        <v>0.35543195909579361</v>
      </c>
      <c r="K125" s="271">
        <f t="shared" si="25"/>
        <v>0.34120460724844309</v>
      </c>
      <c r="L125" s="271">
        <f t="shared" si="25"/>
        <v>0.34409284620280445</v>
      </c>
      <c r="M125" s="271">
        <f t="shared" si="25"/>
        <v>0.34311526882490473</v>
      </c>
      <c r="N125" s="271">
        <f t="shared" si="25"/>
        <v>0.36258560006999913</v>
      </c>
      <c r="O125" s="271">
        <f t="shared" si="25"/>
        <v>0.37441235984347365</v>
      </c>
      <c r="P125" s="271">
        <f t="shared" si="25"/>
        <v>0.37365014817368425</v>
      </c>
      <c r="Q125" s="271">
        <f t="shared" si="25"/>
        <v>0.37017044426870571</v>
      </c>
      <c r="R125" s="271">
        <f t="shared" si="25"/>
        <v>0.37244343127099333</v>
      </c>
      <c r="S125" s="271">
        <f t="shared" si="25"/>
        <v>0.36622453702321017</v>
      </c>
      <c r="T125" s="271">
        <f t="shared" si="25"/>
        <v>0.3735381167913876</v>
      </c>
      <c r="U125" s="271">
        <f t="shared" si="25"/>
        <v>0.36860479482155872</v>
      </c>
      <c r="V125" s="271">
        <f t="shared" si="25"/>
        <v>0.36317062619739238</v>
      </c>
      <c r="W125" s="271">
        <f t="shared" si="25"/>
        <v>0.34897730596398868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0.30771788456512056</v>
      </c>
      <c r="C126" s="272">
        <f t="shared" si="26"/>
        <v>0.30365282281572237</v>
      </c>
      <c r="D126" s="272">
        <f t="shared" si="26"/>
        <v>0.29450490078496705</v>
      </c>
      <c r="E126" s="272">
        <f t="shared" si="26"/>
        <v>0.28429964774062755</v>
      </c>
      <c r="F126" s="272">
        <f t="shared" si="26"/>
        <v>0.20947870050802275</v>
      </c>
      <c r="G126" s="272">
        <f t="shared" si="26"/>
        <v>0.19459388435173994</v>
      </c>
      <c r="H126" s="272">
        <f t="shared" si="26"/>
        <v>0.19803635652261881</v>
      </c>
      <c r="I126" s="272">
        <f t="shared" si="26"/>
        <v>0.19100712496965602</v>
      </c>
      <c r="J126" s="272">
        <f t="shared" si="26"/>
        <v>0.18149421677225966</v>
      </c>
      <c r="K126" s="272">
        <f t="shared" si="26"/>
        <v>0.16010209315961682</v>
      </c>
      <c r="L126" s="272">
        <f t="shared" si="26"/>
        <v>0.15128021872421044</v>
      </c>
      <c r="M126" s="272">
        <f t="shared" si="26"/>
        <v>0.15199968461371721</v>
      </c>
      <c r="N126" s="272">
        <f t="shared" si="26"/>
        <v>0.17440515776774296</v>
      </c>
      <c r="O126" s="272">
        <f t="shared" si="26"/>
        <v>0.19894592368313813</v>
      </c>
      <c r="P126" s="272">
        <f t="shared" si="26"/>
        <v>0.16679363940973399</v>
      </c>
      <c r="Q126" s="272">
        <f t="shared" si="26"/>
        <v>0.14720262245471061</v>
      </c>
      <c r="R126" s="272">
        <f t="shared" si="26"/>
        <v>0.16971100676264628</v>
      </c>
      <c r="S126" s="272">
        <f t="shared" si="26"/>
        <v>0.16507323673513377</v>
      </c>
      <c r="T126" s="272">
        <f t="shared" si="26"/>
        <v>0.17926425890197847</v>
      </c>
      <c r="U126" s="272">
        <f t="shared" si="26"/>
        <v>0.17271999256881376</v>
      </c>
      <c r="V126" s="272">
        <f t="shared" si="26"/>
        <v>0.17667890436863087</v>
      </c>
      <c r="W126" s="272">
        <f t="shared" si="26"/>
        <v>0.14257116196421707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7.9001081854904398E-2</v>
      </c>
      <c r="C127" s="272">
        <f t="shared" si="27"/>
        <v>9.4434948578898378E-2</v>
      </c>
      <c r="D127" s="272">
        <f t="shared" si="27"/>
        <v>0.10168996269752442</v>
      </c>
      <c r="E127" s="272">
        <f t="shared" si="27"/>
        <v>0.10599061901524483</v>
      </c>
      <c r="F127" s="272">
        <f t="shared" si="27"/>
        <v>0.15123210002173496</v>
      </c>
      <c r="G127" s="272">
        <f t="shared" si="27"/>
        <v>0.16947817040787844</v>
      </c>
      <c r="H127" s="272">
        <f t="shared" si="27"/>
        <v>0.16562487873013576</v>
      </c>
      <c r="I127" s="272">
        <f t="shared" si="27"/>
        <v>0.16799738646620269</v>
      </c>
      <c r="J127" s="272">
        <f t="shared" si="27"/>
        <v>0.17393774232353393</v>
      </c>
      <c r="K127" s="272">
        <f t="shared" si="27"/>
        <v>0.18110251408882613</v>
      </c>
      <c r="L127" s="272">
        <f t="shared" si="27"/>
        <v>0.1928126274785939</v>
      </c>
      <c r="M127" s="272">
        <f t="shared" si="27"/>
        <v>0.19111558421118746</v>
      </c>
      <c r="N127" s="272">
        <f t="shared" si="27"/>
        <v>0.18818044230225617</v>
      </c>
      <c r="O127" s="272">
        <f t="shared" si="27"/>
        <v>0.1754664361603355</v>
      </c>
      <c r="P127" s="272">
        <f t="shared" si="27"/>
        <v>0.20685650876395023</v>
      </c>
      <c r="Q127" s="272">
        <f t="shared" si="27"/>
        <v>0.2229678218139951</v>
      </c>
      <c r="R127" s="272">
        <f t="shared" si="27"/>
        <v>0.20273242450834703</v>
      </c>
      <c r="S127" s="272">
        <f t="shared" si="27"/>
        <v>0.20115130028807629</v>
      </c>
      <c r="T127" s="272">
        <f t="shared" si="27"/>
        <v>0.19427385788940912</v>
      </c>
      <c r="U127" s="272">
        <f t="shared" si="27"/>
        <v>0.19588480225274496</v>
      </c>
      <c r="V127" s="272">
        <f t="shared" si="27"/>
        <v>0.1864917218287615</v>
      </c>
      <c r="W127" s="272">
        <f t="shared" si="27"/>
        <v>0.20640614399977159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0.12575089399080969</v>
      </c>
      <c r="C128" s="271">
        <f t="shared" si="28"/>
        <v>0.12316475461035989</v>
      </c>
      <c r="D128" s="271">
        <f t="shared" si="28"/>
        <v>0.12282588509937561</v>
      </c>
      <c r="E128" s="271">
        <f t="shared" si="28"/>
        <v>0.1274725749619039</v>
      </c>
      <c r="F128" s="271">
        <f t="shared" si="28"/>
        <v>0.14670008911768656</v>
      </c>
      <c r="G128" s="271">
        <f t="shared" si="28"/>
        <v>0.15595484724722333</v>
      </c>
      <c r="H128" s="271">
        <f t="shared" si="28"/>
        <v>0.14557912617686833</v>
      </c>
      <c r="I128" s="271">
        <f t="shared" si="28"/>
        <v>0.14070780747861802</v>
      </c>
      <c r="J128" s="271">
        <f t="shared" si="28"/>
        <v>0.14764075991095546</v>
      </c>
      <c r="K128" s="271">
        <f t="shared" si="28"/>
        <v>0.16892678082374038</v>
      </c>
      <c r="L128" s="271">
        <f t="shared" si="28"/>
        <v>0.15129051277140615</v>
      </c>
      <c r="M128" s="271">
        <f t="shared" si="28"/>
        <v>0.15049977281643348</v>
      </c>
      <c r="N128" s="271">
        <f t="shared" si="28"/>
        <v>0.13450099970732418</v>
      </c>
      <c r="O128" s="271">
        <f t="shared" si="28"/>
        <v>0.14466575199524395</v>
      </c>
      <c r="P128" s="271">
        <f t="shared" si="28"/>
        <v>0.16051527106040875</v>
      </c>
      <c r="Q128" s="271">
        <f t="shared" si="28"/>
        <v>0.16201788720017285</v>
      </c>
      <c r="R128" s="271">
        <f t="shared" si="28"/>
        <v>0.1692600518607093</v>
      </c>
      <c r="S128" s="271">
        <f t="shared" si="28"/>
        <v>0.1801752034044049</v>
      </c>
      <c r="T128" s="271">
        <f t="shared" si="28"/>
        <v>0.1676459705160554</v>
      </c>
      <c r="U128" s="271">
        <f t="shared" si="28"/>
        <v>0.17952246965348315</v>
      </c>
      <c r="V128" s="271">
        <f t="shared" si="28"/>
        <v>0.19355614835837653</v>
      </c>
      <c r="W128" s="271">
        <f t="shared" si="28"/>
        <v>0.22119531118899258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4.1874754301833135E-2</v>
      </c>
      <c r="C129" s="272">
        <f t="shared" si="29"/>
        <v>4.3587077332407291E-2</v>
      </c>
      <c r="D129" s="272">
        <f t="shared" si="29"/>
        <v>4.2273961974914495E-2</v>
      </c>
      <c r="E129" s="272">
        <f t="shared" si="29"/>
        <v>4.0809074708214009E-2</v>
      </c>
      <c r="F129" s="272">
        <f t="shared" si="29"/>
        <v>3.0069090858004095E-2</v>
      </c>
      <c r="G129" s="272">
        <f t="shared" si="29"/>
        <v>2.7932487526388456E-2</v>
      </c>
      <c r="H129" s="272">
        <f t="shared" si="29"/>
        <v>2.84266284974336E-2</v>
      </c>
      <c r="I129" s="272">
        <f t="shared" si="29"/>
        <v>2.7417635212123936E-2</v>
      </c>
      <c r="J129" s="272">
        <f t="shared" si="29"/>
        <v>2.6052128837405861E-2</v>
      </c>
      <c r="K129" s="272">
        <f t="shared" si="29"/>
        <v>2.2981450496389642E-2</v>
      </c>
      <c r="L129" s="272">
        <f t="shared" si="29"/>
        <v>2.1715136817276569E-2</v>
      </c>
      <c r="M129" s="272">
        <f t="shared" si="29"/>
        <v>2.1818410730797853E-2</v>
      </c>
      <c r="N129" s="272">
        <f t="shared" si="29"/>
        <v>2.50345477717051E-2</v>
      </c>
      <c r="O129" s="272">
        <f t="shared" si="29"/>
        <v>2.8557190017649184E-2</v>
      </c>
      <c r="P129" s="272">
        <f t="shared" si="29"/>
        <v>2.3941971597997293E-2</v>
      </c>
      <c r="Q129" s="272">
        <f t="shared" si="29"/>
        <v>2.1129828562010042E-2</v>
      </c>
      <c r="R129" s="272">
        <f t="shared" si="29"/>
        <v>2.4360737724520683E-2</v>
      </c>
      <c r="S129" s="272">
        <f t="shared" si="29"/>
        <v>2.3695020742328217E-2</v>
      </c>
      <c r="T129" s="272">
        <f t="shared" si="29"/>
        <v>2.5732035168462959E-2</v>
      </c>
      <c r="U129" s="272">
        <f t="shared" si="29"/>
        <v>2.4792654990460697E-2</v>
      </c>
      <c r="V129" s="272">
        <f t="shared" si="29"/>
        <v>2.53609269833594E-2</v>
      </c>
      <c r="W129" s="272">
        <f t="shared" si="29"/>
        <v>2.0465017266369168E-2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6.9443362570928757E-2</v>
      </c>
      <c r="C130" s="272">
        <f t="shared" si="30"/>
        <v>6.6022251155376049E-2</v>
      </c>
      <c r="D130" s="272">
        <f t="shared" si="30"/>
        <v>6.5955094328581695E-2</v>
      </c>
      <c r="E130" s="272">
        <f t="shared" si="30"/>
        <v>7.1449344611439133E-2</v>
      </c>
      <c r="F130" s="272">
        <f t="shared" si="30"/>
        <v>9.4922768519990389E-2</v>
      </c>
      <c r="G130" s="272">
        <f t="shared" si="30"/>
        <v>0.10369504390264442</v>
      </c>
      <c r="H130" s="272">
        <f t="shared" si="30"/>
        <v>9.3378292880548136E-2</v>
      </c>
      <c r="I130" s="272">
        <f t="shared" si="30"/>
        <v>8.9175411838304366E-2</v>
      </c>
      <c r="J130" s="272">
        <f t="shared" si="30"/>
        <v>9.6621177270951028E-2</v>
      </c>
      <c r="K130" s="272">
        <f t="shared" si="30"/>
        <v>0.11994942746207914</v>
      </c>
      <c r="L130" s="272">
        <f t="shared" si="30"/>
        <v>0.10189857444560442</v>
      </c>
      <c r="M130" s="272">
        <f t="shared" si="30"/>
        <v>0.10124815836568683</v>
      </c>
      <c r="N130" s="272">
        <f t="shared" si="30"/>
        <v>8.2454565745933531E-2</v>
      </c>
      <c r="O130" s="272">
        <f t="shared" si="30"/>
        <v>9.0921675680134498E-2</v>
      </c>
      <c r="P130" s="272">
        <f t="shared" si="30"/>
        <v>0.1068806044938625</v>
      </c>
      <c r="Q130" s="272">
        <f t="shared" si="30"/>
        <v>0.10888270593988447</v>
      </c>
      <c r="R130" s="272">
        <f t="shared" si="30"/>
        <v>0.11579860042342872</v>
      </c>
      <c r="S130" s="272">
        <f t="shared" si="30"/>
        <v>0.12760642743111855</v>
      </c>
      <c r="T130" s="272">
        <f t="shared" si="30"/>
        <v>0.1140273852112558</v>
      </c>
      <c r="U130" s="272">
        <f t="shared" si="30"/>
        <v>0.12661202558778248</v>
      </c>
      <c r="V130" s="272">
        <f t="shared" si="30"/>
        <v>0.14142573829948174</v>
      </c>
      <c r="W130" s="272">
        <f t="shared" si="30"/>
        <v>0.17110224542639113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1.4432777118047798E-2</v>
      </c>
      <c r="C131" s="273">
        <f t="shared" si="31"/>
        <v>1.3555426122576548E-2</v>
      </c>
      <c r="D131" s="273">
        <f t="shared" si="31"/>
        <v>1.4596828795879429E-2</v>
      </c>
      <c r="E131" s="273">
        <f t="shared" si="31"/>
        <v>1.5214155642250763E-2</v>
      </c>
      <c r="F131" s="273">
        <f t="shared" si="31"/>
        <v>2.1708229739692084E-2</v>
      </c>
      <c r="G131" s="273">
        <f t="shared" si="31"/>
        <v>2.4327315818190431E-2</v>
      </c>
      <c r="H131" s="273">
        <f t="shared" si="31"/>
        <v>2.3774204798886599E-2</v>
      </c>
      <c r="I131" s="273">
        <f t="shared" si="31"/>
        <v>2.411476042818974E-2</v>
      </c>
      <c r="J131" s="273">
        <f t="shared" si="31"/>
        <v>2.4967453802598592E-2</v>
      </c>
      <c r="K131" s="273">
        <f t="shared" si="31"/>
        <v>2.5995902865271626E-2</v>
      </c>
      <c r="L131" s="273">
        <f t="shared" si="31"/>
        <v>2.7676801508525171E-2</v>
      </c>
      <c r="M131" s="273">
        <f t="shared" si="31"/>
        <v>2.7433203719948788E-2</v>
      </c>
      <c r="N131" s="273">
        <f t="shared" si="31"/>
        <v>2.7011886189685565E-2</v>
      </c>
      <c r="O131" s="273">
        <f t="shared" si="31"/>
        <v>2.5186886297460291E-2</v>
      </c>
      <c r="P131" s="273">
        <f t="shared" si="31"/>
        <v>2.9692694968548951E-2</v>
      </c>
      <c r="Q131" s="273">
        <f t="shared" si="31"/>
        <v>3.2005352698278332E-2</v>
      </c>
      <c r="R131" s="273">
        <f t="shared" si="31"/>
        <v>2.9100713712759907E-2</v>
      </c>
      <c r="S131" s="273">
        <f t="shared" si="31"/>
        <v>2.8873755230958125E-2</v>
      </c>
      <c r="T131" s="273">
        <f t="shared" si="31"/>
        <v>2.7886550136336629E-2</v>
      </c>
      <c r="U131" s="273">
        <f t="shared" si="31"/>
        <v>2.8117789075239999E-2</v>
      </c>
      <c r="V131" s="273">
        <f t="shared" si="31"/>
        <v>2.676948307553537E-2</v>
      </c>
      <c r="W131" s="273">
        <f t="shared" si="31"/>
        <v>2.9628048496232257E-2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0.46948005049782277</v>
      </c>
      <c r="C136" s="274">
        <f>IF(C$5=0,0,C$5/ISI_fec!C$5)</f>
        <v>0.47781795197171106</v>
      </c>
      <c r="D136" s="274">
        <f>IF(D$5=0,0,D$5/ISI_fec!D$5)</f>
        <v>0.47975960097760567</v>
      </c>
      <c r="E136" s="274">
        <f>IF(E$5=0,0,E$5/ISI_fec!E$5)</f>
        <v>0.48206691182182576</v>
      </c>
      <c r="F136" s="274">
        <f>IF(F$5=0,0,F$5/ISI_fec!F$5)</f>
        <v>0.48346368190262068</v>
      </c>
      <c r="G136" s="274">
        <f>IF(G$5=0,0,G$5/ISI_fec!G$5)</f>
        <v>0.48663757039522693</v>
      </c>
      <c r="H136" s="274">
        <f>IF(H$5=0,0,H$5/ISI_fec!H$5)</f>
        <v>0.48357219960405168</v>
      </c>
      <c r="I136" s="274">
        <f>IF(I$5=0,0,I$5/ISI_fec!I$5)</f>
        <v>0.48233616870757667</v>
      </c>
      <c r="J136" s="274">
        <f>IF(J$5=0,0,J$5/ISI_fec!J$5)</f>
        <v>0.48915700878793505</v>
      </c>
      <c r="K136" s="274">
        <f>IF(K$5=0,0,K$5/ISI_fec!K$5)</f>
        <v>0.48895052067874578</v>
      </c>
      <c r="L136" s="274">
        <f>IF(L$5=0,0,L$5/ISI_fec!L$5)</f>
        <v>0.48803414906728904</v>
      </c>
      <c r="M136" s="274">
        <f>IF(M$5=0,0,M$5/ISI_fec!M$5)</f>
        <v>0.48758554566416534</v>
      </c>
      <c r="N136" s="274">
        <f>IF(N$5=0,0,N$5/ISI_fec!N$5)</f>
        <v>0.48956207659579959</v>
      </c>
      <c r="O136" s="274">
        <f>IF(O$5=0,0,O$5/ISI_fec!O$5)</f>
        <v>0.49459366800744381</v>
      </c>
      <c r="P136" s="274">
        <f>IF(P$5=0,0,P$5/ISI_fec!P$5)</f>
        <v>0.50362234715518606</v>
      </c>
      <c r="Q136" s="274">
        <f>IF(Q$5=0,0,Q$5/ISI_fec!Q$5)</f>
        <v>0.50266704784252991</v>
      </c>
      <c r="R136" s="274">
        <f>IF(R$5=0,0,R$5/ISI_fec!R$5)</f>
        <v>0.50614467987608025</v>
      </c>
      <c r="S136" s="274">
        <f>IF(S$5=0,0,S$5/ISI_fec!S$5)</f>
        <v>0.51788394621777456</v>
      </c>
      <c r="T136" s="274">
        <f>IF(T$5=0,0,T$5/ISI_fec!T$5)</f>
        <v>0.53211046657046257</v>
      </c>
      <c r="U136" s="274">
        <f>IF(U$5=0,0,U$5/ISI_fec!U$5)</f>
        <v>0.53382636746430623</v>
      </c>
      <c r="V136" s="274">
        <f>IF(V$5=0,0,V$5/ISI_fec!V$5)</f>
        <v>0.53498817088853556</v>
      </c>
      <c r="W136" s="274">
        <f>IF(W$5=0,0,W$5/ISI_fec!W$5)</f>
        <v>0.53556678540624214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0.43164822297376371</v>
      </c>
      <c r="C137" s="275">
        <f>IF(C$6=0,0,C$6/ISI_fec!C$6)</f>
        <v>0.43164822297376376</v>
      </c>
      <c r="D137" s="275">
        <f>IF(D$6=0,0,D$6/ISI_fec!D$6)</f>
        <v>0.43164822297376371</v>
      </c>
      <c r="E137" s="275">
        <f>IF(E$6=0,0,E$6/ISI_fec!E$6)</f>
        <v>0.43372195660421869</v>
      </c>
      <c r="F137" s="275">
        <f>IF(F$6=0,0,F$6/ISI_fec!F$6)</f>
        <v>0.43372195660421875</v>
      </c>
      <c r="G137" s="275">
        <f>IF(G$6=0,0,G$6/ISI_fec!G$6)</f>
        <v>0.43372195660421869</v>
      </c>
      <c r="H137" s="275">
        <f>IF(H$6=0,0,H$6/ISI_fec!H$6)</f>
        <v>0.43372195660421881</v>
      </c>
      <c r="I137" s="275">
        <f>IF(I$6=0,0,I$6/ISI_fec!I$6)</f>
        <v>0.43372195660421869</v>
      </c>
      <c r="J137" s="275">
        <f>IF(J$6=0,0,J$6/ISI_fec!J$6)</f>
        <v>0.43925307704596361</v>
      </c>
      <c r="K137" s="275">
        <f>IF(K$6=0,0,K$6/ISI_fec!K$6)</f>
        <v>0.43925307704596356</v>
      </c>
      <c r="L137" s="275">
        <f>IF(L$6=0,0,L$6/ISI_fec!L$6)</f>
        <v>0.43925307704596367</v>
      </c>
      <c r="M137" s="275">
        <f>IF(M$6=0,0,M$6/ISI_fec!M$6)</f>
        <v>0.43925307704596378</v>
      </c>
      <c r="N137" s="275">
        <f>IF(N$6=0,0,N$6/ISI_fec!N$6)</f>
        <v>0.43925307704596367</v>
      </c>
      <c r="O137" s="275">
        <f>IF(O$6=0,0,O$6/ISI_fec!O$6)</f>
        <v>0.43925307704596367</v>
      </c>
      <c r="P137" s="275">
        <f>IF(P$6=0,0,P$6/ISI_fec!P$6)</f>
        <v>0.43925307704596367</v>
      </c>
      <c r="Q137" s="275">
        <f>IF(Q$6=0,0,Q$6/ISI_fec!Q$6)</f>
        <v>0.43925307704596372</v>
      </c>
      <c r="R137" s="275">
        <f>IF(R$6=0,0,R$6/ISI_fec!R$6)</f>
        <v>0.4392530770459635</v>
      </c>
      <c r="S137" s="275">
        <f>IF(S$6=0,0,S$6/ISI_fec!S$6)</f>
        <v>0.45032776934136715</v>
      </c>
      <c r="T137" s="275">
        <f>IF(T$6=0,0,T$6/ISI_fec!T$6)</f>
        <v>0.46029499240723054</v>
      </c>
      <c r="U137" s="275">
        <f>IF(U$6=0,0,U$6/ISI_fec!U$6)</f>
        <v>0.46347778205444362</v>
      </c>
      <c r="V137" s="275">
        <f>IF(V$6=0,0,V$6/ISI_fec!V$6)</f>
        <v>0.46347778205444351</v>
      </c>
      <c r="W137" s="275">
        <f>IF(W$6=0,0,W$6/ISI_fec!W$6)</f>
        <v>0.46347778205444368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0.11194989024990852</v>
      </c>
      <c r="C138" s="276">
        <f>IF(C$7=0,0,C$7/ISI_fec!C$7)</f>
        <v>0.11194989024990859</v>
      </c>
      <c r="D138" s="276">
        <f>IF(D$7=0,0,D$7/ISI_fec!D$7)</f>
        <v>0.11194989024990851</v>
      </c>
      <c r="E138" s="276">
        <f>IF(E$7=0,0,E$7/ISI_fec!E$7)</f>
        <v>0.11248772230847136</v>
      </c>
      <c r="F138" s="276">
        <f>IF(F$7=0,0,F$7/ISI_fec!F$7)</f>
        <v>0.11248772230847139</v>
      </c>
      <c r="G138" s="276">
        <f>IF(G$7=0,0,G$7/ISI_fec!G$7)</f>
        <v>0.11248772230847141</v>
      </c>
      <c r="H138" s="276">
        <f>IF(H$7=0,0,H$7/ISI_fec!H$7)</f>
        <v>0.1124877223084714</v>
      </c>
      <c r="I138" s="276">
        <f>IF(I$7=0,0,I$7/ISI_fec!I$7)</f>
        <v>0.11248772230847136</v>
      </c>
      <c r="J138" s="276">
        <f>IF(J$7=0,0,J$7/ISI_fec!J$7)</f>
        <v>0.11392224304423723</v>
      </c>
      <c r="K138" s="276">
        <f>IF(K$7=0,0,K$7/ISI_fec!K$7)</f>
        <v>0.11392224304423725</v>
      </c>
      <c r="L138" s="276">
        <f>IF(L$7=0,0,L$7/ISI_fec!L$7)</f>
        <v>0.11392224304423729</v>
      </c>
      <c r="M138" s="276">
        <f>IF(M$7=0,0,M$7/ISI_fec!M$7)</f>
        <v>0.11392224304423727</v>
      </c>
      <c r="N138" s="276">
        <f>IF(N$7=0,0,N$7/ISI_fec!N$7)</f>
        <v>0.11392224304423725</v>
      </c>
      <c r="O138" s="276">
        <f>IF(O$7=0,0,O$7/ISI_fec!O$7)</f>
        <v>0.11392224304423726</v>
      </c>
      <c r="P138" s="276">
        <f>IF(P$7=0,0,P$7/ISI_fec!P$7)</f>
        <v>0.11392224304423733</v>
      </c>
      <c r="Q138" s="276">
        <f>IF(Q$7=0,0,Q$7/ISI_fec!Q$7)</f>
        <v>0.11392224304423727</v>
      </c>
      <c r="R138" s="276">
        <f>IF(R$7=0,0,R$7/ISI_fec!R$7)</f>
        <v>0.11392224304423725</v>
      </c>
      <c r="S138" s="276">
        <f>IF(S$7=0,0,S$7/ISI_fec!S$7)</f>
        <v>0.11711481738841108</v>
      </c>
      <c r="T138" s="276">
        <f>IF(T$7=0,0,T$7/ISI_fec!T$7)</f>
        <v>0.12020502824453817</v>
      </c>
      <c r="U138" s="276">
        <f>IF(U$7=0,0,U$7/ISI_fec!U$7)</f>
        <v>0.12020502824453815</v>
      </c>
      <c r="V138" s="276">
        <f>IF(V$7=0,0,V$7/ISI_fec!V$7)</f>
        <v>0.12020502824453813</v>
      </c>
      <c r="W138" s="276">
        <f>IF(W$7=0,0,W$7/ISI_fec!W$7)</f>
        <v>0.12020502824453821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0.61836409326566932</v>
      </c>
      <c r="C139" s="276">
        <f>IF(C$8=0,0,C$8/ISI_fec!C$8)</f>
        <v>0.61836409326566921</v>
      </c>
      <c r="D139" s="276">
        <f>IF(D$8=0,0,D$8/ISI_fec!D$8)</f>
        <v>0.61836409326566932</v>
      </c>
      <c r="E139" s="276">
        <f>IF(E$8=0,0,E$8/ISI_fec!E$8)</f>
        <v>0.62133485127606147</v>
      </c>
      <c r="F139" s="276">
        <f>IF(F$8=0,0,F$8/ISI_fec!F$8)</f>
        <v>0.62133485127606147</v>
      </c>
      <c r="G139" s="276">
        <f>IF(G$8=0,0,G$8/ISI_fec!G$8)</f>
        <v>0.62133485127606158</v>
      </c>
      <c r="H139" s="276">
        <f>IF(H$8=0,0,H$8/ISI_fec!H$8)</f>
        <v>0.62133485127606147</v>
      </c>
      <c r="I139" s="276">
        <f>IF(I$8=0,0,I$8/ISI_fec!I$8)</f>
        <v>0.62133485127606136</v>
      </c>
      <c r="J139" s="276">
        <f>IF(J$8=0,0,J$8/ISI_fec!J$8)</f>
        <v>0.62925854027711781</v>
      </c>
      <c r="K139" s="276">
        <f>IF(K$8=0,0,K$8/ISI_fec!K$8)</f>
        <v>0.62925854027711792</v>
      </c>
      <c r="L139" s="276">
        <f>IF(L$8=0,0,L$8/ISI_fec!L$8)</f>
        <v>0.62925854027711803</v>
      </c>
      <c r="M139" s="276">
        <f>IF(M$8=0,0,M$8/ISI_fec!M$8)</f>
        <v>0.62925854027711803</v>
      </c>
      <c r="N139" s="276">
        <f>IF(N$8=0,0,N$8/ISI_fec!N$8)</f>
        <v>0.62925854027711792</v>
      </c>
      <c r="O139" s="276">
        <f>IF(O$8=0,0,O$8/ISI_fec!O$8)</f>
        <v>0.62925854027711803</v>
      </c>
      <c r="P139" s="276">
        <f>IF(P$8=0,0,P$8/ISI_fec!P$8)</f>
        <v>0.62925854027711803</v>
      </c>
      <c r="Q139" s="276">
        <f>IF(Q$8=0,0,Q$8/ISI_fec!Q$8)</f>
        <v>0.62925854027711792</v>
      </c>
      <c r="R139" s="276">
        <f>IF(R$8=0,0,R$8/ISI_fec!R$8)</f>
        <v>0.62925854027711803</v>
      </c>
      <c r="S139" s="276">
        <f>IF(S$8=0,0,S$8/ISI_fec!S$8)</f>
        <v>0.6429486881651395</v>
      </c>
      <c r="T139" s="276">
        <f>IF(T$8=0,0,T$8/ISI_fec!T$8)</f>
        <v>0.65526982126435829</v>
      </c>
      <c r="U139" s="276">
        <f>IF(U$8=0,0,U$8/ISI_fec!U$8)</f>
        <v>0.66396200237872727</v>
      </c>
      <c r="V139" s="276">
        <f>IF(V$8=0,0,V$8/ISI_fec!V$8)</f>
        <v>0.66396200237872716</v>
      </c>
      <c r="W139" s="276">
        <f>IF(W$8=0,0,W$8/ISI_fec!W$8)</f>
        <v>0.66396200237872727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0.42725394140406714</v>
      </c>
      <c r="C140" s="276">
        <f>IF(C$9=0,0,C$9/ISI_fec!C$9)</f>
        <v>0.42725394140406703</v>
      </c>
      <c r="D140" s="276">
        <f>IF(D$9=0,0,D$9/ISI_fec!D$9)</f>
        <v>0.42725394140406714</v>
      </c>
      <c r="E140" s="276">
        <f>IF(E$9=0,0,E$9/ISI_fec!E$9)</f>
        <v>0.42930656393296335</v>
      </c>
      <c r="F140" s="276">
        <f>IF(F$9=0,0,F$9/ISI_fec!F$9)</f>
        <v>0.42930656393296357</v>
      </c>
      <c r="G140" s="276">
        <f>IF(G$9=0,0,G$9/ISI_fec!G$9)</f>
        <v>0.42930656393296357</v>
      </c>
      <c r="H140" s="276">
        <f>IF(H$9=0,0,H$9/ISI_fec!H$9)</f>
        <v>0.42930656393296346</v>
      </c>
      <c r="I140" s="276">
        <f>IF(I$9=0,0,I$9/ISI_fec!I$9)</f>
        <v>0.4293065639329634</v>
      </c>
      <c r="J140" s="276">
        <f>IF(J$9=0,0,J$9/ISI_fec!J$9)</f>
        <v>0.43478137625313312</v>
      </c>
      <c r="K140" s="276">
        <f>IF(K$9=0,0,K$9/ISI_fec!K$9)</f>
        <v>0.43478137625313312</v>
      </c>
      <c r="L140" s="276">
        <f>IF(L$9=0,0,L$9/ISI_fec!L$9)</f>
        <v>0.43478137625313329</v>
      </c>
      <c r="M140" s="276">
        <f>IF(M$9=0,0,M$9/ISI_fec!M$9)</f>
        <v>0.43478137625313323</v>
      </c>
      <c r="N140" s="276">
        <f>IF(N$9=0,0,N$9/ISI_fec!N$9)</f>
        <v>0.43478137625313318</v>
      </c>
      <c r="O140" s="276">
        <f>IF(O$9=0,0,O$9/ISI_fec!O$9)</f>
        <v>0.43478137625313329</v>
      </c>
      <c r="P140" s="276">
        <f>IF(P$9=0,0,P$9/ISI_fec!P$9)</f>
        <v>0.43478137625313329</v>
      </c>
      <c r="Q140" s="276">
        <f>IF(Q$9=0,0,Q$9/ISI_fec!Q$9)</f>
        <v>0.43478137625313323</v>
      </c>
      <c r="R140" s="276">
        <f>IF(R$9=0,0,R$9/ISI_fec!R$9)</f>
        <v>0.43478137625313312</v>
      </c>
      <c r="S140" s="276">
        <f>IF(S$9=0,0,S$9/ISI_fec!S$9)</f>
        <v>0.44696575596738575</v>
      </c>
      <c r="T140" s="276">
        <f>IF(T$9=0,0,T$9/ISI_fec!T$9)</f>
        <v>0.45875946800321316</v>
      </c>
      <c r="U140" s="276">
        <f>IF(U$9=0,0,U$9/ISI_fec!U$9)</f>
        <v>0.45875946800321304</v>
      </c>
      <c r="V140" s="276">
        <f>IF(V$9=0,0,V$9/ISI_fec!V$9)</f>
        <v>0.45875946800321321</v>
      </c>
      <c r="W140" s="276">
        <f>IF(W$9=0,0,W$9/ISI_fec!W$9)</f>
        <v>0.45875946800321327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0.64463859322936723</v>
      </c>
      <c r="C141" s="277">
        <f>IF(C$10=0,0,C$10/ISI_fec!C$10)</f>
        <v>0.64212824663538115</v>
      </c>
      <c r="D141" s="277">
        <f>IF(D$10=0,0,D$10/ISI_fec!D$10)</f>
        <v>0.64517651072499249</v>
      </c>
      <c r="E141" s="277">
        <f>IF(E$10=0,0,E$10/ISI_fec!E$10)</f>
        <v>0.6502954053678166</v>
      </c>
      <c r="F141" s="277">
        <f>IF(F$10=0,0,F$10/ISI_fec!F$10)</f>
        <v>0.67029271351637509</v>
      </c>
      <c r="G141" s="277">
        <f>IF(G$10=0,0,G$10/ISI_fec!G$10)</f>
        <v>0.67713545802049047</v>
      </c>
      <c r="H141" s="277">
        <f>IF(H$10=0,0,H$10/ISI_fec!H$10)</f>
        <v>0.67626712724787952</v>
      </c>
      <c r="I141" s="277">
        <f>IF(I$10=0,0,I$10/ISI_fec!I$10)</f>
        <v>0.67746288388570697</v>
      </c>
      <c r="J141" s="277">
        <f>IF(J$10=0,0,J$10/ISI_fec!J$10)</f>
        <v>0.689292839735688</v>
      </c>
      <c r="K141" s="277">
        <f>IF(K$10=0,0,K$10/ISI_fec!K$10)</f>
        <v>0.69403970701522755</v>
      </c>
      <c r="L141" s="277">
        <f>IF(L$10=0,0,L$10/ISI_fec!L$10)</f>
        <v>0.6989306246288064</v>
      </c>
      <c r="M141" s="277">
        <f>IF(M$10=0,0,M$10/ISI_fec!M$10)</f>
        <v>0.69934514857583463</v>
      </c>
      <c r="N141" s="277">
        <f>IF(N$10=0,0,N$10/ISI_fec!N$10)</f>
        <v>0.69363428612712874</v>
      </c>
      <c r="O141" s="277">
        <f>IF(O$10=0,0,O$10/ISI_fec!O$10)</f>
        <v>0.68606909155795714</v>
      </c>
      <c r="P141" s="277">
        <f>IF(P$10=0,0,P$10/ISI_fec!P$10)</f>
        <v>0.69885254835975363</v>
      </c>
      <c r="Q141" s="277">
        <f>IF(Q$10=0,0,Q$10/ISI_fec!Q$10)</f>
        <v>0.70648097382354857</v>
      </c>
      <c r="R141" s="277">
        <f>IF(R$10=0,0,R$10/ISI_fec!R$10)</f>
        <v>0.69740856819511421</v>
      </c>
      <c r="S141" s="277">
        <f>IF(S$10=0,0,S$10/ISI_fec!S$10)</f>
        <v>0.76074950576141509</v>
      </c>
      <c r="T141" s="277">
        <f>IF(T$10=0,0,T$10/ISI_fec!T$10)</f>
        <v>0.75795401319855893</v>
      </c>
      <c r="U141" s="277">
        <f>IF(U$10=0,0,U$10/ISI_fec!U$10)</f>
        <v>0.76690144851693209</v>
      </c>
      <c r="V141" s="277">
        <f>IF(V$10=0,0,V$10/ISI_fec!V$10)</f>
        <v>0.80254930145018311</v>
      </c>
      <c r="W141" s="277">
        <f>IF(W$10=0,0,W$10/ISI_fec!W$10)</f>
        <v>0.82235653566658107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0.40136756176869265</v>
      </c>
      <c r="C142" s="278">
        <f>IF(C$16=0,0,C$16/ISI_fec!C$16)</f>
        <v>0.40915837206028627</v>
      </c>
      <c r="D142" s="278">
        <f>IF(D$16=0,0,D$16/ISI_fec!D$16)</f>
        <v>0.41412187455376898</v>
      </c>
      <c r="E142" s="278">
        <f>IF(E$16=0,0,E$16/ISI_fec!E$16)</f>
        <v>0.41090245249320473</v>
      </c>
      <c r="F142" s="278">
        <f>IF(F$16=0,0,F$16/ISI_fec!F$16)</f>
        <v>0.40115677268072603</v>
      </c>
      <c r="G142" s="278">
        <f>IF(G$16=0,0,G$16/ISI_fec!G$16)</f>
        <v>0.40590290135449886</v>
      </c>
      <c r="H142" s="278">
        <f>IF(H$16=0,0,H$16/ISI_fec!H$16)</f>
        <v>0.40167278376506349</v>
      </c>
      <c r="I142" s="278">
        <f>IF(I$16=0,0,I$16/ISI_fec!I$16)</f>
        <v>0.39934484564814265</v>
      </c>
      <c r="J142" s="278">
        <f>IF(J$16=0,0,J$16/ISI_fec!J$16)</f>
        <v>0.40438695066371533</v>
      </c>
      <c r="K142" s="278">
        <f>IF(K$16=0,0,K$16/ISI_fec!K$16)</f>
        <v>0.40272289573462777</v>
      </c>
      <c r="L142" s="278">
        <f>IF(L$16=0,0,L$16/ISI_fec!L$16)</f>
        <v>0.40187639796174013</v>
      </c>
      <c r="M142" s="278">
        <f>IF(M$16=0,0,M$16/ISI_fec!M$16)</f>
        <v>0.40161206203313365</v>
      </c>
      <c r="N142" s="278">
        <f>IF(N$16=0,0,N$16/ISI_fec!N$16)</f>
        <v>0.405161648916327</v>
      </c>
      <c r="O142" s="278">
        <f>IF(O$16=0,0,O$16/ISI_fec!O$16)</f>
        <v>0.41722753059404144</v>
      </c>
      <c r="P142" s="278">
        <f>IF(P$16=0,0,P$16/ISI_fec!P$16)</f>
        <v>0.43471309216016879</v>
      </c>
      <c r="Q142" s="278">
        <f>IF(Q$16=0,0,Q$16/ISI_fec!Q$16)</f>
        <v>0.425875611339816</v>
      </c>
      <c r="R142" s="278">
        <f>IF(R$16=0,0,R$16/ISI_fec!R$16)</f>
        <v>0.44643577008769575</v>
      </c>
      <c r="S142" s="278">
        <f>IF(S$16=0,0,S$16/ISI_fec!S$16)</f>
        <v>0.45016675851316812</v>
      </c>
      <c r="T142" s="278">
        <f>IF(T$16=0,0,T$16/ISI_fec!T$16)</f>
        <v>0.47374761693490802</v>
      </c>
      <c r="U142" s="278">
        <f>IF(U$16=0,0,U$16/ISI_fec!U$16)</f>
        <v>0.47206475313984153</v>
      </c>
      <c r="V142" s="278">
        <f>IF(V$16=0,0,V$16/ISI_fec!V$16)</f>
        <v>0.47917553661392664</v>
      </c>
      <c r="W142" s="278">
        <f>IF(W$16=0,0,W$16/ISI_fec!W$16)</f>
        <v>0.46467398862318093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0.50163962470227041</v>
      </c>
      <c r="C143" s="278">
        <f>IF(C$22=0,0,C$22/ISI_fec!C$22)</f>
        <v>0.50201577219117088</v>
      </c>
      <c r="D143" s="278">
        <f>IF(D$22=0,0,D$22/ISI_fec!D$22)</f>
        <v>0.5028912227826553</v>
      </c>
      <c r="E143" s="278">
        <f>IF(E$22=0,0,E$22/ISI_fec!E$22)</f>
        <v>0.50369314372387897</v>
      </c>
      <c r="F143" s="278">
        <f>IF(F$22=0,0,F$22/ISI_fec!F$22)</f>
        <v>0.5027635265376218</v>
      </c>
      <c r="G143" s="278">
        <f>IF(G$22=0,0,G$22/ISI_fec!G$22)</f>
        <v>0.50351787473709508</v>
      </c>
      <c r="H143" s="278">
        <f>IF(H$22=0,0,H$22/ISI_fec!H$22)</f>
        <v>0.50361398039463201</v>
      </c>
      <c r="I143" s="278">
        <f>IF(I$22=0,0,I$22/ISI_fec!I$22)</f>
        <v>0.5031360400432584</v>
      </c>
      <c r="J143" s="278">
        <f>IF(J$22=0,0,J$22/ISI_fec!J$22)</f>
        <v>0.50961019085694281</v>
      </c>
      <c r="K143" s="278">
        <f>IF(K$22=0,0,K$22/ISI_fec!K$22)</f>
        <v>0.51050127814108037</v>
      </c>
      <c r="L143" s="278">
        <f>IF(L$22=0,0,L$22/ISI_fec!L$22)</f>
        <v>0.51034712391592685</v>
      </c>
      <c r="M143" s="278">
        <f>IF(M$22=0,0,M$22/ISI_fec!M$22)</f>
        <v>0.51029679712649467</v>
      </c>
      <c r="N143" s="278">
        <f>IF(N$22=0,0,N$22/ISI_fec!N$22)</f>
        <v>0.51066448516596974</v>
      </c>
      <c r="O143" s="278">
        <f>IF(O$22=0,0,O$22/ISI_fec!O$22)</f>
        <v>0.51214901929079304</v>
      </c>
      <c r="P143" s="278">
        <f>IF(P$22=0,0,P$22/ISI_fec!P$22)</f>
        <v>0.51278262289101972</v>
      </c>
      <c r="Q143" s="278">
        <f>IF(Q$22=0,0,Q$22/ISI_fec!Q$22)</f>
        <v>0.51095210643112443</v>
      </c>
      <c r="R143" s="278">
        <f>IF(R$22=0,0,R$22/ISI_fec!R$22)</f>
        <v>0.51309437370558475</v>
      </c>
      <c r="S143" s="278">
        <f>IF(S$22=0,0,S$22/ISI_fec!S$22)</f>
        <v>0.52558653060805127</v>
      </c>
      <c r="T143" s="278">
        <f>IF(T$22=0,0,T$22/ISI_fec!T$22)</f>
        <v>0.54054240231048634</v>
      </c>
      <c r="U143" s="278">
        <f>IF(U$22=0,0,U$22/ISI_fec!U$22)</f>
        <v>0.54049436281311114</v>
      </c>
      <c r="V143" s="278">
        <f>IF(V$22=0,0,V$22/ISI_fec!V$22)</f>
        <v>0.54099139213940062</v>
      </c>
      <c r="W143" s="278">
        <f>IF(W$22=0,0,W$22/ISI_fec!W$22)</f>
        <v>0.53997848548926219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0.45673111179395798</v>
      </c>
      <c r="C144" s="278">
        <f>IF(C$28=0,0,C$28/ISI_fec!C$28)</f>
        <v>0.47546689298733424</v>
      </c>
      <c r="D144" s="278">
        <f>IF(D$28=0,0,D$28/ISI_fec!D$28)</f>
        <v>0.47761799312338105</v>
      </c>
      <c r="E144" s="278">
        <f>IF(E$28=0,0,E$28/ISI_fec!E$28)</f>
        <v>0.48138071600026316</v>
      </c>
      <c r="F144" s="278">
        <f>IF(F$28=0,0,F$28/ISI_fec!F$28)</f>
        <v>0.49601988630297367</v>
      </c>
      <c r="G144" s="278">
        <f>IF(G$28=0,0,G$28/ISI_fec!G$28)</f>
        <v>0.50098114534612948</v>
      </c>
      <c r="H144" s="278">
        <f>IF(H$28=0,0,H$28/ISI_fec!H$28)</f>
        <v>0.50026333926355748</v>
      </c>
      <c r="I144" s="278">
        <f>IF(I$28=0,0,I$28/ISI_fec!I$28)</f>
        <v>0.50122387156370907</v>
      </c>
      <c r="J144" s="278">
        <f>IF(J$28=0,0,J$28/ISI_fec!J$28)</f>
        <v>0.50993864935408073</v>
      </c>
      <c r="K144" s="278">
        <f>IF(K$28=0,0,K$28/ISI_fec!K$28)</f>
        <v>0.51360600269601964</v>
      </c>
      <c r="L144" s="278">
        <f>IF(L$28=0,0,L$28/ISI_fec!L$28)</f>
        <v>0.51711592772333315</v>
      </c>
      <c r="M144" s="278">
        <f>IF(M$28=0,0,M$28/ISI_fec!M$28)</f>
        <v>0.51728761620088204</v>
      </c>
      <c r="N144" s="278">
        <f>IF(N$28=0,0,N$28/ISI_fec!N$28)</f>
        <v>0.51311638778017599</v>
      </c>
      <c r="O144" s="278">
        <f>IF(O$28=0,0,O$28/ISI_fec!O$28)</f>
        <v>0.50761089240159973</v>
      </c>
      <c r="P144" s="278">
        <f>IF(P$28=0,0,P$28/ISI_fec!P$28)</f>
        <v>0.51692487220336469</v>
      </c>
      <c r="Q144" s="278">
        <f>IF(Q$28=0,0,Q$28/ISI_fec!Q$28)</f>
        <v>0.52247133900763565</v>
      </c>
      <c r="R144" s="278">
        <f>IF(R$28=0,0,R$28/ISI_fec!R$28)</f>
        <v>0.51587632267190797</v>
      </c>
      <c r="S144" s="278">
        <f>IF(S$28=0,0,S$28/ISI_fec!S$28)</f>
        <v>0.53046223021448791</v>
      </c>
      <c r="T144" s="278">
        <f>IF(T$28=0,0,T$28/ISI_fec!T$28)</f>
        <v>0.54111063794772885</v>
      </c>
      <c r="U144" s="278">
        <f>IF(U$28=0,0,U$28/ISI_fec!U$28)</f>
        <v>0.54288069031569564</v>
      </c>
      <c r="V144" s="278">
        <f>IF(V$28=0,0,V$28/ISI_fec!V$28)</f>
        <v>0.54073456029486433</v>
      </c>
      <c r="W144" s="278">
        <f>IF(W$28=0,0,W$28/ISI_fec!W$28)</f>
        <v>0.54991645110851062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0.47598494251791662</v>
      </c>
      <c r="C145" s="279">
        <f>IF(C$35=0,0,C$35/ISI_fec!C$35)</f>
        <v>0.4749361822380917</v>
      </c>
      <c r="D145" s="279">
        <f>IF(D$35=0,0,D$35/ISI_fec!D$35)</f>
        <v>0.47744389709303814</v>
      </c>
      <c r="E145" s="279">
        <f>IF(E$35=0,0,E$35/ISI_fec!E$35)</f>
        <v>0.48118933200062525</v>
      </c>
      <c r="F145" s="279">
        <f>IF(F$35=0,0,F$35/ISI_fec!F$35)</f>
        <v>0.49063903291979383</v>
      </c>
      <c r="G145" s="279">
        <f>IF(G$35=0,0,G$35/ISI_fec!G$35)</f>
        <v>0.49640267200127208</v>
      </c>
      <c r="H145" s="279">
        <f>IF(H$35=0,0,H$35/ISI_fec!H$35)</f>
        <v>0.49206213026939044</v>
      </c>
      <c r="I145" s="279">
        <f>IF(I$35=0,0,I$35/ISI_fec!I$35)</f>
        <v>0.48890214228746803</v>
      </c>
      <c r="J145" s="279">
        <f>IF(J$35=0,0,J$35/ISI_fec!J$35)</f>
        <v>0.4981058074492557</v>
      </c>
      <c r="K145" s="279">
        <f>IF(K$35=0,0,K$35/ISI_fec!K$35)</f>
        <v>0.50484000497275894</v>
      </c>
      <c r="L145" s="279">
        <f>IF(L$35=0,0,L$35/ISI_fec!L$35)</f>
        <v>0.5010049895745794</v>
      </c>
      <c r="M145" s="279">
        <f>IF(M$35=0,0,M$35/ISI_fec!M$35)</f>
        <v>0.50002856733704037</v>
      </c>
      <c r="N145" s="279">
        <f>IF(N$35=0,0,N$35/ISI_fec!N$35)</f>
        <v>0.49765453407205601</v>
      </c>
      <c r="O145" s="279">
        <f>IF(O$35=0,0,O$35/ISI_fec!O$35)</f>
        <v>0.50193704069631073</v>
      </c>
      <c r="P145" s="279">
        <f>IF(P$35=0,0,P$35/ISI_fec!P$35)</f>
        <v>0.50914543078859353</v>
      </c>
      <c r="Q145" s="279">
        <f>IF(Q$35=0,0,Q$35/ISI_fec!Q$35)</f>
        <v>0.51054229655009775</v>
      </c>
      <c r="R145" s="279">
        <f>IF(R$35=0,0,R$35/ISI_fec!R$35)</f>
        <v>0.5099089621481474</v>
      </c>
      <c r="S145" s="279">
        <f>IF(S$35=0,0,S$35/ISI_fec!S$35)</f>
        <v>0.52285048934194267</v>
      </c>
      <c r="T145" s="279">
        <f>IF(T$35=0,0,T$35/ISI_fec!T$35)</f>
        <v>0.53229237057608769</v>
      </c>
      <c r="U145" s="279">
        <f>IF(U$35=0,0,U$35/ISI_fec!U$35)</f>
        <v>0.53844844861043539</v>
      </c>
      <c r="V145" s="279">
        <f>IF(V$35=0,0,V$35/ISI_fec!V$35)</f>
        <v>0.53920050445495016</v>
      </c>
      <c r="W145" s="279">
        <f>IF(W$35=0,0,W$35/ISI_fec!W$35)</f>
        <v>0.54260038447542647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0.49635239558570704</v>
      </c>
      <c r="C147" s="274">
        <f>IF(C$54=0,0,C$54/ISI_fec!C$54)</f>
        <v>0.50522943388791441</v>
      </c>
      <c r="D147" s="274">
        <f>IF(D$54=0,0,D$54/ISI_fec!D$54)</f>
        <v>0.50920913566754222</v>
      </c>
      <c r="E147" s="274">
        <f>IF(E$54=0,0,E$54/ISI_fec!E$54)</f>
        <v>0.50776163491940507</v>
      </c>
      <c r="F147" s="274">
        <f>IF(F$54=0,0,F$54/ISI_fec!F$54)</f>
        <v>0.50796845934742041</v>
      </c>
      <c r="G147" s="274">
        <f>IF(G$54=0,0,G$54/ISI_fec!G$54)</f>
        <v>0.51448964002038289</v>
      </c>
      <c r="H147" s="274">
        <f>IF(H$54=0,0,H$54/ISI_fec!H$54)</f>
        <v>0.51461449606973075</v>
      </c>
      <c r="I147" s="274">
        <f>IF(I$54=0,0,I$54/ISI_fec!I$54)</f>
        <v>0.51533838606793525</v>
      </c>
      <c r="J147" s="274">
        <f>IF(J$54=0,0,J$54/ISI_fec!J$54)</f>
        <v>0.52030512666016915</v>
      </c>
      <c r="K147" s="274">
        <f>IF(K$54=0,0,K$54/ISI_fec!K$54)</f>
        <v>0.52304431149229846</v>
      </c>
      <c r="L147" s="274">
        <f>IF(L$54=0,0,L$54/ISI_fec!L$54)</f>
        <v>0.52241327538131599</v>
      </c>
      <c r="M147" s="274">
        <f>IF(M$54=0,0,M$54/ISI_fec!M$54)</f>
        <v>0.52100626283796936</v>
      </c>
      <c r="N147" s="274">
        <f>IF(N$54=0,0,N$54/ISI_fec!N$54)</f>
        <v>0.52658378735215816</v>
      </c>
      <c r="O147" s="274">
        <f>IF(O$54=0,0,O$54/ISI_fec!O$54)</f>
        <v>0.53210086166458825</v>
      </c>
      <c r="P147" s="274">
        <f>IF(P$54=0,0,P$54/ISI_fec!P$54)</f>
        <v>0.54037492747592342</v>
      </c>
      <c r="Q147" s="274">
        <f>IF(Q$54=0,0,Q$54/ISI_fec!Q$54)</f>
        <v>0.53992582406678025</v>
      </c>
      <c r="R147" s="274">
        <f>IF(R$54=0,0,R$54/ISI_fec!R$54)</f>
        <v>0.54170474171277072</v>
      </c>
      <c r="S147" s="274">
        <f>IF(S$54=0,0,S$54/ISI_fec!S$54)</f>
        <v>0.53998414664237415</v>
      </c>
      <c r="T147" s="274">
        <f>IF(T$54=0,0,T$54/ISI_fec!T$54)</f>
        <v>0.5408742746204509</v>
      </c>
      <c r="U147" s="274">
        <f>IF(U$54=0,0,U$54/ISI_fec!U$54)</f>
        <v>0.54106807870864693</v>
      </c>
      <c r="V147" s="274">
        <f>IF(V$54=0,0,V$54/ISI_fec!V$54)</f>
        <v>0.54125629994552771</v>
      </c>
      <c r="W147" s="274">
        <f>IF(W$54=0,0,W$54/ISI_fec!W$54)</f>
        <v>0.54203637242664893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0.42970024218609498</v>
      </c>
      <c r="C148" s="275">
        <f>IF(C$55=0,0,C$55/ISI_fec!C$55)</f>
        <v>0.42970024218609504</v>
      </c>
      <c r="D148" s="275">
        <f>IF(D$55=0,0,D$55/ISI_fec!D$55)</f>
        <v>0.42970024218609504</v>
      </c>
      <c r="E148" s="275">
        <f>IF(E$55=0,0,E$55/ISI_fec!E$55)</f>
        <v>0.42970024218609504</v>
      </c>
      <c r="F148" s="275">
        <f>IF(F$55=0,0,F$55/ISI_fec!F$55)</f>
        <v>0.42970024218609498</v>
      </c>
      <c r="G148" s="275">
        <f>IF(G$55=0,0,G$55/ISI_fec!G$55)</f>
        <v>0.42970024218609504</v>
      </c>
      <c r="H148" s="275">
        <f>IF(H$55=0,0,H$55/ISI_fec!H$55)</f>
        <v>0.43324691344032218</v>
      </c>
      <c r="I148" s="275">
        <f>IF(I$55=0,0,I$55/ISI_fec!I$55)</f>
        <v>0.4367993001142485</v>
      </c>
      <c r="J148" s="275">
        <f>IF(J$55=0,0,J$55/ISI_fec!J$55)</f>
        <v>0.44036421412388721</v>
      </c>
      <c r="K148" s="275">
        <f>IF(K$55=0,0,K$55/ISI_fec!K$55)</f>
        <v>0.4403642141238871</v>
      </c>
      <c r="L148" s="275">
        <f>IF(L$55=0,0,L$55/ISI_fec!L$55)</f>
        <v>0.4403642141238871</v>
      </c>
      <c r="M148" s="275">
        <f>IF(M$55=0,0,M$55/ISI_fec!M$55)</f>
        <v>0.4403642141238871</v>
      </c>
      <c r="N148" s="275">
        <f>IF(N$55=0,0,N$55/ISI_fec!N$55)</f>
        <v>0.44036421412388721</v>
      </c>
      <c r="O148" s="275">
        <f>IF(O$55=0,0,O$55/ISI_fec!O$55)</f>
        <v>0.44036421412388704</v>
      </c>
      <c r="P148" s="275">
        <f>IF(P$55=0,0,P$55/ISI_fec!P$55)</f>
        <v>0.44036421412388727</v>
      </c>
      <c r="Q148" s="275">
        <f>IF(Q$55=0,0,Q$55/ISI_fec!Q$55)</f>
        <v>0.44036421412388721</v>
      </c>
      <c r="R148" s="275">
        <f>IF(R$55=0,0,R$55/ISI_fec!R$55)</f>
        <v>0.44036421412388715</v>
      </c>
      <c r="S148" s="275">
        <f>IF(S$55=0,0,S$55/ISI_fec!S$55)</f>
        <v>0.44036421412388732</v>
      </c>
      <c r="T148" s="275">
        <f>IF(T$55=0,0,T$55/ISI_fec!T$55)</f>
        <v>0.44036421412388727</v>
      </c>
      <c r="U148" s="275">
        <f>IF(U$55=0,0,U$55/ISI_fec!U$55)</f>
        <v>0.4403642141238871</v>
      </c>
      <c r="V148" s="275">
        <f>IF(V$55=0,0,V$55/ISI_fec!V$55)</f>
        <v>0.4403642141238871</v>
      </c>
      <c r="W148" s="275">
        <f>IF(W$55=0,0,W$55/ISI_fec!W$55)</f>
        <v>0.44036421412388699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0.11150878418192094</v>
      </c>
      <c r="C149" s="276">
        <f>IF(C$56=0,0,C$56/ISI_fec!C$56)</f>
        <v>0.11150878418192095</v>
      </c>
      <c r="D149" s="276">
        <f>IF(D$56=0,0,D$56/ISI_fec!D$56)</f>
        <v>0.11150878418192095</v>
      </c>
      <c r="E149" s="276">
        <f>IF(E$56=0,0,E$56/ISI_fec!E$56)</f>
        <v>0.11150878418192094</v>
      </c>
      <c r="F149" s="276">
        <f>IF(F$56=0,0,F$56/ISI_fec!F$56)</f>
        <v>0.11150878418192098</v>
      </c>
      <c r="G149" s="276">
        <f>IF(G$56=0,0,G$56/ISI_fec!G$56)</f>
        <v>0.11150878418192096</v>
      </c>
      <c r="H149" s="276">
        <f>IF(H$56=0,0,H$56/ISI_fec!H$56)</f>
        <v>0.11242915834191636</v>
      </c>
      <c r="I149" s="276">
        <f>IF(I$56=0,0,I$56/ISI_fec!I$56)</f>
        <v>0.11335101567422387</v>
      </c>
      <c r="J149" s="276">
        <f>IF(J$56=0,0,J$56/ISI_fec!J$56)</f>
        <v>0.11427612389595894</v>
      </c>
      <c r="K149" s="276">
        <f>IF(K$56=0,0,K$56/ISI_fec!K$56)</f>
        <v>0.11427612389595895</v>
      </c>
      <c r="L149" s="276">
        <f>IF(L$56=0,0,L$56/ISI_fec!L$56)</f>
        <v>0.11427612389595891</v>
      </c>
      <c r="M149" s="276">
        <f>IF(M$56=0,0,M$56/ISI_fec!M$56)</f>
        <v>0.11427612389595893</v>
      </c>
      <c r="N149" s="276">
        <f>IF(N$56=0,0,N$56/ISI_fec!N$56)</f>
        <v>0.11427612389595893</v>
      </c>
      <c r="O149" s="276">
        <f>IF(O$56=0,0,O$56/ISI_fec!O$56)</f>
        <v>0.11427612389595893</v>
      </c>
      <c r="P149" s="276">
        <f>IF(P$56=0,0,P$56/ISI_fec!P$56)</f>
        <v>0.11427612389595894</v>
      </c>
      <c r="Q149" s="276">
        <f>IF(Q$56=0,0,Q$56/ISI_fec!Q$56)</f>
        <v>0.11427612389595891</v>
      </c>
      <c r="R149" s="276">
        <f>IF(R$56=0,0,R$56/ISI_fec!R$56)</f>
        <v>0.11427612389595893</v>
      </c>
      <c r="S149" s="276">
        <f>IF(S$56=0,0,S$56/ISI_fec!S$56)</f>
        <v>0.11427612389595895</v>
      </c>
      <c r="T149" s="276">
        <f>IF(T$56=0,0,T$56/ISI_fec!T$56)</f>
        <v>0.1142761238959589</v>
      </c>
      <c r="U149" s="276">
        <f>IF(U$56=0,0,U$56/ISI_fec!U$56)</f>
        <v>0.11427612389595895</v>
      </c>
      <c r="V149" s="276">
        <f>IF(V$56=0,0,V$56/ISI_fec!V$56)</f>
        <v>0.1142761238959589</v>
      </c>
      <c r="W149" s="276">
        <f>IF(W$56=0,0,W$56/ISI_fec!W$56)</f>
        <v>0.11427612389595893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0.61702534920777663</v>
      </c>
      <c r="C150" s="276">
        <f>IF(C$57=0,0,C$57/ISI_fec!C$57)</f>
        <v>0.6170253492077763</v>
      </c>
      <c r="D150" s="276">
        <f>IF(D$57=0,0,D$57/ISI_fec!D$57)</f>
        <v>0.61702534920777641</v>
      </c>
      <c r="E150" s="276">
        <f>IF(E$57=0,0,E$57/ISI_fec!E$57)</f>
        <v>0.61702534920777663</v>
      </c>
      <c r="F150" s="276">
        <f>IF(F$57=0,0,F$57/ISI_fec!F$57)</f>
        <v>0.61702534920777663</v>
      </c>
      <c r="G150" s="276">
        <f>IF(G$57=0,0,G$57/ISI_fec!G$57)</f>
        <v>0.61702534920777663</v>
      </c>
      <c r="H150" s="276">
        <f>IF(H$57=0,0,H$57/ISI_fec!H$57)</f>
        <v>0.62211816939803599</v>
      </c>
      <c r="I150" s="276">
        <f>IF(I$57=0,0,I$57/ISI_fec!I$57)</f>
        <v>0.62721919660911951</v>
      </c>
      <c r="J150" s="276">
        <f>IF(J$57=0,0,J$57/ISI_fec!J$57)</f>
        <v>0.63233821236880894</v>
      </c>
      <c r="K150" s="276">
        <f>IF(K$57=0,0,K$57/ISI_fec!K$57)</f>
        <v>0.63233821236880883</v>
      </c>
      <c r="L150" s="276">
        <f>IF(L$57=0,0,L$57/ISI_fec!L$57)</f>
        <v>0.63233821236880872</v>
      </c>
      <c r="M150" s="276">
        <f>IF(M$57=0,0,M$57/ISI_fec!M$57)</f>
        <v>0.63233821236880894</v>
      </c>
      <c r="N150" s="276">
        <f>IF(N$57=0,0,N$57/ISI_fec!N$57)</f>
        <v>0.63233821236880894</v>
      </c>
      <c r="O150" s="276">
        <f>IF(O$57=0,0,O$57/ISI_fec!O$57)</f>
        <v>0.63233821236880894</v>
      </c>
      <c r="P150" s="276">
        <f>IF(P$57=0,0,P$57/ISI_fec!P$57)</f>
        <v>0.63233821236880883</v>
      </c>
      <c r="Q150" s="276">
        <f>IF(Q$57=0,0,Q$57/ISI_fec!Q$57)</f>
        <v>0.63233821236880894</v>
      </c>
      <c r="R150" s="276">
        <f>IF(R$57=0,0,R$57/ISI_fec!R$57)</f>
        <v>0.63233821236880883</v>
      </c>
      <c r="S150" s="276">
        <f>IF(S$57=0,0,S$57/ISI_fec!S$57)</f>
        <v>0.63233821236880894</v>
      </c>
      <c r="T150" s="276">
        <f>IF(T$57=0,0,T$57/ISI_fec!T$57)</f>
        <v>0.63233821236880883</v>
      </c>
      <c r="U150" s="276">
        <f>IF(U$57=0,0,U$57/ISI_fec!U$57)</f>
        <v>0.63233821236880916</v>
      </c>
      <c r="V150" s="276">
        <f>IF(V$57=0,0,V$57/ISI_fec!V$57)</f>
        <v>0.63233821236880872</v>
      </c>
      <c r="W150" s="276">
        <f>IF(W$57=0,0,W$57/ISI_fec!W$57)</f>
        <v>0.63233821236880861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0.42554509643441379</v>
      </c>
      <c r="C151" s="276">
        <f>IF(C$58=0,0,C$58/ISI_fec!C$58)</f>
        <v>0.42554509643441379</v>
      </c>
      <c r="D151" s="276">
        <f>IF(D$58=0,0,D$58/ISI_fec!D$58)</f>
        <v>0.42554509643441385</v>
      </c>
      <c r="E151" s="276">
        <f>IF(E$58=0,0,E$58/ISI_fec!E$58)</f>
        <v>0.42554509643441385</v>
      </c>
      <c r="F151" s="276">
        <f>IF(F$58=0,0,F$58/ISI_fec!F$58)</f>
        <v>0.42554509643441368</v>
      </c>
      <c r="G151" s="276">
        <f>IF(G$58=0,0,G$58/ISI_fec!G$58)</f>
        <v>0.42554509643441385</v>
      </c>
      <c r="H151" s="276">
        <f>IF(H$58=0,0,H$58/ISI_fec!H$58)</f>
        <v>0.42905747183644499</v>
      </c>
      <c r="I151" s="276">
        <f>IF(I$58=0,0,I$58/ISI_fec!I$58)</f>
        <v>0.43257550739080602</v>
      </c>
      <c r="J151" s="276">
        <f>IF(J$58=0,0,J$58/ISI_fec!J$58)</f>
        <v>0.43610594914316392</v>
      </c>
      <c r="K151" s="276">
        <f>IF(K$58=0,0,K$58/ISI_fec!K$58)</f>
        <v>0.43610594914316397</v>
      </c>
      <c r="L151" s="276">
        <f>IF(L$58=0,0,L$58/ISI_fec!L$58)</f>
        <v>0.43610594914316397</v>
      </c>
      <c r="M151" s="276">
        <f>IF(M$58=0,0,M$58/ISI_fec!M$58)</f>
        <v>0.43610594914316408</v>
      </c>
      <c r="N151" s="276">
        <f>IF(N$58=0,0,N$58/ISI_fec!N$58)</f>
        <v>0.43610594914316414</v>
      </c>
      <c r="O151" s="276">
        <f>IF(O$58=0,0,O$58/ISI_fec!O$58)</f>
        <v>0.43610594914316386</v>
      </c>
      <c r="P151" s="276">
        <f>IF(P$58=0,0,P$58/ISI_fec!P$58)</f>
        <v>0.43610594914316392</v>
      </c>
      <c r="Q151" s="276">
        <f>IF(Q$58=0,0,Q$58/ISI_fec!Q$58)</f>
        <v>0.43610594914316381</v>
      </c>
      <c r="R151" s="276">
        <f>IF(R$58=0,0,R$58/ISI_fec!R$58)</f>
        <v>0.43610594914316386</v>
      </c>
      <c r="S151" s="276">
        <f>IF(S$58=0,0,S$58/ISI_fec!S$58)</f>
        <v>0.43610594914316381</v>
      </c>
      <c r="T151" s="276">
        <f>IF(T$58=0,0,T$58/ISI_fec!T$58)</f>
        <v>0.43610594914316397</v>
      </c>
      <c r="U151" s="276">
        <f>IF(U$58=0,0,U$58/ISI_fec!U$58)</f>
        <v>0.43610594914316403</v>
      </c>
      <c r="V151" s="276">
        <f>IF(V$58=0,0,V$58/ISI_fec!V$58)</f>
        <v>0.43610594914316408</v>
      </c>
      <c r="W151" s="276">
        <f>IF(W$58=0,0,W$58/ISI_fec!W$58)</f>
        <v>0.43610594914316381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0.64204359833196156</v>
      </c>
      <c r="C152" s="277">
        <f>IF(C$59=0,0,C$59/ISI_fec!C$59)</f>
        <v>0.63954335714691379</v>
      </c>
      <c r="D152" s="277">
        <f>IF(D$59=0,0,D$59/ISI_fec!D$59)</f>
        <v>0.64257935043883851</v>
      </c>
      <c r="E152" s="277">
        <f>IF(E$59=0,0,E$59/ISI_fec!E$59)</f>
        <v>0.64458092945759993</v>
      </c>
      <c r="F152" s="277">
        <f>IF(F$59=0,0,F$59/ISI_fec!F$59)</f>
        <v>0.66440251110595439</v>
      </c>
      <c r="G152" s="277">
        <f>IF(G$59=0,0,G$59/ISI_fec!G$59)</f>
        <v>0.67118512493975291</v>
      </c>
      <c r="H152" s="277">
        <f>IF(H$59=0,0,H$59/ISI_fec!H$59)</f>
        <v>0.67585716614295843</v>
      </c>
      <c r="I152" s="277">
        <f>IF(I$59=0,0,I$59/ISI_fec!I$59)</f>
        <v>0.68260365396426526</v>
      </c>
      <c r="J152" s="277">
        <f>IF(J$59=0,0,J$59/ISI_fec!J$59)</f>
        <v>0.69137480726562628</v>
      </c>
      <c r="K152" s="277">
        <f>IF(K$59=0,0,K$59/ISI_fec!K$59)</f>
        <v>0.69613601217204291</v>
      </c>
      <c r="L152" s="277">
        <f>IF(L$59=0,0,L$59/ISI_fec!L$59)</f>
        <v>0.70104170250786091</v>
      </c>
      <c r="M152" s="277">
        <f>IF(M$59=0,0,M$59/ISI_fec!M$59)</f>
        <v>0.70145747849951845</v>
      </c>
      <c r="N152" s="277">
        <f>IF(N$59=0,0,N$59/ISI_fec!N$59)</f>
        <v>0.69572936673455588</v>
      </c>
      <c r="O152" s="277">
        <f>IF(O$59=0,0,O$59/ISI_fec!O$59)</f>
        <v>0.68814132195058064</v>
      </c>
      <c r="P152" s="277">
        <f>IF(P$59=0,0,P$59/ISI_fec!P$59)</f>
        <v>0.70096339041413758</v>
      </c>
      <c r="Q152" s="277">
        <f>IF(Q$59=0,0,Q$59/ISI_fec!Q$59)</f>
        <v>0.70861485707784722</v>
      </c>
      <c r="R152" s="277">
        <f>IF(R$59=0,0,R$59/ISI_fec!R$59)</f>
        <v>0.69951504879433213</v>
      </c>
      <c r="S152" s="277">
        <f>IF(S$59=0,0,S$59/ISI_fec!S$59)</f>
        <v>0.74224647522711407</v>
      </c>
      <c r="T152" s="277">
        <f>IF(T$59=0,0,T$59/ISI_fec!T$59)</f>
        <v>0.72050754422901908</v>
      </c>
      <c r="U152" s="277">
        <f>IF(U$59=0,0,U$59/ISI_fec!U$59)</f>
        <v>0.72901293444548398</v>
      </c>
      <c r="V152" s="277">
        <f>IF(V$59=0,0,V$59/ISI_fec!V$59)</f>
        <v>0.76289961691792718</v>
      </c>
      <c r="W152" s="277">
        <f>IF(W$59=0,0,W$59/ISI_fec!W$59)</f>
        <v>0.78172828123622995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0.39908928495432361</v>
      </c>
      <c r="C153" s="278">
        <f>IF(C$65=0,0,C$65/ISI_fec!C$65)</f>
        <v>0.40438887512482158</v>
      </c>
      <c r="D153" s="278">
        <f>IF(D$65=0,0,D$65/ISI_fec!D$65)</f>
        <v>0.40695881713262622</v>
      </c>
      <c r="E153" s="278">
        <f>IF(E$65=0,0,E$65/ISI_fec!E$65)</f>
        <v>0.40346523464535305</v>
      </c>
      <c r="F153" s="278">
        <f>IF(F$65=0,0,F$65/ISI_fec!F$65)</f>
        <v>0.39689599919144375</v>
      </c>
      <c r="G153" s="278">
        <f>IF(G$65=0,0,G$65/ISI_fec!G$65)</f>
        <v>0.39807806895533537</v>
      </c>
      <c r="H153" s="278">
        <f>IF(H$65=0,0,H$65/ISI_fec!H$65)</f>
        <v>0.40009569480401375</v>
      </c>
      <c r="I153" s="278">
        <f>IF(I$65=0,0,I$65/ISI_fec!I$65)</f>
        <v>0.40251564266033163</v>
      </c>
      <c r="J153" s="278">
        <f>IF(J$65=0,0,J$65/ISI_fec!J$65)</f>
        <v>0.40566472532724734</v>
      </c>
      <c r="K153" s="278">
        <f>IF(K$65=0,0,K$65/ISI_fec!K$65)</f>
        <v>0.40498225365889712</v>
      </c>
      <c r="L153" s="278">
        <f>IF(L$65=0,0,L$65/ISI_fec!L$65)</f>
        <v>0.40469245653514824</v>
      </c>
      <c r="M153" s="278">
        <f>IF(M$65=0,0,M$65/ISI_fec!M$65)</f>
        <v>0.4046612678228525</v>
      </c>
      <c r="N153" s="278">
        <f>IF(N$65=0,0,N$65/ISI_fec!N$65)</f>
        <v>0.4057086845689048</v>
      </c>
      <c r="O153" s="278">
        <f>IF(O$65=0,0,O$65/ISI_fec!O$65)</f>
        <v>0.40985337448386738</v>
      </c>
      <c r="P153" s="278">
        <f>IF(P$65=0,0,P$65/ISI_fec!P$65)</f>
        <v>0.41398942097881958</v>
      </c>
      <c r="Q153" s="278">
        <f>IF(Q$65=0,0,Q$65/ISI_fec!Q$65)</f>
        <v>0.41007921586303575</v>
      </c>
      <c r="R153" s="278">
        <f>IF(R$65=0,0,R$65/ISI_fec!R$65)</f>
        <v>0.41871748302210149</v>
      </c>
      <c r="S153" s="278">
        <f>IF(S$65=0,0,S$65/ISI_fec!S$65)</f>
        <v>0.41438736308231727</v>
      </c>
      <c r="T153" s="278">
        <f>IF(T$65=0,0,T$65/ISI_fec!T$65)</f>
        <v>0.42003417855938702</v>
      </c>
      <c r="U153" s="278">
        <f>IF(U$65=0,0,U$65/ISI_fec!U$65)</f>
        <v>0.41898984163538666</v>
      </c>
      <c r="V153" s="278">
        <f>IF(V$65=0,0,V$65/ISI_fec!V$65)</f>
        <v>0.42282647024492198</v>
      </c>
      <c r="W153" s="278">
        <f>IF(W$65=0,0,W$65/ISI_fec!W$65)</f>
        <v>0.41381175626345368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0.61626217668965932</v>
      </c>
      <c r="C154" s="278">
        <f>IF(C$71=0,0,C$71/ISI_fec!C$71)</f>
        <v>0.61626217668965899</v>
      </c>
      <c r="D154" s="278">
        <f>IF(D$71=0,0,D$71/ISI_fec!D$71)</f>
        <v>0.61626217668965899</v>
      </c>
      <c r="E154" s="278">
        <f>IF(E$71=0,0,E$71/ISI_fec!E$71)</f>
        <v>0.61626217668965888</v>
      </c>
      <c r="F154" s="278">
        <f>IF(F$71=0,0,F$71/ISI_fec!F$71)</f>
        <v>0.6162621766896591</v>
      </c>
      <c r="G154" s="278">
        <f>IF(G$71=0,0,G$71/ISI_fec!G$71)</f>
        <v>0.61626217668965899</v>
      </c>
      <c r="H154" s="278">
        <f>IF(H$71=0,0,H$71/ISI_fec!H$71)</f>
        <v>0.62134869778634982</v>
      </c>
      <c r="I154" s="278">
        <f>IF(I$71=0,0,I$71/ISI_fec!I$71)</f>
        <v>0.62644341575294782</v>
      </c>
      <c r="J154" s="278">
        <f>IF(J$71=0,0,J$71/ISI_fec!J$71)</f>
        <v>0.63155610001887841</v>
      </c>
      <c r="K154" s="278">
        <f>IF(K$71=0,0,K$71/ISI_fec!K$71)</f>
        <v>0.63155610001887863</v>
      </c>
      <c r="L154" s="278">
        <f>IF(L$71=0,0,L$71/ISI_fec!L$71)</f>
        <v>0.63155610001887852</v>
      </c>
      <c r="M154" s="278">
        <f>IF(M$71=0,0,M$71/ISI_fec!M$71)</f>
        <v>0.63155610001887852</v>
      </c>
      <c r="N154" s="278">
        <f>IF(N$71=0,0,N$71/ISI_fec!N$71)</f>
        <v>0.63155610001887841</v>
      </c>
      <c r="O154" s="278">
        <f>IF(O$71=0,0,O$71/ISI_fec!O$71)</f>
        <v>0.63155610001887863</v>
      </c>
      <c r="P154" s="278">
        <f>IF(P$71=0,0,P$71/ISI_fec!P$71)</f>
        <v>0.63155610001887852</v>
      </c>
      <c r="Q154" s="278">
        <f>IF(Q$71=0,0,Q$71/ISI_fec!Q$71)</f>
        <v>0.63155610001887863</v>
      </c>
      <c r="R154" s="278">
        <f>IF(R$71=0,0,R$71/ISI_fec!R$71)</f>
        <v>0.63155610001887852</v>
      </c>
      <c r="S154" s="278">
        <f>IF(S$71=0,0,S$71/ISI_fec!S$71)</f>
        <v>0.63155610001887863</v>
      </c>
      <c r="T154" s="278">
        <f>IF(T$71=0,0,T$71/ISI_fec!T$71)</f>
        <v>0.63155610001887841</v>
      </c>
      <c r="U154" s="278">
        <f>IF(U$71=0,0,U$71/ISI_fec!U$71)</f>
        <v>0.63155610001887852</v>
      </c>
      <c r="V154" s="278">
        <f>IF(V$71=0,0,V$71/ISI_fec!V$71)</f>
        <v>0.63155610001887852</v>
      </c>
      <c r="W154" s="278">
        <f>IF(W$71=0,0,W$71/ISI_fec!W$71)</f>
        <v>0.63155610001887852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0.45085505220984357</v>
      </c>
      <c r="C155" s="278">
        <f>IF(C$72=0,0,C$72/ISI_fec!C$72)</f>
        <v>0.46934978880651007</v>
      </c>
      <c r="D155" s="278">
        <f>IF(D$72=0,0,D$72/ISI_fec!D$72)</f>
        <v>0.4714732140322116</v>
      </c>
      <c r="E155" s="278">
        <f>IF(E$72=0,0,E$72/ISI_fec!E$72)</f>
        <v>0.47291553677508785</v>
      </c>
      <c r="F155" s="278">
        <f>IF(F$72=0,0,F$72/ISI_fec!F$72)</f>
        <v>0.48729727424718966</v>
      </c>
      <c r="G155" s="278">
        <f>IF(G$72=0,0,G$72/ISI_fec!G$72)</f>
        <v>0.49217128852630165</v>
      </c>
      <c r="H155" s="278">
        <f>IF(H$72=0,0,H$72/ISI_fec!H$72)</f>
        <v>0.49552258118425796</v>
      </c>
      <c r="I155" s="278">
        <f>IF(I$72=0,0,I$72/ISI_fec!I$72)</f>
        <v>0.50054482511412834</v>
      </c>
      <c r="J155" s="278">
        <f>IF(J$72=0,0,J$72/ISI_fec!J$72)</f>
        <v>0.50693915833086955</v>
      </c>
      <c r="K155" s="278">
        <f>IF(K$72=0,0,K$72/ISI_fec!K$72)</f>
        <v>0.51058494007112298</v>
      </c>
      <c r="L155" s="278">
        <f>IF(L$72=0,0,L$72/ISI_fec!L$72)</f>
        <v>0.51407421949994159</v>
      </c>
      <c r="M155" s="278">
        <f>IF(M$72=0,0,M$72/ISI_fec!M$72)</f>
        <v>0.51424489809512941</v>
      </c>
      <c r="N155" s="278">
        <f>IF(N$72=0,0,N$72/ISI_fec!N$72)</f>
        <v>0.51009820510083081</v>
      </c>
      <c r="O155" s="278">
        <f>IF(O$72=0,0,O$72/ISI_fec!O$72)</f>
        <v>0.50462509339034345</v>
      </c>
      <c r="P155" s="278">
        <f>IF(P$72=0,0,P$72/ISI_fec!P$72)</f>
        <v>0.51388428778048856</v>
      </c>
      <c r="Q155" s="278">
        <f>IF(Q$72=0,0,Q$72/ISI_fec!Q$72)</f>
        <v>0.51939812992018286</v>
      </c>
      <c r="R155" s="278">
        <f>IF(R$72=0,0,R$72/ISI_fec!R$72)</f>
        <v>0.51284190588294443</v>
      </c>
      <c r="S155" s="278">
        <f>IF(S$72=0,0,S$72/ISI_fec!S$72)</f>
        <v>0.51296656482140135</v>
      </c>
      <c r="T155" s="278">
        <f>IF(T$72=0,0,T$72/ISI_fec!T$72)</f>
        <v>0.50981178974001606</v>
      </c>
      <c r="U155" s="278">
        <f>IF(U$72=0,0,U$72/ISI_fec!U$72)</f>
        <v>0.51147945897873082</v>
      </c>
      <c r="V155" s="278">
        <f>IF(V$72=0,0,V$72/ISI_fec!V$72)</f>
        <v>0.50945746511979562</v>
      </c>
      <c r="W155" s="278">
        <f>IF(W$72=0,0,W$72/ISI_fec!W$72)</f>
        <v>0.51810825824900886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0.47687585747077521</v>
      </c>
      <c r="C156" s="279">
        <f>IF(C$79=0,0,C$79/ISI_fec!C$79)</f>
        <v>0.47561626460602185</v>
      </c>
      <c r="D156" s="279">
        <f>IF(D$79=0,0,D$79/ISI_fec!D$79)</f>
        <v>0.47814899163995039</v>
      </c>
      <c r="E156" s="279">
        <f>IF(E$79=0,0,E$79/ISI_fec!E$79)</f>
        <v>0.47990025364408501</v>
      </c>
      <c r="F156" s="279">
        <f>IF(F$79=0,0,F$79/ISI_fec!F$79)</f>
        <v>0.49047566300453527</v>
      </c>
      <c r="G156" s="279">
        <f>IF(G$79=0,0,G$79/ISI_fec!G$79)</f>
        <v>0.49650159328292148</v>
      </c>
      <c r="H156" s="279">
        <f>IF(H$79=0,0,H$79/ISI_fec!H$79)</f>
        <v>0.49588275856321956</v>
      </c>
      <c r="I156" s="279">
        <f>IF(I$79=0,0,I$79/ISI_fec!I$79)</f>
        <v>0.49661192924640574</v>
      </c>
      <c r="J156" s="279">
        <f>IF(J$79=0,0,J$79/ISI_fec!J$79)</f>
        <v>0.50396087191336492</v>
      </c>
      <c r="K156" s="279">
        <f>IF(K$79=0,0,K$79/ISI_fec!K$79)</f>
        <v>0.51157662932113246</v>
      </c>
      <c r="L156" s="279">
        <f>IF(L$79=0,0,L$79/ISI_fec!L$79)</f>
        <v>0.50715783148857707</v>
      </c>
      <c r="M156" s="279">
        <f>IF(M$79=0,0,M$79/ISI_fec!M$79)</f>
        <v>0.50615161858975832</v>
      </c>
      <c r="N156" s="279">
        <f>IF(N$79=0,0,N$79/ISI_fec!N$79)</f>
        <v>0.50293451464829875</v>
      </c>
      <c r="O156" s="279">
        <f>IF(O$79=0,0,O$79/ISI_fec!O$79)</f>
        <v>0.50751669033756996</v>
      </c>
      <c r="P156" s="279">
        <f>IF(P$79=0,0,P$79/ISI_fec!P$79)</f>
        <v>0.51534749725938411</v>
      </c>
      <c r="Q156" s="279">
        <f>IF(Q$79=0,0,Q$79/ISI_fec!Q$79)</f>
        <v>0.51684466737220214</v>
      </c>
      <c r="R156" s="279">
        <f>IF(R$79=0,0,R$79/ISI_fec!R$79)</f>
        <v>0.51638274010386576</v>
      </c>
      <c r="S156" s="279">
        <f>IF(S$79=0,0,S$79/ISI_fec!S$79)</f>
        <v>0.51750059262213211</v>
      </c>
      <c r="T156" s="279">
        <f>IF(T$79=0,0,T$79/ISI_fec!T$79)</f>
        <v>0.51513746108172187</v>
      </c>
      <c r="U156" s="279">
        <f>IF(U$79=0,0,U$79/ISI_fec!U$79)</f>
        <v>0.51708456107117151</v>
      </c>
      <c r="V156" s="279">
        <f>IF(V$79=0,0,V$79/ISI_fec!V$79)</f>
        <v>0.51816968781241457</v>
      </c>
      <c r="W156" s="279">
        <f>IF(W$79=0,0,W$79/ISI_fec!W$79)</f>
        <v>0.52204915002430297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HU: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3277.0233370910473</v>
      </c>
      <c r="C5" s="225">
        <f t="shared" si="0"/>
        <v>2918.5469454715044</v>
      </c>
      <c r="D5" s="225">
        <f t="shared" si="0"/>
        <v>3080.5782350949958</v>
      </c>
      <c r="E5" s="225">
        <f t="shared" si="0"/>
        <v>3042.0123814535682</v>
      </c>
      <c r="F5" s="225">
        <f t="shared" si="0"/>
        <v>2983.0678993809574</v>
      </c>
      <c r="G5" s="225">
        <f t="shared" si="0"/>
        <v>2866.1724753089552</v>
      </c>
      <c r="H5" s="225">
        <f t="shared" si="0"/>
        <v>2868.1926567500618</v>
      </c>
      <c r="I5" s="225">
        <f t="shared" si="0"/>
        <v>2795.8276733709245</v>
      </c>
      <c r="J5" s="225">
        <f t="shared" si="0"/>
        <v>2687.075466405282</v>
      </c>
      <c r="K5" s="225">
        <f t="shared" si="0"/>
        <v>2121.1519889677411</v>
      </c>
      <c r="L5" s="225">
        <f t="shared" si="0"/>
        <v>2466.4354297968734</v>
      </c>
      <c r="M5" s="225">
        <f t="shared" si="0"/>
        <v>2454.8125609864583</v>
      </c>
      <c r="N5" s="225">
        <f t="shared" si="0"/>
        <v>2290.6981940227843</v>
      </c>
      <c r="O5" s="225">
        <f t="shared" si="0"/>
        <v>1389.1830162616848</v>
      </c>
      <c r="P5" s="225">
        <f t="shared" si="0"/>
        <v>1190.0020262401699</v>
      </c>
      <c r="Q5" s="225">
        <f t="shared" si="0"/>
        <v>1612.4751700700594</v>
      </c>
      <c r="R5" s="225">
        <f t="shared" si="0"/>
        <v>1163.4197781358516</v>
      </c>
      <c r="S5" s="225">
        <f t="shared" si="0"/>
        <v>1615.836468114773</v>
      </c>
      <c r="T5" s="225">
        <f t="shared" si="0"/>
        <v>1718.0310586160315</v>
      </c>
      <c r="U5" s="225">
        <f t="shared" si="0"/>
        <v>1539.556336884325</v>
      </c>
      <c r="V5" s="225">
        <f t="shared" si="0"/>
        <v>1397.2097983993506</v>
      </c>
      <c r="W5" s="225">
        <f t="shared" si="0"/>
        <v>1080.7087272882768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0.93240992357701946</v>
      </c>
      <c r="C10" s="262">
        <v>0.77741598320509331</v>
      </c>
      <c r="D10" s="262">
        <v>0.81994213990408238</v>
      </c>
      <c r="E10" s="262">
        <v>0.75059160614759235</v>
      </c>
      <c r="F10" s="262">
        <v>0.4282194831478664</v>
      </c>
      <c r="G10" s="262">
        <v>0.46204391394177519</v>
      </c>
      <c r="H10" s="262">
        <v>0.45181522703649107</v>
      </c>
      <c r="I10" s="262">
        <v>0.3898897234174542</v>
      </c>
      <c r="J10" s="262">
        <v>0.35435117499941349</v>
      </c>
      <c r="K10" s="262">
        <v>0.2432089977500034</v>
      </c>
      <c r="L10" s="262">
        <v>0.27784113213436967</v>
      </c>
      <c r="M10" s="262">
        <v>0.25824429464728949</v>
      </c>
      <c r="N10" s="262">
        <v>0.34481519382254738</v>
      </c>
      <c r="O10" s="262">
        <v>0.36452714274334869</v>
      </c>
      <c r="P10" s="262">
        <v>0.26368035456435618</v>
      </c>
      <c r="Q10" s="262">
        <v>0.24468147400822379</v>
      </c>
      <c r="R10" s="262">
        <v>0.2648833547202189</v>
      </c>
      <c r="S10" s="262">
        <v>0.26638957261956098</v>
      </c>
      <c r="T10" s="262">
        <v>0.32323247261011989</v>
      </c>
      <c r="U10" s="262">
        <v>0.27920933806725251</v>
      </c>
      <c r="V10" s="262">
        <v>0.2305118754035371</v>
      </c>
      <c r="W10" s="262">
        <v>0.16678611777675631</v>
      </c>
      <c r="DA10" s="68" t="s">
        <v>349</v>
      </c>
    </row>
    <row r="11" spans="1:105" ht="12" customHeight="1" x14ac:dyDescent="0.25">
      <c r="A11" s="37" t="s">
        <v>160</v>
      </c>
      <c r="B11" s="228">
        <v>1.225125723334161E-2</v>
      </c>
      <c r="C11" s="228">
        <v>9.0713742793213977E-3</v>
      </c>
      <c r="D11" s="228">
        <v>0</v>
      </c>
      <c r="E11" s="228">
        <v>0</v>
      </c>
      <c r="F11" s="228">
        <v>9.6490440883545917E-3</v>
      </c>
      <c r="G11" s="228">
        <v>9.6705458391073088E-3</v>
      </c>
      <c r="H11" s="228">
        <v>0</v>
      </c>
      <c r="I11" s="228">
        <v>8.6334250384721718E-3</v>
      </c>
      <c r="J11" s="228">
        <v>8.4162977642057903E-3</v>
      </c>
      <c r="K11" s="228">
        <v>2.0003992170603141E-2</v>
      </c>
      <c r="L11" s="228">
        <v>2.0699018254870222E-2</v>
      </c>
      <c r="M11" s="228">
        <v>9.8795078607826093E-3</v>
      </c>
      <c r="N11" s="228">
        <v>1.054597136789452E-2</v>
      </c>
      <c r="O11" s="228">
        <v>9.7543259185084771E-3</v>
      </c>
      <c r="P11" s="228">
        <v>9.6834668976179591E-3</v>
      </c>
      <c r="Q11" s="228">
        <v>9.9866339531485913E-3</v>
      </c>
      <c r="R11" s="228">
        <v>9.6435728605661058E-3</v>
      </c>
      <c r="S11" s="228">
        <v>1.712799712119031E-2</v>
      </c>
      <c r="T11" s="228">
        <v>1.8046877631044869E-2</v>
      </c>
      <c r="U11" s="228">
        <v>8.6217898983923409E-3</v>
      </c>
      <c r="V11" s="228">
        <v>7.4940536022013726E-3</v>
      </c>
      <c r="W11" s="228">
        <v>7.2135662843453531E-3</v>
      </c>
      <c r="DA11" s="69" t="s">
        <v>350</v>
      </c>
    </row>
    <row r="12" spans="1:105" ht="12" customHeight="1" x14ac:dyDescent="0.25">
      <c r="A12" s="37" t="s">
        <v>162</v>
      </c>
      <c r="B12" s="228">
        <v>0.92015866634367782</v>
      </c>
      <c r="C12" s="228">
        <v>0.76834460892577194</v>
      </c>
      <c r="D12" s="228">
        <v>0.81994213990408238</v>
      </c>
      <c r="E12" s="228">
        <v>0.75059160614759235</v>
      </c>
      <c r="F12" s="228">
        <v>0.4185704390595118</v>
      </c>
      <c r="G12" s="228">
        <v>0.45237336810266793</v>
      </c>
      <c r="H12" s="228">
        <v>0.45181522703649107</v>
      </c>
      <c r="I12" s="228">
        <v>0.38125629837898201</v>
      </c>
      <c r="J12" s="228">
        <v>0.34593487723520772</v>
      </c>
      <c r="K12" s="228">
        <v>0.22320500557940029</v>
      </c>
      <c r="L12" s="228">
        <v>0.25714211387949948</v>
      </c>
      <c r="M12" s="228">
        <v>0.24836478678650689</v>
      </c>
      <c r="N12" s="228">
        <v>0.33426922245465279</v>
      </c>
      <c r="O12" s="228">
        <v>0.35477281682484019</v>
      </c>
      <c r="P12" s="228">
        <v>0.25399688766673828</v>
      </c>
      <c r="Q12" s="228">
        <v>0.23469484005507521</v>
      </c>
      <c r="R12" s="228">
        <v>0.25523978185965279</v>
      </c>
      <c r="S12" s="228">
        <v>0.24926157549837069</v>
      </c>
      <c r="T12" s="228">
        <v>0.30518559497907499</v>
      </c>
      <c r="U12" s="228">
        <v>0.2705875481688601</v>
      </c>
      <c r="V12" s="228">
        <v>0.2230178218013357</v>
      </c>
      <c r="W12" s="228">
        <v>0.1595725514924109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430.36305286981928</v>
      </c>
      <c r="C16" s="263">
        <v>368.4043099722993</v>
      </c>
      <c r="D16" s="263">
        <v>396.54409474760831</v>
      </c>
      <c r="E16" s="263">
        <v>365.73184660351581</v>
      </c>
      <c r="F16" s="263">
        <v>408.91738314159721</v>
      </c>
      <c r="G16" s="263">
        <v>395.9505009175852</v>
      </c>
      <c r="H16" s="263">
        <v>384.78083073088169</v>
      </c>
      <c r="I16" s="263">
        <v>354.15683302954199</v>
      </c>
      <c r="J16" s="263">
        <v>339.94128166423849</v>
      </c>
      <c r="K16" s="263">
        <v>305.25118780734857</v>
      </c>
      <c r="L16" s="263">
        <v>363.62380441535208</v>
      </c>
      <c r="M16" s="263">
        <v>339.1368688701607</v>
      </c>
      <c r="N16" s="263">
        <v>330.27128294882118</v>
      </c>
      <c r="O16" s="263">
        <v>180.35049355329409</v>
      </c>
      <c r="P16" s="263">
        <v>45.518254641783173</v>
      </c>
      <c r="Q16" s="263">
        <v>65.481280270536729</v>
      </c>
      <c r="R16" s="263">
        <v>37.337861337134001</v>
      </c>
      <c r="S16" s="263">
        <v>48.748965242162477</v>
      </c>
      <c r="T16" s="263">
        <v>46.669264343047388</v>
      </c>
      <c r="U16" s="263">
        <v>43.17279975043818</v>
      </c>
      <c r="V16" s="263">
        <v>36.924827957650187</v>
      </c>
      <c r="W16" s="263">
        <v>37.299737635838127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1.23191885431151</v>
      </c>
      <c r="D17" s="232">
        <v>0</v>
      </c>
      <c r="E17" s="232">
        <v>1.27553613078155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0.98667321306030831</v>
      </c>
      <c r="P17" s="232">
        <v>0</v>
      </c>
      <c r="Q17" s="232">
        <v>0</v>
      </c>
      <c r="R17" s="232">
        <v>0</v>
      </c>
      <c r="S17" s="232">
        <v>2.9565249748917841</v>
      </c>
      <c r="T17" s="232">
        <v>2.906825068720476</v>
      </c>
      <c r="U17" s="232">
        <v>2.8346516333415401</v>
      </c>
      <c r="V17" s="232">
        <v>2.8365609331694541</v>
      </c>
      <c r="W17" s="232">
        <v>2.6612779702021241</v>
      </c>
      <c r="DA17" s="71" t="s">
        <v>356</v>
      </c>
    </row>
    <row r="18" spans="1:105" ht="12" customHeight="1" x14ac:dyDescent="0.25">
      <c r="A18" s="18" t="s">
        <v>70</v>
      </c>
      <c r="B18" s="232">
        <v>13.96809823975588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25.211417315763569</v>
      </c>
      <c r="C19" s="232">
        <v>31.801364600176999</v>
      </c>
      <c r="D19" s="232">
        <v>38.188423544487328</v>
      </c>
      <c r="E19" s="232">
        <v>29.836099849295191</v>
      </c>
      <c r="F19" s="232">
        <v>9.1200738426083383</v>
      </c>
      <c r="G19" s="232">
        <v>12.324543427965629</v>
      </c>
      <c r="H19" s="232">
        <v>9.6637361557141706</v>
      </c>
      <c r="I19" s="232">
        <v>6.8276446845211991</v>
      </c>
      <c r="J19" s="232">
        <v>6.0818607913862994</v>
      </c>
      <c r="K19" s="232">
        <v>2.9840516769130998</v>
      </c>
      <c r="L19" s="232">
        <v>2.9554557939801089</v>
      </c>
      <c r="M19" s="232">
        <v>2.7664177954751881</v>
      </c>
      <c r="N19" s="232">
        <v>5.6722772433952926</v>
      </c>
      <c r="O19" s="232">
        <v>11.846102186005821</v>
      </c>
      <c r="P19" s="232">
        <v>12.07751399522328</v>
      </c>
      <c r="Q19" s="232">
        <v>9.0627377179990063</v>
      </c>
      <c r="R19" s="232">
        <v>14.81185137031231</v>
      </c>
      <c r="S19" s="232">
        <v>14.7414029486979</v>
      </c>
      <c r="T19" s="232">
        <v>20.40463359778396</v>
      </c>
      <c r="U19" s="232">
        <v>17.85231619052071</v>
      </c>
      <c r="V19" s="232">
        <v>18.539061166191701</v>
      </c>
      <c r="W19" s="232">
        <v>10.84400066126376</v>
      </c>
      <c r="DA19" s="71" t="s">
        <v>358</v>
      </c>
    </row>
    <row r="20" spans="1:105" ht="12" customHeight="1" x14ac:dyDescent="0.25">
      <c r="A20" s="18" t="s">
        <v>36</v>
      </c>
      <c r="B20" s="232">
        <v>391.18353731429983</v>
      </c>
      <c r="C20" s="232">
        <v>335.37102651781078</v>
      </c>
      <c r="D20" s="232">
        <v>358.35567120312101</v>
      </c>
      <c r="E20" s="232">
        <v>334.62021062343899</v>
      </c>
      <c r="F20" s="232">
        <v>399.79730929898881</v>
      </c>
      <c r="G20" s="232">
        <v>383.62595748961962</v>
      </c>
      <c r="H20" s="232">
        <v>375.11709457516758</v>
      </c>
      <c r="I20" s="232">
        <v>347.32918834502078</v>
      </c>
      <c r="J20" s="232">
        <v>333.85942087285218</v>
      </c>
      <c r="K20" s="232">
        <v>302.26713613043552</v>
      </c>
      <c r="L20" s="232">
        <v>360.66834862137199</v>
      </c>
      <c r="M20" s="232">
        <v>336.37045107468549</v>
      </c>
      <c r="N20" s="232">
        <v>324.59900570542601</v>
      </c>
      <c r="O20" s="232">
        <v>167.51771815422799</v>
      </c>
      <c r="P20" s="232">
        <v>33.440740646559902</v>
      </c>
      <c r="Q20" s="232">
        <v>56.418542552537723</v>
      </c>
      <c r="R20" s="232">
        <v>22.52600996682169</v>
      </c>
      <c r="S20" s="232">
        <v>31.051037318572799</v>
      </c>
      <c r="T20" s="232">
        <v>23.357805676542959</v>
      </c>
      <c r="U20" s="232">
        <v>22.48583192657593</v>
      </c>
      <c r="V20" s="232">
        <v>15.54920585828904</v>
      </c>
      <c r="W20" s="232">
        <v>23.79445900437225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837.29996976066195</v>
      </c>
      <c r="C22" s="263">
        <v>750.6905048913975</v>
      </c>
      <c r="D22" s="263">
        <v>767.60277339506865</v>
      </c>
      <c r="E22" s="263">
        <v>803.29383732373083</v>
      </c>
      <c r="F22" s="263">
        <v>831.66211077343019</v>
      </c>
      <c r="G22" s="263">
        <v>778.31736799124656</v>
      </c>
      <c r="H22" s="263">
        <v>773.6659191954036</v>
      </c>
      <c r="I22" s="263">
        <v>767.15690465416128</v>
      </c>
      <c r="J22" s="263">
        <v>729.89435821817267</v>
      </c>
      <c r="K22" s="263">
        <v>550.89327709449731</v>
      </c>
      <c r="L22" s="263">
        <v>665.47408593508158</v>
      </c>
      <c r="M22" s="263">
        <v>629.93152434048056</v>
      </c>
      <c r="N22" s="263">
        <v>616.26156577254039</v>
      </c>
      <c r="O22" s="263">
        <v>371.48242605098562</v>
      </c>
      <c r="P22" s="263">
        <v>166.74247577573249</v>
      </c>
      <c r="Q22" s="263">
        <v>244.00226981914349</v>
      </c>
      <c r="R22" s="263">
        <v>171.19709615161901</v>
      </c>
      <c r="S22" s="263">
        <v>227.18130226541359</v>
      </c>
      <c r="T22" s="263">
        <v>228.3457634065137</v>
      </c>
      <c r="U22" s="263">
        <v>205.44026918956379</v>
      </c>
      <c r="V22" s="263">
        <v>184.13578486994879</v>
      </c>
      <c r="W22" s="263">
        <v>154.20124818176001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1.167304018141081</v>
      </c>
      <c r="D23" s="232">
        <v>0</v>
      </c>
      <c r="E23" s="232">
        <v>1.026340919079699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1.5708433674566571</v>
      </c>
      <c r="P23" s="232">
        <v>0</v>
      </c>
      <c r="Q23" s="232">
        <v>0</v>
      </c>
      <c r="R23" s="232">
        <v>0</v>
      </c>
      <c r="S23" s="232">
        <v>3.9693795604393238</v>
      </c>
      <c r="T23" s="232">
        <v>3.9918223394095609</v>
      </c>
      <c r="U23" s="232">
        <v>4.0228005313390209</v>
      </c>
      <c r="V23" s="232">
        <v>4.0037547339571988</v>
      </c>
      <c r="W23" s="232">
        <v>4.266667887578957</v>
      </c>
      <c r="DA23" s="71" t="s">
        <v>362</v>
      </c>
    </row>
    <row r="24" spans="1:105" ht="12" customHeight="1" x14ac:dyDescent="0.25">
      <c r="A24" s="18" t="s">
        <v>40</v>
      </c>
      <c r="B24" s="232">
        <v>344.23646399700658</v>
      </c>
      <c r="C24" s="232">
        <v>401.60920799745878</v>
      </c>
      <c r="D24" s="232">
        <v>357.52566431641401</v>
      </c>
      <c r="E24" s="232">
        <v>509.01322031778801</v>
      </c>
      <c r="F24" s="232">
        <v>533.11709615664734</v>
      </c>
      <c r="G24" s="232">
        <v>384.31682783826358</v>
      </c>
      <c r="H24" s="232">
        <v>350.23313951824463</v>
      </c>
      <c r="I24" s="232">
        <v>426.39299999681771</v>
      </c>
      <c r="J24" s="232">
        <v>388.22788751784088</v>
      </c>
      <c r="K24" s="232">
        <v>120.26575967910991</v>
      </c>
      <c r="L24" s="232">
        <v>166.63419167893281</v>
      </c>
      <c r="M24" s="232">
        <v>169.32803183935269</v>
      </c>
      <c r="N24" s="232">
        <v>154.71253247937119</v>
      </c>
      <c r="O24" s="232">
        <v>84.353543999932683</v>
      </c>
      <c r="P24" s="232">
        <v>94.753871520399812</v>
      </c>
      <c r="Q24" s="232">
        <v>158.08937232028529</v>
      </c>
      <c r="R24" s="232">
        <v>115.67054400062121</v>
      </c>
      <c r="S24" s="232">
        <v>161.73178032051959</v>
      </c>
      <c r="T24" s="232">
        <v>164.25679776043509</v>
      </c>
      <c r="U24" s="232">
        <v>144.17151936060381</v>
      </c>
      <c r="V24" s="232">
        <v>132.01705440051049</v>
      </c>
      <c r="W24" s="232">
        <v>94.400808480279409</v>
      </c>
      <c r="DA24" s="71" t="s">
        <v>363</v>
      </c>
    </row>
    <row r="25" spans="1:105" ht="12" customHeight="1" x14ac:dyDescent="0.25">
      <c r="A25" s="18" t="s">
        <v>70</v>
      </c>
      <c r="B25" s="232">
        <v>16.003138375887669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28.884519068464559</v>
      </c>
      <c r="C26" s="232">
        <v>30.13336515650834</v>
      </c>
      <c r="D26" s="232">
        <v>39.491694706390632</v>
      </c>
      <c r="E26" s="232">
        <v>24.007167968120552</v>
      </c>
      <c r="F26" s="232">
        <v>6.658441755959366</v>
      </c>
      <c r="G26" s="232">
        <v>12.263848022680181</v>
      </c>
      <c r="H26" s="232">
        <v>10.634476397143199</v>
      </c>
      <c r="I26" s="232">
        <v>6.5694478980060422</v>
      </c>
      <c r="J26" s="232">
        <v>6.1127260028868804</v>
      </c>
      <c r="K26" s="232">
        <v>4.2096962003611127</v>
      </c>
      <c r="L26" s="232">
        <v>4.0544629857723242</v>
      </c>
      <c r="M26" s="232">
        <v>3.7572491087690638</v>
      </c>
      <c r="N26" s="232">
        <v>7.9269201211951259</v>
      </c>
      <c r="O26" s="232">
        <v>18.85971039122925</v>
      </c>
      <c r="P26" s="232">
        <v>19.100982281343239</v>
      </c>
      <c r="Q26" s="232">
        <v>11.89051364616979</v>
      </c>
      <c r="R26" s="232">
        <v>22.02726691120133</v>
      </c>
      <c r="S26" s="232">
        <v>19.791553953946629</v>
      </c>
      <c r="T26" s="232">
        <v>28.02083727004398</v>
      </c>
      <c r="U26" s="232">
        <v>25.335143906978271</v>
      </c>
      <c r="V26" s="232">
        <v>26.167551360980379</v>
      </c>
      <c r="W26" s="232">
        <v>17.38553804313236</v>
      </c>
      <c r="DA26" s="71" t="s">
        <v>365</v>
      </c>
    </row>
    <row r="27" spans="1:105" ht="12" customHeight="1" x14ac:dyDescent="0.25">
      <c r="A27" s="18" t="s">
        <v>36</v>
      </c>
      <c r="B27" s="232">
        <v>448.17584831930321</v>
      </c>
      <c r="C27" s="232">
        <v>317.78062771928938</v>
      </c>
      <c r="D27" s="232">
        <v>370.5854143722641</v>
      </c>
      <c r="E27" s="232">
        <v>269.24710811874252</v>
      </c>
      <c r="F27" s="232">
        <v>291.88657286082338</v>
      </c>
      <c r="G27" s="232">
        <v>381.73669213030269</v>
      </c>
      <c r="H27" s="232">
        <v>412.79830328001577</v>
      </c>
      <c r="I27" s="232">
        <v>334.19445675933753</v>
      </c>
      <c r="J27" s="232">
        <v>335.55374469744493</v>
      </c>
      <c r="K27" s="232">
        <v>426.41782121502632</v>
      </c>
      <c r="L27" s="232">
        <v>494.78543127037648</v>
      </c>
      <c r="M27" s="232">
        <v>456.84624339235882</v>
      </c>
      <c r="N27" s="232">
        <v>453.62211317197398</v>
      </c>
      <c r="O27" s="232">
        <v>266.69832829236702</v>
      </c>
      <c r="P27" s="232">
        <v>52.887621973989418</v>
      </c>
      <c r="Q27" s="232">
        <v>74.022383852688492</v>
      </c>
      <c r="R27" s="232">
        <v>33.499285239796507</v>
      </c>
      <c r="S27" s="232">
        <v>41.688588430508013</v>
      </c>
      <c r="T27" s="232">
        <v>32.076306036625049</v>
      </c>
      <c r="U27" s="232">
        <v>31.910805390642789</v>
      </c>
      <c r="V27" s="232">
        <v>21.947424374500699</v>
      </c>
      <c r="W27" s="232">
        <v>38.148233770769288</v>
      </c>
      <c r="DA27" s="71" t="s">
        <v>366</v>
      </c>
    </row>
    <row r="28" spans="1:105" ht="12" customHeight="1" x14ac:dyDescent="0.25">
      <c r="A28" s="57" t="s">
        <v>181</v>
      </c>
      <c r="B28" s="263">
        <v>262.94971035679703</v>
      </c>
      <c r="C28" s="263">
        <v>180.39857146224591</v>
      </c>
      <c r="D28" s="263">
        <v>190.2667219556908</v>
      </c>
      <c r="E28" s="263">
        <v>174.17400262641169</v>
      </c>
      <c r="F28" s="263">
        <v>99.367886306753107</v>
      </c>
      <c r="G28" s="263">
        <v>107.2168103417185</v>
      </c>
      <c r="H28" s="263">
        <v>104.84325416907549</v>
      </c>
      <c r="I28" s="263">
        <v>90.473505371400876</v>
      </c>
      <c r="J28" s="263">
        <v>82.226822122074054</v>
      </c>
      <c r="K28" s="263">
        <v>56.43639532593771</v>
      </c>
      <c r="L28" s="263">
        <v>64.472746140170955</v>
      </c>
      <c r="M28" s="263">
        <v>59.925320354979213</v>
      </c>
      <c r="N28" s="263">
        <v>80.014007594251751</v>
      </c>
      <c r="O28" s="263">
        <v>84.588144868081343</v>
      </c>
      <c r="P28" s="263">
        <v>61.186752412729057</v>
      </c>
      <c r="Q28" s="263">
        <v>56.778081912313127</v>
      </c>
      <c r="R28" s="263">
        <v>61.465907349435881</v>
      </c>
      <c r="S28" s="263">
        <v>70.405124491907102</v>
      </c>
      <c r="T28" s="263">
        <v>80.540999736279687</v>
      </c>
      <c r="U28" s="263">
        <v>70.971574846622786</v>
      </c>
      <c r="V28" s="263">
        <v>66.662626908205112</v>
      </c>
      <c r="W28" s="263">
        <v>50.738361550726573</v>
      </c>
      <c r="DA28" s="70" t="s">
        <v>367</v>
      </c>
    </row>
    <row r="29" spans="1:105" ht="12" customHeight="1" x14ac:dyDescent="0.25">
      <c r="A29" s="60" t="s">
        <v>183</v>
      </c>
      <c r="B29" s="264">
        <v>262.94971035679703</v>
      </c>
      <c r="C29" s="264">
        <v>180.39857146224591</v>
      </c>
      <c r="D29" s="264">
        <v>190.2667219556908</v>
      </c>
      <c r="E29" s="264">
        <v>174.17400262641169</v>
      </c>
      <c r="F29" s="264">
        <v>99.367886306753107</v>
      </c>
      <c r="G29" s="264">
        <v>107.2168103417185</v>
      </c>
      <c r="H29" s="264">
        <v>104.84325416907549</v>
      </c>
      <c r="I29" s="264">
        <v>90.473505371400876</v>
      </c>
      <c r="J29" s="264">
        <v>82.226822122074054</v>
      </c>
      <c r="K29" s="264">
        <v>56.43639532593771</v>
      </c>
      <c r="L29" s="264">
        <v>64.472746140170955</v>
      </c>
      <c r="M29" s="264">
        <v>59.925320354979213</v>
      </c>
      <c r="N29" s="264">
        <v>80.014007594251751</v>
      </c>
      <c r="O29" s="264">
        <v>84.588144868081343</v>
      </c>
      <c r="P29" s="264">
        <v>61.186752412729057</v>
      </c>
      <c r="Q29" s="264">
        <v>56.778081912313127</v>
      </c>
      <c r="R29" s="264">
        <v>61.465907349435881</v>
      </c>
      <c r="S29" s="264">
        <v>70.405124491907102</v>
      </c>
      <c r="T29" s="264">
        <v>80.540999736279687</v>
      </c>
      <c r="U29" s="264">
        <v>70.971574846622786</v>
      </c>
      <c r="V29" s="264">
        <v>66.662626908205112</v>
      </c>
      <c r="W29" s="264">
        <v>50.738361550726573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2.2336948734082451</v>
      </c>
      <c r="C31" s="232">
        <v>2.1050029797975212</v>
      </c>
      <c r="D31" s="232">
        <v>0</v>
      </c>
      <c r="E31" s="232">
        <v>0</v>
      </c>
      <c r="F31" s="232">
        <v>2.2390506590037309</v>
      </c>
      <c r="G31" s="232">
        <v>2.2440401179337308</v>
      </c>
      <c r="H31" s="232">
        <v>0</v>
      </c>
      <c r="I31" s="232">
        <v>2.003377313321697</v>
      </c>
      <c r="J31" s="232">
        <v>1.9529931548411099</v>
      </c>
      <c r="K31" s="232">
        <v>4.6419056066239053</v>
      </c>
      <c r="L31" s="232">
        <v>4.8031856876094556</v>
      </c>
      <c r="M31" s="232">
        <v>2.2925295380311592</v>
      </c>
      <c r="N31" s="232">
        <v>2.4471817026535452</v>
      </c>
      <c r="O31" s="232">
        <v>2.263481198343031</v>
      </c>
      <c r="P31" s="232">
        <v>2.2470384361410458</v>
      </c>
      <c r="Q31" s="232">
        <v>2.3173880365012862</v>
      </c>
      <c r="R31" s="232">
        <v>2.237781066277944</v>
      </c>
      <c r="S31" s="232">
        <v>4.5268242212190888</v>
      </c>
      <c r="T31" s="232">
        <v>4.4968055182867452</v>
      </c>
      <c r="U31" s="232">
        <v>2.191552801640972</v>
      </c>
      <c r="V31" s="232">
        <v>2.1672345445937702</v>
      </c>
      <c r="W31" s="232">
        <v>2.1944544251287379</v>
      </c>
      <c r="DA31" s="71" t="s">
        <v>370</v>
      </c>
    </row>
    <row r="32" spans="1:105" ht="12" customHeight="1" x14ac:dyDescent="0.25">
      <c r="A32" s="59" t="s">
        <v>70</v>
      </c>
      <c r="B32" s="232">
        <v>92.949258440656266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167.76675704273251</v>
      </c>
      <c r="C33" s="232">
        <v>178.29356848244839</v>
      </c>
      <c r="D33" s="232">
        <v>190.2667219556908</v>
      </c>
      <c r="E33" s="232">
        <v>174.17400262641169</v>
      </c>
      <c r="F33" s="232">
        <v>97.128835647749369</v>
      </c>
      <c r="G33" s="232">
        <v>104.97277022378481</v>
      </c>
      <c r="H33" s="232">
        <v>104.84325416907549</v>
      </c>
      <c r="I33" s="232">
        <v>88.470128058079183</v>
      </c>
      <c r="J33" s="232">
        <v>80.273828967232944</v>
      </c>
      <c r="K33" s="232">
        <v>51.794489719313802</v>
      </c>
      <c r="L33" s="232">
        <v>59.669560452561498</v>
      </c>
      <c r="M33" s="232">
        <v>57.632790816948052</v>
      </c>
      <c r="N33" s="232">
        <v>77.566825891598199</v>
      </c>
      <c r="O33" s="232">
        <v>82.324663669738314</v>
      </c>
      <c r="P33" s="232">
        <v>58.939713976588017</v>
      </c>
      <c r="Q33" s="232">
        <v>54.460693875811849</v>
      </c>
      <c r="R33" s="232">
        <v>59.228126283157927</v>
      </c>
      <c r="S33" s="232">
        <v>65.878300270688015</v>
      </c>
      <c r="T33" s="232">
        <v>76.044194217992938</v>
      </c>
      <c r="U33" s="232">
        <v>68.78002204498182</v>
      </c>
      <c r="V33" s="232">
        <v>64.495392363611344</v>
      </c>
      <c r="W33" s="232">
        <v>48.543907125597833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96.650652405640358</v>
      </c>
      <c r="C35" s="263">
        <f t="shared" si="1"/>
        <v>83.426544878582746</v>
      </c>
      <c r="D35" s="263">
        <f t="shared" si="1"/>
        <v>85.479165445846974</v>
      </c>
      <c r="E35" s="263">
        <f t="shared" si="1"/>
        <v>78.645444378321997</v>
      </c>
      <c r="F35" s="263">
        <f t="shared" si="1"/>
        <v>65.445777389091091</v>
      </c>
      <c r="G35" s="263">
        <f t="shared" si="1"/>
        <v>57.124746538614289</v>
      </c>
      <c r="H35" s="263">
        <f t="shared" si="1"/>
        <v>64.68559985765566</v>
      </c>
      <c r="I35" s="263">
        <f t="shared" si="1"/>
        <v>65.121885547403863</v>
      </c>
      <c r="J35" s="263">
        <f t="shared" si="1"/>
        <v>58.329836815932147</v>
      </c>
      <c r="K35" s="263">
        <f t="shared" si="1"/>
        <v>39.287505139142311</v>
      </c>
      <c r="L35" s="263">
        <f t="shared" si="1"/>
        <v>55.198836209316326</v>
      </c>
      <c r="M35" s="263">
        <f t="shared" si="1"/>
        <v>53.454054373697247</v>
      </c>
      <c r="N35" s="263">
        <f t="shared" si="1"/>
        <v>57.61282388424565</v>
      </c>
      <c r="O35" s="263">
        <f t="shared" si="1"/>
        <v>33.894382680223252</v>
      </c>
      <c r="P35" s="263">
        <f t="shared" si="1"/>
        <v>16.533336987665706</v>
      </c>
      <c r="Q35" s="263">
        <f t="shared" si="1"/>
        <v>17.110310097192063</v>
      </c>
      <c r="R35" s="263">
        <f t="shared" si="1"/>
        <v>15.761568396885316</v>
      </c>
      <c r="S35" s="263">
        <f t="shared" si="1"/>
        <v>18.154925942614216</v>
      </c>
      <c r="T35" s="263">
        <f t="shared" si="1"/>
        <v>20.528423812375635</v>
      </c>
      <c r="U35" s="263">
        <f t="shared" si="1"/>
        <v>17.922581269830992</v>
      </c>
      <c r="V35" s="263">
        <f t="shared" si="1"/>
        <v>16.358252136691963</v>
      </c>
      <c r="W35" s="263">
        <f t="shared" si="1"/>
        <v>12.556178707094269</v>
      </c>
      <c r="DA35" s="70"/>
    </row>
    <row r="36" spans="1:105" ht="12" customHeight="1" x14ac:dyDescent="0.25">
      <c r="A36" s="60" t="s">
        <v>192</v>
      </c>
      <c r="B36" s="264">
        <v>48.485316026004988</v>
      </c>
      <c r="C36" s="264">
        <v>40.425631126664847</v>
      </c>
      <c r="D36" s="264">
        <v>42.636991275012292</v>
      </c>
      <c r="E36" s="264">
        <v>39.030763519674807</v>
      </c>
      <c r="F36" s="264">
        <v>22.26741312368906</v>
      </c>
      <c r="G36" s="264">
        <v>24.02628352497231</v>
      </c>
      <c r="H36" s="264">
        <v>23.494391805897539</v>
      </c>
      <c r="I36" s="264">
        <v>20.27426561770762</v>
      </c>
      <c r="J36" s="264">
        <v>18.426261099969508</v>
      </c>
      <c r="K36" s="264">
        <v>12.64686788300018</v>
      </c>
      <c r="L36" s="264">
        <v>14.447738870987219</v>
      </c>
      <c r="M36" s="264">
        <v>13.428703321659061</v>
      </c>
      <c r="N36" s="264">
        <v>17.930390078772469</v>
      </c>
      <c r="O36" s="264">
        <v>18.955411422654141</v>
      </c>
      <c r="P36" s="264">
        <v>13.71137843734653</v>
      </c>
      <c r="Q36" s="264">
        <v>12.723436648427651</v>
      </c>
      <c r="R36" s="264">
        <v>13.773934445451379</v>
      </c>
      <c r="S36" s="264">
        <v>15.77712932572974</v>
      </c>
      <c r="T36" s="264">
        <v>18.04848408454863</v>
      </c>
      <c r="U36" s="264">
        <v>15.904065547595</v>
      </c>
      <c r="V36" s="264">
        <v>14.93847065130208</v>
      </c>
      <c r="W36" s="264">
        <v>11.369991854122251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0.63706537613376357</v>
      </c>
      <c r="C38" s="232">
        <v>0.47171146252471258</v>
      </c>
      <c r="D38" s="232">
        <v>0</v>
      </c>
      <c r="E38" s="232">
        <v>0</v>
      </c>
      <c r="F38" s="232">
        <v>0.50175029259443904</v>
      </c>
      <c r="G38" s="232">
        <v>0.50286838363358</v>
      </c>
      <c r="H38" s="232">
        <v>0</v>
      </c>
      <c r="I38" s="232">
        <v>0.44893810200055312</v>
      </c>
      <c r="J38" s="232">
        <v>0.43764748373870122</v>
      </c>
      <c r="K38" s="232">
        <v>1.0402075928713641</v>
      </c>
      <c r="L38" s="232">
        <v>1.076348949253251</v>
      </c>
      <c r="M38" s="232">
        <v>0.51373440876069565</v>
      </c>
      <c r="N38" s="232">
        <v>0.54839051113051518</v>
      </c>
      <c r="O38" s="232">
        <v>0.50722494776244098</v>
      </c>
      <c r="P38" s="232">
        <v>0.50354027867613393</v>
      </c>
      <c r="Q38" s="232">
        <v>0.51930496556372696</v>
      </c>
      <c r="R38" s="232">
        <v>0.50146578874943759</v>
      </c>
      <c r="S38" s="232">
        <v>1.014418931696214</v>
      </c>
      <c r="T38" s="232">
        <v>1.0076920213786471</v>
      </c>
      <c r="U38" s="232">
        <v>0.49110646739399549</v>
      </c>
      <c r="V38" s="232">
        <v>0.48565697363656118</v>
      </c>
      <c r="W38" s="232">
        <v>0.49175669405507177</v>
      </c>
      <c r="DA38" s="71" t="s">
        <v>376</v>
      </c>
    </row>
    <row r="39" spans="1:105" ht="12" customHeight="1" x14ac:dyDescent="0.25">
      <c r="A39" s="59" t="s">
        <v>162</v>
      </c>
      <c r="B39" s="232">
        <v>47.848250649871233</v>
      </c>
      <c r="C39" s="232">
        <v>39.953919664140138</v>
      </c>
      <c r="D39" s="232">
        <v>42.636991275012292</v>
      </c>
      <c r="E39" s="232">
        <v>39.030763519674807</v>
      </c>
      <c r="F39" s="232">
        <v>21.76566283109462</v>
      </c>
      <c r="G39" s="232">
        <v>23.523415141338731</v>
      </c>
      <c r="H39" s="232">
        <v>23.494391805897539</v>
      </c>
      <c r="I39" s="232">
        <v>19.82532751570707</v>
      </c>
      <c r="J39" s="232">
        <v>17.988613616230811</v>
      </c>
      <c r="K39" s="232">
        <v>11.60666029012882</v>
      </c>
      <c r="L39" s="232">
        <v>13.37138992173397</v>
      </c>
      <c r="M39" s="232">
        <v>12.91496891289837</v>
      </c>
      <c r="N39" s="232">
        <v>17.381999567641952</v>
      </c>
      <c r="O39" s="232">
        <v>18.448186474891699</v>
      </c>
      <c r="P39" s="232">
        <v>13.2078381586704</v>
      </c>
      <c r="Q39" s="232">
        <v>12.20413168286392</v>
      </c>
      <c r="R39" s="232">
        <v>13.27246865670195</v>
      </c>
      <c r="S39" s="232">
        <v>14.76271039403353</v>
      </c>
      <c r="T39" s="232">
        <v>17.040792063169981</v>
      </c>
      <c r="U39" s="232">
        <v>15.412959080201</v>
      </c>
      <c r="V39" s="232">
        <v>14.452813677665519</v>
      </c>
      <c r="W39" s="232">
        <v>10.878235160067179</v>
      </c>
      <c r="DA39" s="71" t="s">
        <v>377</v>
      </c>
    </row>
    <row r="40" spans="1:105" ht="12" customHeight="1" x14ac:dyDescent="0.25">
      <c r="A40" s="60" t="s">
        <v>197</v>
      </c>
      <c r="B40" s="264">
        <v>48.165336379635377</v>
      </c>
      <c r="C40" s="264">
        <v>43.000913751917892</v>
      </c>
      <c r="D40" s="264">
        <v>42.842174170834689</v>
      </c>
      <c r="E40" s="264">
        <v>39.614680858647191</v>
      </c>
      <c r="F40" s="264">
        <v>43.178364265402038</v>
      </c>
      <c r="G40" s="264">
        <v>33.098463013641982</v>
      </c>
      <c r="H40" s="264">
        <v>41.191208051758117</v>
      </c>
      <c r="I40" s="264">
        <v>44.847619929696243</v>
      </c>
      <c r="J40" s="264">
        <v>39.903575715962639</v>
      </c>
      <c r="K40" s="264">
        <v>26.640637256142131</v>
      </c>
      <c r="L40" s="264">
        <v>40.751097338329103</v>
      </c>
      <c r="M40" s="264">
        <v>40.025351052038182</v>
      </c>
      <c r="N40" s="264">
        <v>39.682433805473181</v>
      </c>
      <c r="O40" s="264">
        <v>14.93897125756911</v>
      </c>
      <c r="P40" s="264">
        <v>2.821958550319176</v>
      </c>
      <c r="Q40" s="264">
        <v>4.386873448764411</v>
      </c>
      <c r="R40" s="264">
        <v>1.987633951433937</v>
      </c>
      <c r="S40" s="264">
        <v>2.377796616884476</v>
      </c>
      <c r="T40" s="264">
        <v>2.479939727827007</v>
      </c>
      <c r="U40" s="264">
        <v>2.0185157222359909</v>
      </c>
      <c r="V40" s="264">
        <v>1.4197814853898829</v>
      </c>
      <c r="W40" s="264">
        <v>1.1861868529720181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0.143645722532835</v>
      </c>
      <c r="D41" s="231">
        <v>0</v>
      </c>
      <c r="E41" s="231">
        <v>0.1381612162403881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8.1581763466504795E-2</v>
      </c>
      <c r="P41" s="231">
        <v>0</v>
      </c>
      <c r="Q41" s="231">
        <v>0</v>
      </c>
      <c r="R41" s="231">
        <v>0</v>
      </c>
      <c r="S41" s="231">
        <v>0.1412729870201897</v>
      </c>
      <c r="T41" s="231">
        <v>0.15057168356310421</v>
      </c>
      <c r="U41" s="231">
        <v>0.13080876568704569</v>
      </c>
      <c r="V41" s="231">
        <v>0.1072578752439339</v>
      </c>
      <c r="W41" s="231">
        <v>8.3534728483611584E-2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3.7538439146750403E-2</v>
      </c>
      <c r="C44" s="231">
        <v>4.377976133779965E-2</v>
      </c>
      <c r="D44" s="231">
        <v>0</v>
      </c>
      <c r="E44" s="231">
        <v>0</v>
      </c>
      <c r="F44" s="231">
        <v>2.2188169530978821E-2</v>
      </c>
      <c r="G44" s="231">
        <v>2.2009128395918089E-2</v>
      </c>
      <c r="H44" s="231">
        <v>0</v>
      </c>
      <c r="I44" s="231">
        <v>1.957001817335496E-2</v>
      </c>
      <c r="J44" s="231">
        <v>1.7361295524397431E-2</v>
      </c>
      <c r="K44" s="231">
        <v>2.3319863640874329E-2</v>
      </c>
      <c r="L44" s="231">
        <v>2.6644278200989611E-2</v>
      </c>
      <c r="M44" s="231">
        <v>1.298321669513843E-2</v>
      </c>
      <c r="N44" s="231">
        <v>2.1490171230233619E-2</v>
      </c>
      <c r="O44" s="231">
        <v>2.6930359553036701E-2</v>
      </c>
      <c r="P44" s="231">
        <v>2.826011663193961E-2</v>
      </c>
      <c r="Q44" s="231">
        <v>2.5684007707740111E-2</v>
      </c>
      <c r="R44" s="231">
        <v>2.9351136422991989E-2</v>
      </c>
      <c r="S44" s="231">
        <v>4.8402482760587492E-2</v>
      </c>
      <c r="T44" s="231">
        <v>6.2501616947718677E-2</v>
      </c>
      <c r="U44" s="231">
        <v>2.6249519157069419E-2</v>
      </c>
      <c r="V44" s="231">
        <v>2.355602653464349E-2</v>
      </c>
      <c r="W44" s="231">
        <v>1.538715042044984E-2</v>
      </c>
      <c r="DA44" s="73" t="s">
        <v>382</v>
      </c>
    </row>
    <row r="45" spans="1:105" ht="12" customHeight="1" x14ac:dyDescent="0.25">
      <c r="A45" s="64" t="s">
        <v>70</v>
      </c>
      <c r="B45" s="231">
        <v>1.562062089700847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2.8194102404358539</v>
      </c>
      <c r="C47" s="231">
        <v>3.7081419604342081</v>
      </c>
      <c r="D47" s="231">
        <v>4.1258339601396807</v>
      </c>
      <c r="E47" s="231">
        <v>3.2317327150290289</v>
      </c>
      <c r="F47" s="231">
        <v>0.96251108166429866</v>
      </c>
      <c r="G47" s="231">
        <v>1.029553419953037</v>
      </c>
      <c r="H47" s="231">
        <v>1.0345135067960971</v>
      </c>
      <c r="I47" s="231">
        <v>0.86422163333025281</v>
      </c>
      <c r="J47" s="231">
        <v>0.71360089722815712</v>
      </c>
      <c r="K47" s="231">
        <v>0.26020357585029341</v>
      </c>
      <c r="L47" s="231">
        <v>0.33099956408724351</v>
      </c>
      <c r="M47" s="231">
        <v>0.32639012911677939</v>
      </c>
      <c r="N47" s="231">
        <v>0.68116085061794673</v>
      </c>
      <c r="O47" s="231">
        <v>0.97947921738066057</v>
      </c>
      <c r="P47" s="231">
        <v>0.74126154873079619</v>
      </c>
      <c r="Q47" s="231">
        <v>0.60359717891140952</v>
      </c>
      <c r="R47" s="231">
        <v>0.77684669014857299</v>
      </c>
      <c r="S47" s="231">
        <v>0.70439520894187979</v>
      </c>
      <c r="T47" s="231">
        <v>1.056946999104764</v>
      </c>
      <c r="U47" s="231">
        <v>0.82381884887352208</v>
      </c>
      <c r="V47" s="231">
        <v>0.70101096241258154</v>
      </c>
      <c r="W47" s="231">
        <v>0.34038182446833021</v>
      </c>
      <c r="DA47" s="73" t="s">
        <v>385</v>
      </c>
    </row>
    <row r="48" spans="1:105" ht="12" customHeight="1" x14ac:dyDescent="0.25">
      <c r="A48" s="64" t="s">
        <v>36</v>
      </c>
      <c r="B48" s="231">
        <v>43.746325610351931</v>
      </c>
      <c r="C48" s="231">
        <v>39.105346307613047</v>
      </c>
      <c r="D48" s="231">
        <v>38.716340210695009</v>
      </c>
      <c r="E48" s="231">
        <v>36.244786927377767</v>
      </c>
      <c r="F48" s="231">
        <v>42.193665014206758</v>
      </c>
      <c r="G48" s="231">
        <v>32.046900465293021</v>
      </c>
      <c r="H48" s="231">
        <v>40.156694544962029</v>
      </c>
      <c r="I48" s="231">
        <v>43.963828278192643</v>
      </c>
      <c r="J48" s="231">
        <v>39.172613523210089</v>
      </c>
      <c r="K48" s="231">
        <v>26.357113816650958</v>
      </c>
      <c r="L48" s="231">
        <v>40.393453496040863</v>
      </c>
      <c r="M48" s="231">
        <v>39.685977706226261</v>
      </c>
      <c r="N48" s="231">
        <v>38.979782783624998</v>
      </c>
      <c r="O48" s="231">
        <v>13.85097991716891</v>
      </c>
      <c r="P48" s="231">
        <v>2.0524368849564412</v>
      </c>
      <c r="Q48" s="231">
        <v>3.7575922621452609</v>
      </c>
      <c r="R48" s="231">
        <v>1.1814361248623719</v>
      </c>
      <c r="S48" s="231">
        <v>1.4837259381618191</v>
      </c>
      <c r="T48" s="231">
        <v>1.209919428211421</v>
      </c>
      <c r="U48" s="231">
        <v>1.0376385885183541</v>
      </c>
      <c r="V48" s="231">
        <v>0.58795662119872383</v>
      </c>
      <c r="W48" s="231">
        <v>0.74688314959962643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1648.8275417745519</v>
      </c>
      <c r="C52" s="281">
        <v>1534.849598283774</v>
      </c>
      <c r="D52" s="281">
        <v>1639.8655374108771</v>
      </c>
      <c r="E52" s="281">
        <v>1619.4166589154399</v>
      </c>
      <c r="F52" s="281">
        <v>1577.246522286938</v>
      </c>
      <c r="G52" s="281">
        <v>1527.101005605849</v>
      </c>
      <c r="H52" s="281">
        <v>1539.765237570009</v>
      </c>
      <c r="I52" s="281">
        <v>1518.5286550449989</v>
      </c>
      <c r="J52" s="281">
        <v>1476.3288164098651</v>
      </c>
      <c r="K52" s="281">
        <v>1169.0404146030651</v>
      </c>
      <c r="L52" s="281">
        <v>1317.3881159648181</v>
      </c>
      <c r="M52" s="281">
        <v>1372.1065487524929</v>
      </c>
      <c r="N52" s="281">
        <v>1206.193698629103</v>
      </c>
      <c r="O52" s="281">
        <v>718.50304196635727</v>
      </c>
      <c r="P52" s="281">
        <v>899.75752606769515</v>
      </c>
      <c r="Q52" s="281">
        <v>1228.858546496866</v>
      </c>
      <c r="R52" s="281">
        <v>877.39246154605735</v>
      </c>
      <c r="S52" s="281">
        <v>1251.079760600056</v>
      </c>
      <c r="T52" s="281">
        <v>1341.623374845205</v>
      </c>
      <c r="U52" s="281">
        <v>1201.769902489802</v>
      </c>
      <c r="V52" s="281">
        <v>1092.897794651451</v>
      </c>
      <c r="W52" s="281">
        <v>825.74641509508115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67.565828749633823</v>
      </c>
      <c r="C54" s="225">
        <f t="shared" si="2"/>
        <v>125.1999888261942</v>
      </c>
      <c r="D54" s="225">
        <f t="shared" si="2"/>
        <v>102.92298988975381</v>
      </c>
      <c r="E54" s="225">
        <f t="shared" si="2"/>
        <v>89.838854287448342</v>
      </c>
      <c r="F54" s="225">
        <f t="shared" si="2"/>
        <v>73.814958843667256</v>
      </c>
      <c r="G54" s="225">
        <f t="shared" si="2"/>
        <v>74.723607083772663</v>
      </c>
      <c r="H54" s="225">
        <f t="shared" si="2"/>
        <v>103.1384875649542</v>
      </c>
      <c r="I54" s="225">
        <f t="shared" si="2"/>
        <v>114.35248906398085</v>
      </c>
      <c r="J54" s="225">
        <f t="shared" si="2"/>
        <v>122.93501610904853</v>
      </c>
      <c r="K54" s="225">
        <f t="shared" si="2"/>
        <v>29.762704412772976</v>
      </c>
      <c r="L54" s="225">
        <f t="shared" si="2"/>
        <v>20.126195338342207</v>
      </c>
      <c r="M54" s="225">
        <f t="shared" si="2"/>
        <v>38.22464066412013</v>
      </c>
      <c r="N54" s="225">
        <f t="shared" si="2"/>
        <v>11.342129285684333</v>
      </c>
      <c r="O54" s="225">
        <f t="shared" si="2"/>
        <v>32.049378759589118</v>
      </c>
      <c r="P54" s="225">
        <f t="shared" si="2"/>
        <v>21.731736901947215</v>
      </c>
      <c r="Q54" s="225">
        <f t="shared" si="2"/>
        <v>17.392691596876315</v>
      </c>
      <c r="R54" s="225">
        <f t="shared" si="2"/>
        <v>25.936977577312547</v>
      </c>
      <c r="S54" s="225">
        <f t="shared" si="2"/>
        <v>29.370304922634048</v>
      </c>
      <c r="T54" s="225">
        <f t="shared" si="2"/>
        <v>33.479154312615982</v>
      </c>
      <c r="U54" s="225">
        <f t="shared" si="2"/>
        <v>36.985986337617817</v>
      </c>
      <c r="V54" s="225">
        <f t="shared" si="2"/>
        <v>37.325570592980824</v>
      </c>
      <c r="W54" s="225">
        <f t="shared" si="2"/>
        <v>28.465037955456339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7.530409350931537E-2</v>
      </c>
      <c r="C59" s="262">
        <v>0.1443282708951571</v>
      </c>
      <c r="D59" s="262">
        <v>0.1161587247180355</v>
      </c>
      <c r="E59" s="262">
        <v>0.1014173381044111</v>
      </c>
      <c r="F59" s="262">
        <v>5.5880120996727151E-2</v>
      </c>
      <c r="G59" s="262">
        <v>5.9297884553419333E-2</v>
      </c>
      <c r="H59" s="262">
        <v>8.2223031147403883E-2</v>
      </c>
      <c r="I59" s="262">
        <v>8.6877549093460904E-2</v>
      </c>
      <c r="J59" s="262">
        <v>8.9259209484442395E-2</v>
      </c>
      <c r="K59" s="262">
        <v>1.852007315868448E-2</v>
      </c>
      <c r="L59" s="262">
        <v>1.2186880902323199E-2</v>
      </c>
      <c r="M59" s="262">
        <v>2.259216370962458E-2</v>
      </c>
      <c r="N59" s="262">
        <v>8.4357270423559266E-3</v>
      </c>
      <c r="O59" s="262">
        <v>3.4652947412126649E-2</v>
      </c>
      <c r="P59" s="262">
        <v>2.680160381818297E-2</v>
      </c>
      <c r="Q59" s="262">
        <v>1.7886121872022109E-2</v>
      </c>
      <c r="R59" s="262">
        <v>3.3452025534952003E-2</v>
      </c>
      <c r="S59" s="262">
        <v>3.121860406231533E-2</v>
      </c>
      <c r="T59" s="262">
        <v>3.915704887358841E-2</v>
      </c>
      <c r="U59" s="262">
        <v>4.1498128878357701E-2</v>
      </c>
      <c r="V59" s="262">
        <v>3.7203035698136558E-2</v>
      </c>
      <c r="W59" s="262">
        <v>2.5308450707781191E-2</v>
      </c>
      <c r="DA59" s="68" t="s">
        <v>395</v>
      </c>
    </row>
    <row r="60" spans="1:105" ht="12" customHeight="1" x14ac:dyDescent="0.25">
      <c r="A60" s="37" t="s">
        <v>160</v>
      </c>
      <c r="B60" s="228">
        <v>9.8944659100898822E-4</v>
      </c>
      <c r="C60" s="228">
        <v>1.684112229053386E-3</v>
      </c>
      <c r="D60" s="228">
        <v>0</v>
      </c>
      <c r="E60" s="228">
        <v>0</v>
      </c>
      <c r="F60" s="228">
        <v>1.259143435502734E-3</v>
      </c>
      <c r="G60" s="228">
        <v>1.241100452647014E-3</v>
      </c>
      <c r="H60" s="228">
        <v>0</v>
      </c>
      <c r="I60" s="228">
        <v>1.9237511598157789E-3</v>
      </c>
      <c r="J60" s="228">
        <v>2.1200214313383662E-3</v>
      </c>
      <c r="K60" s="228">
        <v>1.523279985085653E-3</v>
      </c>
      <c r="L60" s="228">
        <v>9.0791621934912354E-4</v>
      </c>
      <c r="M60" s="228">
        <v>8.64295798930117E-4</v>
      </c>
      <c r="N60" s="228">
        <v>2.5800178602872762E-4</v>
      </c>
      <c r="O60" s="228">
        <v>9.2727290634926488E-4</v>
      </c>
      <c r="P60" s="228">
        <v>9.8426916865018851E-4</v>
      </c>
      <c r="Q60" s="228">
        <v>7.3001911036095089E-4</v>
      </c>
      <c r="R60" s="228">
        <v>1.2178834186110639E-3</v>
      </c>
      <c r="S60" s="228">
        <v>2.007256347344181E-3</v>
      </c>
      <c r="T60" s="228">
        <v>2.1862360044093191E-3</v>
      </c>
      <c r="U60" s="228">
        <v>1.2814333175326261E-3</v>
      </c>
      <c r="V60" s="228">
        <v>1.2094888525737469E-3</v>
      </c>
      <c r="W60" s="228">
        <v>1.094600612858136E-3</v>
      </c>
      <c r="DA60" s="69" t="s">
        <v>396</v>
      </c>
    </row>
    <row r="61" spans="1:105" ht="12" customHeight="1" x14ac:dyDescent="0.25">
      <c r="A61" s="37" t="s">
        <v>162</v>
      </c>
      <c r="B61" s="228">
        <v>7.4314646918306387E-2</v>
      </c>
      <c r="C61" s="228">
        <v>0.14264415866610369</v>
      </c>
      <c r="D61" s="228">
        <v>0.1161587247180355</v>
      </c>
      <c r="E61" s="228">
        <v>0.1014173381044111</v>
      </c>
      <c r="F61" s="228">
        <v>5.4620977561224422E-2</v>
      </c>
      <c r="G61" s="228">
        <v>5.8056784100772321E-2</v>
      </c>
      <c r="H61" s="228">
        <v>8.2223031147403883E-2</v>
      </c>
      <c r="I61" s="228">
        <v>8.4953797933645131E-2</v>
      </c>
      <c r="J61" s="228">
        <v>8.7139188053104027E-2</v>
      </c>
      <c r="K61" s="228">
        <v>1.6996793173598829E-2</v>
      </c>
      <c r="L61" s="228">
        <v>1.1278964682974081E-2</v>
      </c>
      <c r="M61" s="228">
        <v>2.1727867910694469E-2</v>
      </c>
      <c r="N61" s="228">
        <v>8.1777252563271993E-3</v>
      </c>
      <c r="O61" s="228">
        <v>3.3725674505777382E-2</v>
      </c>
      <c r="P61" s="228">
        <v>2.5817334649532779E-2</v>
      </c>
      <c r="Q61" s="228">
        <v>1.7156102761661161E-2</v>
      </c>
      <c r="R61" s="228">
        <v>3.223414211634093E-2</v>
      </c>
      <c r="S61" s="228">
        <v>2.921134771497115E-2</v>
      </c>
      <c r="T61" s="228">
        <v>3.6970812869179089E-2</v>
      </c>
      <c r="U61" s="228">
        <v>4.0216695560825078E-2</v>
      </c>
      <c r="V61" s="228">
        <v>3.5993546845562822E-2</v>
      </c>
      <c r="W61" s="228">
        <v>2.4213850094923061E-2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22.340693379869929</v>
      </c>
      <c r="C65" s="263">
        <v>45.810855283015037</v>
      </c>
      <c r="D65" s="263">
        <v>38.210577887830389</v>
      </c>
      <c r="E65" s="263">
        <v>33.406398162416238</v>
      </c>
      <c r="F65" s="263">
        <v>36.271191192917406</v>
      </c>
      <c r="G65" s="263">
        <v>35.750783154048833</v>
      </c>
      <c r="H65" s="263">
        <v>47.958170639819983</v>
      </c>
      <c r="I65" s="263">
        <v>53.770376602863429</v>
      </c>
      <c r="J65" s="263">
        <v>58.751565245530351</v>
      </c>
      <c r="K65" s="263">
        <v>15.398926276329741</v>
      </c>
      <c r="L65" s="263">
        <v>10.492762234698491</v>
      </c>
      <c r="M65" s="263">
        <v>19.549851876606748</v>
      </c>
      <c r="N65" s="263">
        <v>5.3991897146399204</v>
      </c>
      <c r="O65" s="263">
        <v>12.21050660030291</v>
      </c>
      <c r="P65" s="263">
        <v>3.7340554200562401</v>
      </c>
      <c r="Q65" s="263">
        <v>3.7819711731020549</v>
      </c>
      <c r="R65" s="263">
        <v>4.0621993296075116</v>
      </c>
      <c r="S65" s="263">
        <v>4.7666891859665261</v>
      </c>
      <c r="T65" s="263">
        <v>4.9074407202687862</v>
      </c>
      <c r="U65" s="263">
        <v>5.5687339194815966</v>
      </c>
      <c r="V65" s="263">
        <v>5.3120794435779182</v>
      </c>
      <c r="W65" s="263">
        <v>4.8771604746681438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0.1531883716548422</v>
      </c>
      <c r="D66" s="232">
        <v>0</v>
      </c>
      <c r="E66" s="232">
        <v>0.11650904412934621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6.6802033878852751E-2</v>
      </c>
      <c r="P66" s="232">
        <v>0</v>
      </c>
      <c r="Q66" s="232">
        <v>0</v>
      </c>
      <c r="R66" s="232">
        <v>0</v>
      </c>
      <c r="S66" s="232">
        <v>0.28908994387572912</v>
      </c>
      <c r="T66" s="232">
        <v>0.30566309346725618</v>
      </c>
      <c r="U66" s="232">
        <v>0.36563347273633168</v>
      </c>
      <c r="V66" s="232">
        <v>0.40807331697868637</v>
      </c>
      <c r="W66" s="232">
        <v>0.34797777547646852</v>
      </c>
      <c r="DA66" s="71" t="s">
        <v>402</v>
      </c>
    </row>
    <row r="67" spans="1:105" ht="12" customHeight="1" x14ac:dyDescent="0.25">
      <c r="A67" s="18" t="s">
        <v>70</v>
      </c>
      <c r="B67" s="232">
        <v>0.72510174326856358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1.3087567349648681</v>
      </c>
      <c r="C68" s="232">
        <v>3.954480640062676</v>
      </c>
      <c r="D68" s="232">
        <v>3.679796904273255</v>
      </c>
      <c r="E68" s="232">
        <v>2.7252661763953179</v>
      </c>
      <c r="F68" s="232">
        <v>0.80895544106577222</v>
      </c>
      <c r="G68" s="232">
        <v>1.1127958634848849</v>
      </c>
      <c r="H68" s="232">
        <v>1.204465167076064</v>
      </c>
      <c r="I68" s="232">
        <v>1.0366170909559149</v>
      </c>
      <c r="J68" s="232">
        <v>1.051119297279965</v>
      </c>
      <c r="K68" s="232">
        <v>0.15053566902594279</v>
      </c>
      <c r="L68" s="232">
        <v>8.5282906577735823E-2</v>
      </c>
      <c r="M68" s="232">
        <v>0.15947265866588731</v>
      </c>
      <c r="N68" s="232">
        <v>9.2728924772644231E-2</v>
      </c>
      <c r="O68" s="232">
        <v>0.80203223223973663</v>
      </c>
      <c r="P68" s="232">
        <v>0.99076968019927214</v>
      </c>
      <c r="Q68" s="232">
        <v>0.52343223372006953</v>
      </c>
      <c r="R68" s="232">
        <v>1.6114659638228559</v>
      </c>
      <c r="S68" s="232">
        <v>1.4414190264855</v>
      </c>
      <c r="T68" s="232">
        <v>2.1456204894056201</v>
      </c>
      <c r="U68" s="232">
        <v>2.3027183617030582</v>
      </c>
      <c r="V68" s="232">
        <v>2.6670663391339389</v>
      </c>
      <c r="W68" s="232">
        <v>1.4179169818496351</v>
      </c>
      <c r="DA68" s="71" t="s">
        <v>404</v>
      </c>
    </row>
    <row r="69" spans="1:105" ht="12" customHeight="1" x14ac:dyDescent="0.25">
      <c r="A69" s="18" t="s">
        <v>36</v>
      </c>
      <c r="B69" s="232">
        <v>20.306834901636499</v>
      </c>
      <c r="C69" s="232">
        <v>41.703186271297533</v>
      </c>
      <c r="D69" s="232">
        <v>34.530780983557143</v>
      </c>
      <c r="E69" s="232">
        <v>30.564622941891571</v>
      </c>
      <c r="F69" s="232">
        <v>35.462235751851637</v>
      </c>
      <c r="G69" s="232">
        <v>34.637987290563942</v>
      </c>
      <c r="H69" s="232">
        <v>46.753705472743917</v>
      </c>
      <c r="I69" s="232">
        <v>52.733759511907508</v>
      </c>
      <c r="J69" s="232">
        <v>57.700445948250383</v>
      </c>
      <c r="K69" s="232">
        <v>15.24839060730379</v>
      </c>
      <c r="L69" s="232">
        <v>10.407479328120759</v>
      </c>
      <c r="M69" s="232">
        <v>19.390379217940861</v>
      </c>
      <c r="N69" s="232">
        <v>5.306460789867276</v>
      </c>
      <c r="O69" s="232">
        <v>11.34167233418432</v>
      </c>
      <c r="P69" s="232">
        <v>2.743285739856967</v>
      </c>
      <c r="Q69" s="232">
        <v>3.2585389393819861</v>
      </c>
      <c r="R69" s="232">
        <v>2.4507333657846559</v>
      </c>
      <c r="S69" s="232">
        <v>3.0361802156052971</v>
      </c>
      <c r="T69" s="232">
        <v>2.4561571373959099</v>
      </c>
      <c r="U69" s="232">
        <v>2.9003820850422071</v>
      </c>
      <c r="V69" s="232">
        <v>2.236939787465293</v>
      </c>
      <c r="W69" s="232">
        <v>3.1112657173420399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25.879328496696569</v>
      </c>
      <c r="C72" s="263">
        <v>40.813105907683664</v>
      </c>
      <c r="D72" s="263">
        <v>32.847329941771868</v>
      </c>
      <c r="E72" s="263">
        <v>28.6787649797139</v>
      </c>
      <c r="F72" s="263">
        <v>15.80176414661204</v>
      </c>
      <c r="G72" s="263">
        <v>16.768238317899161</v>
      </c>
      <c r="H72" s="263">
        <v>23.25100451530712</v>
      </c>
      <c r="I72" s="263">
        <v>24.56720772832583</v>
      </c>
      <c r="J72" s="263">
        <v>25.240692951770889</v>
      </c>
      <c r="K72" s="263">
        <v>5.2371008296254873</v>
      </c>
      <c r="L72" s="263">
        <v>3.4462025898734292</v>
      </c>
      <c r="M72" s="263">
        <v>6.3886053955044986</v>
      </c>
      <c r="N72" s="263">
        <v>2.385452406882095</v>
      </c>
      <c r="O72" s="263">
        <v>9.7991502563755422</v>
      </c>
      <c r="P72" s="263">
        <v>7.5789496288075071</v>
      </c>
      <c r="Q72" s="263">
        <v>5.0578322716195583</v>
      </c>
      <c r="R72" s="263">
        <v>9.4595539218806355</v>
      </c>
      <c r="S72" s="263">
        <v>10.05470048175069</v>
      </c>
      <c r="T72" s="263">
        <v>11.88996547129099</v>
      </c>
      <c r="U72" s="263">
        <v>12.854394580159999</v>
      </c>
      <c r="V72" s="263">
        <v>13.11100874124755</v>
      </c>
      <c r="W72" s="263">
        <v>9.3823300750346235</v>
      </c>
      <c r="DA72" s="70" t="s">
        <v>407</v>
      </c>
    </row>
    <row r="73" spans="1:105" ht="12" customHeight="1" x14ac:dyDescent="0.25">
      <c r="A73" s="60" t="s">
        <v>183</v>
      </c>
      <c r="B73" s="264">
        <v>25.879328496696569</v>
      </c>
      <c r="C73" s="264">
        <v>40.813105907683664</v>
      </c>
      <c r="D73" s="264">
        <v>32.847329941771868</v>
      </c>
      <c r="E73" s="264">
        <v>28.6787649797139</v>
      </c>
      <c r="F73" s="264">
        <v>15.80176414661204</v>
      </c>
      <c r="G73" s="264">
        <v>16.768238317899161</v>
      </c>
      <c r="H73" s="264">
        <v>23.25100451530712</v>
      </c>
      <c r="I73" s="264">
        <v>24.56720772832583</v>
      </c>
      <c r="J73" s="264">
        <v>25.240692951770889</v>
      </c>
      <c r="K73" s="264">
        <v>5.2371008296254873</v>
      </c>
      <c r="L73" s="264">
        <v>3.4462025898734292</v>
      </c>
      <c r="M73" s="264">
        <v>6.3886053955044986</v>
      </c>
      <c r="N73" s="264">
        <v>2.385452406882095</v>
      </c>
      <c r="O73" s="264">
        <v>9.7991502563755422</v>
      </c>
      <c r="P73" s="264">
        <v>7.5789496288075071</v>
      </c>
      <c r="Q73" s="264">
        <v>5.0578322716195583</v>
      </c>
      <c r="R73" s="264">
        <v>9.4595539218806355</v>
      </c>
      <c r="S73" s="264">
        <v>10.05470048175069</v>
      </c>
      <c r="T73" s="264">
        <v>11.88996547129099</v>
      </c>
      <c r="U73" s="264">
        <v>12.854394580159999</v>
      </c>
      <c r="V73" s="264">
        <v>13.11100874124755</v>
      </c>
      <c r="W73" s="264">
        <v>9.3823300750346235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0</v>
      </c>
      <c r="D74" s="232">
        <v>0</v>
      </c>
      <c r="E74" s="232">
        <v>0</v>
      </c>
      <c r="F74" s="232">
        <v>0</v>
      </c>
      <c r="G74" s="232">
        <v>0</v>
      </c>
      <c r="H74" s="232">
        <v>0</v>
      </c>
      <c r="I74" s="232">
        <v>0</v>
      </c>
      <c r="J74" s="232">
        <v>0</v>
      </c>
      <c r="K74" s="232">
        <v>0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0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0.2198387034231041</v>
      </c>
      <c r="C75" s="232">
        <v>0.47623275979458429</v>
      </c>
      <c r="D75" s="232">
        <v>0</v>
      </c>
      <c r="E75" s="232">
        <v>0</v>
      </c>
      <c r="F75" s="232">
        <v>0.35606020960001739</v>
      </c>
      <c r="G75" s="232">
        <v>0.35095802022565742</v>
      </c>
      <c r="H75" s="232">
        <v>0</v>
      </c>
      <c r="I75" s="232">
        <v>0.54399778600981774</v>
      </c>
      <c r="J75" s="232">
        <v>0.59949903554671624</v>
      </c>
      <c r="K75" s="232">
        <v>0.43075266524544531</v>
      </c>
      <c r="L75" s="232">
        <v>0.25674028092886192</v>
      </c>
      <c r="M75" s="232">
        <v>0.24440531129847101</v>
      </c>
      <c r="N75" s="232">
        <v>7.2957669015594986E-2</v>
      </c>
      <c r="O75" s="232">
        <v>0.26221395917401003</v>
      </c>
      <c r="P75" s="232">
        <v>0.27833134542967658</v>
      </c>
      <c r="Q75" s="232">
        <v>0.20643458887855501</v>
      </c>
      <c r="R75" s="232">
        <v>0.34439271418343492</v>
      </c>
      <c r="S75" s="232">
        <v>0.64648506776128478</v>
      </c>
      <c r="T75" s="232">
        <v>0.66384651939521477</v>
      </c>
      <c r="U75" s="232">
        <v>0.39693475192609029</v>
      </c>
      <c r="V75" s="232">
        <v>0.42624529479808382</v>
      </c>
      <c r="W75" s="232">
        <v>0.40578952733020091</v>
      </c>
      <c r="DA75" s="71" t="s">
        <v>410</v>
      </c>
    </row>
    <row r="76" spans="1:105" ht="12" customHeight="1" x14ac:dyDescent="0.25">
      <c r="A76" s="59" t="s">
        <v>70</v>
      </c>
      <c r="B76" s="232">
        <v>9.1480016823221035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16.511488110951358</v>
      </c>
      <c r="C77" s="232">
        <v>40.336873147889072</v>
      </c>
      <c r="D77" s="232">
        <v>32.847329941771868</v>
      </c>
      <c r="E77" s="232">
        <v>28.6787649797139</v>
      </c>
      <c r="F77" s="232">
        <v>15.44570393701202</v>
      </c>
      <c r="G77" s="232">
        <v>16.4172802976735</v>
      </c>
      <c r="H77" s="232">
        <v>23.25100451530712</v>
      </c>
      <c r="I77" s="232">
        <v>24.023209942316011</v>
      </c>
      <c r="J77" s="232">
        <v>24.641193916224172</v>
      </c>
      <c r="K77" s="232">
        <v>4.8063481643800419</v>
      </c>
      <c r="L77" s="232">
        <v>3.1894623089445671</v>
      </c>
      <c r="M77" s="232">
        <v>6.1442000842060276</v>
      </c>
      <c r="N77" s="232">
        <v>2.3124947378664999</v>
      </c>
      <c r="O77" s="232">
        <v>9.5369362972015317</v>
      </c>
      <c r="P77" s="232">
        <v>7.3006182833778306</v>
      </c>
      <c r="Q77" s="232">
        <v>4.8513976827410028</v>
      </c>
      <c r="R77" s="232">
        <v>9.1151612076972004</v>
      </c>
      <c r="S77" s="232">
        <v>9.4082154139894048</v>
      </c>
      <c r="T77" s="232">
        <v>11.226118951895771</v>
      </c>
      <c r="U77" s="232">
        <v>12.45745982823391</v>
      </c>
      <c r="V77" s="232">
        <v>12.684763446449461</v>
      </c>
      <c r="W77" s="232">
        <v>8.9765405477044222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6.4189859871626425</v>
      </c>
      <c r="C79" s="263">
        <f t="shared" si="3"/>
        <v>12.736559851610703</v>
      </c>
      <c r="D79" s="263">
        <f t="shared" si="3"/>
        <v>9.9581540747383563</v>
      </c>
      <c r="E79" s="263">
        <f t="shared" si="3"/>
        <v>8.7384018890488697</v>
      </c>
      <c r="F79" s="263">
        <f t="shared" si="3"/>
        <v>7.0229970404343316</v>
      </c>
      <c r="G79" s="263">
        <f t="shared" si="3"/>
        <v>6.0287902168475629</v>
      </c>
      <c r="H79" s="263">
        <f t="shared" si="3"/>
        <v>9.6803301495031047</v>
      </c>
      <c r="I79" s="263">
        <f t="shared" si="3"/>
        <v>11.932808707825284</v>
      </c>
      <c r="J79" s="263">
        <f t="shared" si="3"/>
        <v>12.082585033479615</v>
      </c>
      <c r="K79" s="263">
        <f t="shared" si="3"/>
        <v>2.4601832112617341</v>
      </c>
      <c r="L79" s="263">
        <f t="shared" si="3"/>
        <v>1.9910212172533814</v>
      </c>
      <c r="M79" s="263">
        <f t="shared" si="3"/>
        <v>3.8455430872815404</v>
      </c>
      <c r="N79" s="263">
        <f t="shared" si="3"/>
        <v>1.1590581548086687</v>
      </c>
      <c r="O79" s="263">
        <f t="shared" si="3"/>
        <v>2.6496467406418853</v>
      </c>
      <c r="P79" s="263">
        <f t="shared" si="3"/>
        <v>1.3819536162563806</v>
      </c>
      <c r="Q79" s="263">
        <f t="shared" si="3"/>
        <v>1.0285441011129224</v>
      </c>
      <c r="R79" s="263">
        <f t="shared" si="3"/>
        <v>1.6368810548691797</v>
      </c>
      <c r="S79" s="263">
        <f t="shared" si="3"/>
        <v>1.7496076947811463</v>
      </c>
      <c r="T79" s="263">
        <f t="shared" si="3"/>
        <v>2.0450339098091579</v>
      </c>
      <c r="U79" s="263">
        <f t="shared" si="3"/>
        <v>2.1905293385123361</v>
      </c>
      <c r="V79" s="263">
        <f t="shared" si="3"/>
        <v>2.1710604328695622</v>
      </c>
      <c r="W79" s="263">
        <f t="shared" si="3"/>
        <v>1.5667982872303705</v>
      </c>
      <c r="DA79" s="70"/>
    </row>
    <row r="80" spans="1:105" ht="12" customHeight="1" x14ac:dyDescent="0.25">
      <c r="A80" s="60" t="s">
        <v>192</v>
      </c>
      <c r="B80" s="264">
        <v>3.2201186066273828</v>
      </c>
      <c r="C80" s="264">
        <v>6.1716983621130899</v>
      </c>
      <c r="D80" s="264">
        <v>4.9671253361596284</v>
      </c>
      <c r="E80" s="264">
        <v>4.3367610211553229</v>
      </c>
      <c r="F80" s="264">
        <v>2.3895197322824342</v>
      </c>
      <c r="G80" s="264">
        <v>2.5356685471618809</v>
      </c>
      <c r="H80" s="264">
        <v>3.5159829984316251</v>
      </c>
      <c r="I80" s="264">
        <v>3.7150173290304691</v>
      </c>
      <c r="J80" s="264">
        <v>3.8168607824506751</v>
      </c>
      <c r="K80" s="264">
        <v>0.7919467507699699</v>
      </c>
      <c r="L80" s="264">
        <v>0.52112973042386246</v>
      </c>
      <c r="M80" s="264">
        <v>0.96607559211020433</v>
      </c>
      <c r="N80" s="264">
        <v>0.36072463452680448</v>
      </c>
      <c r="O80" s="264">
        <v>1.4818132127500561</v>
      </c>
      <c r="P80" s="264">
        <v>1.1460777113226961</v>
      </c>
      <c r="Q80" s="264">
        <v>0.76483802083586105</v>
      </c>
      <c r="R80" s="264">
        <v>1.430459950243582</v>
      </c>
      <c r="S80" s="264">
        <v>1.520457145190603</v>
      </c>
      <c r="T80" s="264">
        <v>1.7979832407445551</v>
      </c>
      <c r="U80" s="264">
        <v>1.9438228042672241</v>
      </c>
      <c r="V80" s="264">
        <v>1.9826276235147791</v>
      </c>
      <c r="W80" s="264">
        <v>1.418782272730539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0</v>
      </c>
      <c r="D81" s="232">
        <v>0</v>
      </c>
      <c r="E81" s="232">
        <v>0</v>
      </c>
      <c r="F81" s="232">
        <v>0</v>
      </c>
      <c r="G81" s="232">
        <v>0</v>
      </c>
      <c r="H81" s="232">
        <v>0</v>
      </c>
      <c r="I81" s="232">
        <v>0</v>
      </c>
      <c r="J81" s="232">
        <v>0</v>
      </c>
      <c r="K81" s="232">
        <v>0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0</v>
      </c>
      <c r="R81" s="232">
        <v>0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4.2310254721782702E-2</v>
      </c>
      <c r="C82" s="232">
        <v>7.2015223498476541E-2</v>
      </c>
      <c r="D82" s="232">
        <v>0</v>
      </c>
      <c r="E82" s="232">
        <v>0</v>
      </c>
      <c r="F82" s="232">
        <v>5.3842905692417807E-2</v>
      </c>
      <c r="G82" s="232">
        <v>5.3071360055186589E-2</v>
      </c>
      <c r="H82" s="232">
        <v>0</v>
      </c>
      <c r="I82" s="232">
        <v>8.2262551948487264E-2</v>
      </c>
      <c r="J82" s="232">
        <v>9.0655369972111807E-2</v>
      </c>
      <c r="K82" s="232">
        <v>6.5137789919356953E-2</v>
      </c>
      <c r="L82" s="232">
        <v>3.882389090605335E-2</v>
      </c>
      <c r="M82" s="232">
        <v>3.6958614785270148E-2</v>
      </c>
      <c r="N82" s="232">
        <v>1.103255232242362E-2</v>
      </c>
      <c r="O82" s="232">
        <v>3.965161254862392E-2</v>
      </c>
      <c r="P82" s="232">
        <v>4.208886019600068E-2</v>
      </c>
      <c r="Q82" s="232">
        <v>3.1216737509443229E-2</v>
      </c>
      <c r="R82" s="232">
        <v>5.207856404894274E-2</v>
      </c>
      <c r="S82" s="232">
        <v>9.7760529249055095E-2</v>
      </c>
      <c r="T82" s="232">
        <v>0.1003859026488497</v>
      </c>
      <c r="U82" s="232">
        <v>6.0023894380133773E-2</v>
      </c>
      <c r="V82" s="232">
        <v>6.4456191932907622E-2</v>
      </c>
      <c r="W82" s="232">
        <v>6.1362900604801908E-2</v>
      </c>
      <c r="DA82" s="71" t="s">
        <v>416</v>
      </c>
    </row>
    <row r="83" spans="1:105" ht="12" customHeight="1" x14ac:dyDescent="0.25">
      <c r="A83" s="59" t="s">
        <v>162</v>
      </c>
      <c r="B83" s="232">
        <v>3.1778083519056</v>
      </c>
      <c r="C83" s="232">
        <v>6.0996831386146138</v>
      </c>
      <c r="D83" s="232">
        <v>4.9671253361596284</v>
      </c>
      <c r="E83" s="232">
        <v>4.3367610211553229</v>
      </c>
      <c r="F83" s="232">
        <v>2.3356768265900159</v>
      </c>
      <c r="G83" s="232">
        <v>2.4825971871066939</v>
      </c>
      <c r="H83" s="232">
        <v>3.5159829984316251</v>
      </c>
      <c r="I83" s="232">
        <v>3.6327547770819808</v>
      </c>
      <c r="J83" s="232">
        <v>3.7262054124785631</v>
      </c>
      <c r="K83" s="232">
        <v>0.72680896085061297</v>
      </c>
      <c r="L83" s="232">
        <v>0.48230583951780909</v>
      </c>
      <c r="M83" s="232">
        <v>0.92911697732493415</v>
      </c>
      <c r="N83" s="232">
        <v>0.34969208220438092</v>
      </c>
      <c r="O83" s="232">
        <v>1.4421616002014319</v>
      </c>
      <c r="P83" s="232">
        <v>1.103988851126696</v>
      </c>
      <c r="Q83" s="232">
        <v>0.73362128332641785</v>
      </c>
      <c r="R83" s="232">
        <v>1.378381386194639</v>
      </c>
      <c r="S83" s="232">
        <v>1.4226966159415479</v>
      </c>
      <c r="T83" s="232">
        <v>1.697597338095705</v>
      </c>
      <c r="U83" s="232">
        <v>1.88379890988709</v>
      </c>
      <c r="V83" s="232">
        <v>1.918171431581871</v>
      </c>
      <c r="W83" s="232">
        <v>1.357419372125737</v>
      </c>
      <c r="DA83" s="71" t="s">
        <v>417</v>
      </c>
    </row>
    <row r="84" spans="1:105" ht="12" customHeight="1" x14ac:dyDescent="0.25">
      <c r="A84" s="60" t="s">
        <v>197</v>
      </c>
      <c r="B84" s="264">
        <v>3.1988673805352592</v>
      </c>
      <c r="C84" s="264">
        <v>6.5648614894976136</v>
      </c>
      <c r="D84" s="264">
        <v>4.9910287385787289</v>
      </c>
      <c r="E84" s="264">
        <v>4.4016408678935459</v>
      </c>
      <c r="F84" s="264">
        <v>4.633477308151897</v>
      </c>
      <c r="G84" s="264">
        <v>3.4931216696856819</v>
      </c>
      <c r="H84" s="264">
        <v>6.16434715107148</v>
      </c>
      <c r="I84" s="264">
        <v>8.217791378794816</v>
      </c>
      <c r="J84" s="264">
        <v>8.2657242510289404</v>
      </c>
      <c r="K84" s="264">
        <v>1.6682364604917641</v>
      </c>
      <c r="L84" s="264">
        <v>1.469891486829519</v>
      </c>
      <c r="M84" s="264">
        <v>2.8794674951713359</v>
      </c>
      <c r="N84" s="264">
        <v>0.79833352028186422</v>
      </c>
      <c r="O84" s="264">
        <v>1.167833527891829</v>
      </c>
      <c r="P84" s="264">
        <v>0.2358759049336844</v>
      </c>
      <c r="Q84" s="264">
        <v>0.26370608027706138</v>
      </c>
      <c r="R84" s="264">
        <v>0.20642110462559771</v>
      </c>
      <c r="S84" s="264">
        <v>0.22915054959054321</v>
      </c>
      <c r="T84" s="264">
        <v>0.24705066906460291</v>
      </c>
      <c r="U84" s="264">
        <v>0.24670653424511191</v>
      </c>
      <c r="V84" s="264">
        <v>0.1884328093547831</v>
      </c>
      <c r="W84" s="264">
        <v>0.14801601449983159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2.193009844924072E-2</v>
      </c>
      <c r="D85" s="231">
        <v>0</v>
      </c>
      <c r="E85" s="231">
        <v>1.5351279944208471E-2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6.3775421344661022E-3</v>
      </c>
      <c r="P85" s="231">
        <v>0</v>
      </c>
      <c r="Q85" s="231">
        <v>0</v>
      </c>
      <c r="R85" s="231">
        <v>0</v>
      </c>
      <c r="S85" s="231">
        <v>1.361461379333225E-2</v>
      </c>
      <c r="T85" s="231">
        <v>1.499989485592991E-2</v>
      </c>
      <c r="U85" s="231">
        <v>1.598767692321151E-2</v>
      </c>
      <c r="V85" s="231">
        <v>1.4235220676996811E-2</v>
      </c>
      <c r="W85" s="231">
        <v>1.042371827970465E-2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0</v>
      </c>
      <c r="D87" s="231">
        <v>0</v>
      </c>
      <c r="E87" s="231">
        <v>0</v>
      </c>
      <c r="F87" s="231">
        <v>0</v>
      </c>
      <c r="G87" s="231">
        <v>0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2.4930893777276408E-3</v>
      </c>
      <c r="C88" s="231">
        <v>6.6837665563118133E-3</v>
      </c>
      <c r="D88" s="231">
        <v>0</v>
      </c>
      <c r="E88" s="231">
        <v>0</v>
      </c>
      <c r="F88" s="231">
        <v>2.3810160894306028E-3</v>
      </c>
      <c r="G88" s="231">
        <v>2.3227834869247129E-3</v>
      </c>
      <c r="H88" s="231">
        <v>0</v>
      </c>
      <c r="I88" s="231">
        <v>3.5859723856017682E-3</v>
      </c>
      <c r="J88" s="231">
        <v>3.5962612089393831E-3</v>
      </c>
      <c r="K88" s="231">
        <v>1.4602896471792731E-3</v>
      </c>
      <c r="L88" s="231">
        <v>9.6105872622761113E-4</v>
      </c>
      <c r="M88" s="231">
        <v>9.3402679736179857E-4</v>
      </c>
      <c r="N88" s="231">
        <v>4.3234051958088751E-4</v>
      </c>
      <c r="O88" s="231">
        <v>2.105243812440127E-3</v>
      </c>
      <c r="P88" s="231">
        <v>2.3621468796330399E-3</v>
      </c>
      <c r="Q88" s="231">
        <v>1.543930792059124E-3</v>
      </c>
      <c r="R88" s="231">
        <v>3.048194059112194E-3</v>
      </c>
      <c r="S88" s="231">
        <v>4.6645938712235489E-3</v>
      </c>
      <c r="T88" s="231">
        <v>6.2263877268030673E-3</v>
      </c>
      <c r="U88" s="231">
        <v>3.208262301602299E-3</v>
      </c>
      <c r="V88" s="231">
        <v>3.1263460629927719E-3</v>
      </c>
      <c r="W88" s="231">
        <v>1.9200555747502621E-3</v>
      </c>
      <c r="DA88" s="73" t="s">
        <v>422</v>
      </c>
    </row>
    <row r="89" spans="1:105" ht="12" customHeight="1" x14ac:dyDescent="0.25">
      <c r="A89" s="64" t="s">
        <v>70</v>
      </c>
      <c r="B89" s="231">
        <v>0.103743269344787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0.1872491739576137</v>
      </c>
      <c r="C91" s="231">
        <v>0.56611444338340322</v>
      </c>
      <c r="D91" s="231">
        <v>0.48065151370584691</v>
      </c>
      <c r="E91" s="231">
        <v>0.35908220094811871</v>
      </c>
      <c r="F91" s="231">
        <v>0.10328722107960429</v>
      </c>
      <c r="G91" s="231">
        <v>0.1086562647895363</v>
      </c>
      <c r="H91" s="231">
        <v>0.15481702746737711</v>
      </c>
      <c r="I91" s="231">
        <v>0.15835830527645631</v>
      </c>
      <c r="J91" s="231">
        <v>0.14781703483818959</v>
      </c>
      <c r="K91" s="231">
        <v>1.6293945531791441E-2</v>
      </c>
      <c r="L91" s="231">
        <v>1.1939149450547529E-2</v>
      </c>
      <c r="M91" s="231">
        <v>2.3480862574188049E-2</v>
      </c>
      <c r="N91" s="231">
        <v>1.3703633764444461E-2</v>
      </c>
      <c r="O91" s="231">
        <v>7.6569440439268679E-2</v>
      </c>
      <c r="P91" s="231">
        <v>6.1959003111383429E-2</v>
      </c>
      <c r="Q91" s="231">
        <v>3.6283756068197448E-2</v>
      </c>
      <c r="R91" s="231">
        <v>8.0677607559239597E-2</v>
      </c>
      <c r="S91" s="231">
        <v>6.7883244560028505E-2</v>
      </c>
      <c r="T91" s="231">
        <v>0.1052926651259611</v>
      </c>
      <c r="U91" s="231">
        <v>0.10068858558418629</v>
      </c>
      <c r="V91" s="231">
        <v>9.3037883924531634E-2</v>
      </c>
      <c r="W91" s="231">
        <v>4.2473882541987681E-2</v>
      </c>
      <c r="DA91" s="73" t="s">
        <v>425</v>
      </c>
    </row>
    <row r="92" spans="1:105" ht="12" customHeight="1" x14ac:dyDescent="0.25">
      <c r="A92" s="64" t="s">
        <v>36</v>
      </c>
      <c r="B92" s="231">
        <v>2.9053818478551299</v>
      </c>
      <c r="C92" s="231">
        <v>5.9701331811086584</v>
      </c>
      <c r="D92" s="231">
        <v>4.5103772248728822</v>
      </c>
      <c r="E92" s="231">
        <v>4.0272073870012193</v>
      </c>
      <c r="F92" s="231">
        <v>4.5278090709828618</v>
      </c>
      <c r="G92" s="231">
        <v>3.382142621409221</v>
      </c>
      <c r="H92" s="231">
        <v>6.0095301236041028</v>
      </c>
      <c r="I92" s="231">
        <v>8.0558471011327573</v>
      </c>
      <c r="J92" s="231">
        <v>8.1143109549818124</v>
      </c>
      <c r="K92" s="231">
        <v>1.6504822253127931</v>
      </c>
      <c r="L92" s="231">
        <v>1.456991278652743</v>
      </c>
      <c r="M92" s="231">
        <v>2.855052605799786</v>
      </c>
      <c r="N92" s="231">
        <v>0.78419754599783886</v>
      </c>
      <c r="O92" s="231">
        <v>1.082781301505654</v>
      </c>
      <c r="P92" s="231">
        <v>0.17155475494266789</v>
      </c>
      <c r="Q92" s="231">
        <v>0.22587839341680491</v>
      </c>
      <c r="R92" s="231">
        <v>0.1226953030072459</v>
      </c>
      <c r="S92" s="231">
        <v>0.14298809736595891</v>
      </c>
      <c r="T92" s="231">
        <v>0.1205317213559088</v>
      </c>
      <c r="U92" s="231">
        <v>0.1268220094361118</v>
      </c>
      <c r="V92" s="231">
        <v>7.8033358690261886E-2</v>
      </c>
      <c r="W92" s="231">
        <v>9.3198358103389056E-2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12.85151679239536</v>
      </c>
      <c r="C96" s="281">
        <v>25.695139512989631</v>
      </c>
      <c r="D96" s="281">
        <v>21.790769260695161</v>
      </c>
      <c r="E96" s="281">
        <v>18.913871918164919</v>
      </c>
      <c r="F96" s="281">
        <v>14.66312634270674</v>
      </c>
      <c r="G96" s="281">
        <v>16.116497510423692</v>
      </c>
      <c r="H96" s="281">
        <v>22.166759229176591</v>
      </c>
      <c r="I96" s="281">
        <v>23.99521847587285</v>
      </c>
      <c r="J96" s="281">
        <v>26.770913668783241</v>
      </c>
      <c r="K96" s="281">
        <v>6.647974022397328</v>
      </c>
      <c r="L96" s="281">
        <v>4.1840224156145833</v>
      </c>
      <c r="M96" s="281">
        <v>8.4180481410177155</v>
      </c>
      <c r="N96" s="281">
        <v>2.389993282311293</v>
      </c>
      <c r="O96" s="281">
        <v>7.3554222148566559</v>
      </c>
      <c r="P96" s="281">
        <v>9.0099766330089039</v>
      </c>
      <c r="Q96" s="281">
        <v>7.5064579291697564</v>
      </c>
      <c r="R96" s="281">
        <v>10.74489124542027</v>
      </c>
      <c r="S96" s="281">
        <v>12.76808895607337</v>
      </c>
      <c r="T96" s="281">
        <v>14.597557162373461</v>
      </c>
      <c r="U96" s="281">
        <v>16.330830370585531</v>
      </c>
      <c r="V96" s="281">
        <v>16.69421893958766</v>
      </c>
      <c r="W96" s="281">
        <v>12.61344066781542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0.99999999999999978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1</v>
      </c>
      <c r="L100" s="234">
        <f t="shared" si="4"/>
        <v>1</v>
      </c>
      <c r="M100" s="234">
        <f t="shared" si="4"/>
        <v>0.99999999999999989</v>
      </c>
      <c r="N100" s="234">
        <f t="shared" si="4"/>
        <v>1</v>
      </c>
      <c r="O100" s="234">
        <f t="shared" si="4"/>
        <v>1</v>
      </c>
      <c r="P100" s="234">
        <f t="shared" si="4"/>
        <v>1</v>
      </c>
      <c r="Q100" s="234">
        <f t="shared" si="4"/>
        <v>1.0000000000000002</v>
      </c>
      <c r="R100" s="234">
        <f t="shared" si="4"/>
        <v>1.0000000000000002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2.845295341731385E-4</v>
      </c>
      <c r="C105" s="270">
        <f t="shared" si="9"/>
        <v>2.6637090227770799E-4</v>
      </c>
      <c r="D105" s="270">
        <f t="shared" si="9"/>
        <v>2.6616501102391183E-4</v>
      </c>
      <c r="E105" s="270">
        <f t="shared" si="9"/>
        <v>2.46741798529083E-4</v>
      </c>
      <c r="F105" s="270">
        <f t="shared" si="9"/>
        <v>1.4355002889365341E-4</v>
      </c>
      <c r="G105" s="270">
        <f t="shared" si="9"/>
        <v>1.612059001759724E-4</v>
      </c>
      <c r="H105" s="270">
        <f t="shared" si="9"/>
        <v>1.5752610828745415E-4</v>
      </c>
      <c r="I105" s="270">
        <f t="shared" si="9"/>
        <v>1.3945413271747355E-4</v>
      </c>
      <c r="J105" s="270">
        <f t="shared" si="9"/>
        <v>1.3187243135878788E-4</v>
      </c>
      <c r="K105" s="270">
        <f t="shared" si="9"/>
        <v>1.1465892072560113E-4</v>
      </c>
      <c r="L105" s="270">
        <f t="shared" si="9"/>
        <v>1.1264885704194236E-4</v>
      </c>
      <c r="M105" s="270">
        <f t="shared" si="9"/>
        <v>1.0519919066387491E-4</v>
      </c>
      <c r="N105" s="270">
        <f t="shared" si="9"/>
        <v>1.5052842610270017E-4</v>
      </c>
      <c r="O105" s="270">
        <f t="shared" si="9"/>
        <v>2.6240397303754651E-4</v>
      </c>
      <c r="P105" s="270">
        <f t="shared" si="9"/>
        <v>2.2157975259710975E-4</v>
      </c>
      <c r="Q105" s="270">
        <f t="shared" si="9"/>
        <v>1.5174278559439323E-4</v>
      </c>
      <c r="R105" s="270">
        <f t="shared" si="9"/>
        <v>2.2767650997358984E-4</v>
      </c>
      <c r="S105" s="270">
        <f t="shared" si="9"/>
        <v>1.6486171582100924E-4</v>
      </c>
      <c r="T105" s="270">
        <f t="shared" si="9"/>
        <v>1.8814122770894573E-4</v>
      </c>
      <c r="U105" s="270">
        <f t="shared" si="9"/>
        <v>1.8135701265229568E-4</v>
      </c>
      <c r="V105" s="270">
        <f t="shared" si="9"/>
        <v>1.6498014519194788E-4</v>
      </c>
      <c r="W105" s="270">
        <f t="shared" si="9"/>
        <v>1.5433031451060584E-4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0.13132742998768041</v>
      </c>
      <c r="C106" s="271">
        <f t="shared" si="10"/>
        <v>0.12622867367061727</v>
      </c>
      <c r="D106" s="271">
        <f t="shared" si="10"/>
        <v>0.12872391625378737</v>
      </c>
      <c r="E106" s="271">
        <f t="shared" si="10"/>
        <v>0.12022694214964298</v>
      </c>
      <c r="F106" s="271">
        <f t="shared" si="10"/>
        <v>0.13707947553807115</v>
      </c>
      <c r="G106" s="271">
        <f t="shared" si="10"/>
        <v>0.13814608308765655</v>
      </c>
      <c r="H106" s="271">
        <f t="shared" si="10"/>
        <v>0.13415445779952431</v>
      </c>
      <c r="I106" s="271">
        <f t="shared" si="10"/>
        <v>0.12667334128019977</v>
      </c>
      <c r="J106" s="271">
        <f t="shared" si="10"/>
        <v>0.12650976346377255</v>
      </c>
      <c r="K106" s="271">
        <f t="shared" si="10"/>
        <v>0.14390821091321188</v>
      </c>
      <c r="L106" s="271">
        <f t="shared" si="10"/>
        <v>0.14742887651646278</v>
      </c>
      <c r="M106" s="271">
        <f t="shared" si="10"/>
        <v>0.13815183866171829</v>
      </c>
      <c r="N106" s="271">
        <f t="shared" si="10"/>
        <v>0.14417930909039525</v>
      </c>
      <c r="O106" s="271">
        <f t="shared" si="10"/>
        <v>0.12982486212552494</v>
      </c>
      <c r="P106" s="271">
        <f t="shared" si="10"/>
        <v>3.8250569022641762E-2</v>
      </c>
      <c r="Q106" s="271">
        <f t="shared" si="10"/>
        <v>4.0609171220721295E-2</v>
      </c>
      <c r="R106" s="271">
        <f t="shared" si="10"/>
        <v>3.2093198034642736E-2</v>
      </c>
      <c r="S106" s="271">
        <f t="shared" si="10"/>
        <v>3.0169491903496163E-2</v>
      </c>
      <c r="T106" s="271">
        <f t="shared" si="10"/>
        <v>2.7164389205304618E-2</v>
      </c>
      <c r="U106" s="271">
        <f t="shared" si="10"/>
        <v>2.8042364359208233E-2</v>
      </c>
      <c r="V106" s="271">
        <f t="shared" si="10"/>
        <v>2.6427547244480695E-2</v>
      </c>
      <c r="W106" s="271">
        <f t="shared" si="10"/>
        <v>3.4514144925461031E-2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0.25550625785409192</v>
      </c>
      <c r="C107" s="271">
        <f t="shared" si="11"/>
        <v>0.25721378443344523</v>
      </c>
      <c r="D107" s="271">
        <f t="shared" si="11"/>
        <v>0.24917489991011318</v>
      </c>
      <c r="E107" s="271">
        <f t="shared" si="11"/>
        <v>0.26406659033382762</v>
      </c>
      <c r="F107" s="271">
        <f t="shared" si="11"/>
        <v>0.2787942275621737</v>
      </c>
      <c r="G107" s="271">
        <f t="shared" si="11"/>
        <v>0.27155287223506985</v>
      </c>
      <c r="H107" s="271">
        <f t="shared" si="11"/>
        <v>0.26973987168352964</v>
      </c>
      <c r="I107" s="271">
        <f t="shared" si="11"/>
        <v>0.27439348710974076</v>
      </c>
      <c r="J107" s="271">
        <f t="shared" si="11"/>
        <v>0.27163150694632754</v>
      </c>
      <c r="K107" s="271">
        <f t="shared" si="11"/>
        <v>0.25971419302328713</v>
      </c>
      <c r="L107" s="271">
        <f t="shared" si="11"/>
        <v>0.26981208504205095</v>
      </c>
      <c r="M107" s="271">
        <f t="shared" si="11"/>
        <v>0.25661084449044236</v>
      </c>
      <c r="N107" s="271">
        <f t="shared" si="11"/>
        <v>0.26902783063285152</v>
      </c>
      <c r="O107" s="271">
        <f t="shared" si="11"/>
        <v>0.26741071673237926</v>
      </c>
      <c r="P107" s="271">
        <f t="shared" si="11"/>
        <v>0.14011948895797929</v>
      </c>
      <c r="Q107" s="271">
        <f t="shared" si="11"/>
        <v>0.15132156720809659</v>
      </c>
      <c r="R107" s="271">
        <f t="shared" si="11"/>
        <v>0.14714989324483399</v>
      </c>
      <c r="S107" s="271">
        <f t="shared" si="11"/>
        <v>0.14059671677695845</v>
      </c>
      <c r="T107" s="271">
        <f t="shared" si="11"/>
        <v>0.13291131278526405</v>
      </c>
      <c r="U107" s="271">
        <f t="shared" si="11"/>
        <v>0.1334412156721223</v>
      </c>
      <c r="V107" s="271">
        <f t="shared" si="11"/>
        <v>0.13178821468393331</v>
      </c>
      <c r="W107" s="271">
        <f t="shared" si="11"/>
        <v>0.14268529927456314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8.0240414335960325E-2</v>
      </c>
      <c r="C108" s="271">
        <f t="shared" si="12"/>
        <v>6.1811091215153199E-2</v>
      </c>
      <c r="D108" s="271">
        <f t="shared" si="12"/>
        <v>6.1763314363552771E-2</v>
      </c>
      <c r="E108" s="271">
        <f t="shared" si="12"/>
        <v>5.7256178077482359E-2</v>
      </c>
      <c r="F108" s="271">
        <f t="shared" si="12"/>
        <v>3.3310635110710626E-2</v>
      </c>
      <c r="G108" s="271">
        <f t="shared" si="12"/>
        <v>3.7407661704015632E-2</v>
      </c>
      <c r="H108" s="271">
        <f t="shared" si="12"/>
        <v>3.6553769818193797E-2</v>
      </c>
      <c r="I108" s="271">
        <f t="shared" si="12"/>
        <v>3.2360186657111496E-2</v>
      </c>
      <c r="J108" s="271">
        <f t="shared" si="12"/>
        <v>3.0600860731342064E-2</v>
      </c>
      <c r="K108" s="271">
        <f t="shared" si="12"/>
        <v>2.6606483467223153E-2</v>
      </c>
      <c r="L108" s="271">
        <f t="shared" si="12"/>
        <v>2.6140050277124301E-2</v>
      </c>
      <c r="M108" s="271">
        <f t="shared" si="12"/>
        <v>2.4411362931473033E-2</v>
      </c>
      <c r="N108" s="271">
        <f t="shared" si="12"/>
        <v>3.4929964935160679E-2</v>
      </c>
      <c r="O108" s="271">
        <f t="shared" si="12"/>
        <v>6.0890569405109403E-2</v>
      </c>
      <c r="P108" s="271">
        <f t="shared" si="12"/>
        <v>5.1417351452795051E-2</v>
      </c>
      <c r="Q108" s="271">
        <f t="shared" si="12"/>
        <v>3.5211755793948883E-2</v>
      </c>
      <c r="R108" s="271">
        <f t="shared" si="12"/>
        <v>5.2832097669787553E-2</v>
      </c>
      <c r="S108" s="271">
        <f t="shared" si="12"/>
        <v>4.3571936814899404E-2</v>
      </c>
      <c r="T108" s="271">
        <f t="shared" si="12"/>
        <v>4.6879827539997962E-2</v>
      </c>
      <c r="U108" s="271">
        <f t="shared" si="12"/>
        <v>4.6098718927201722E-2</v>
      </c>
      <c r="V108" s="271">
        <f t="shared" si="12"/>
        <v>4.7711250654392849E-2</v>
      </c>
      <c r="W108" s="271">
        <f t="shared" si="12"/>
        <v>4.6949155003161387E-2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8.0240414335960325E-2</v>
      </c>
      <c r="C109" s="272">
        <f t="shared" si="13"/>
        <v>6.1811091215153199E-2</v>
      </c>
      <c r="D109" s="272">
        <f t="shared" si="13"/>
        <v>6.1763314363552771E-2</v>
      </c>
      <c r="E109" s="272">
        <f t="shared" si="13"/>
        <v>5.7256178077482359E-2</v>
      </c>
      <c r="F109" s="272">
        <f t="shared" si="13"/>
        <v>3.3310635110710626E-2</v>
      </c>
      <c r="G109" s="272">
        <f t="shared" si="13"/>
        <v>3.7407661704015632E-2</v>
      </c>
      <c r="H109" s="272">
        <f t="shared" si="13"/>
        <v>3.6553769818193797E-2</v>
      </c>
      <c r="I109" s="272">
        <f t="shared" si="13"/>
        <v>3.2360186657111496E-2</v>
      </c>
      <c r="J109" s="272">
        <f t="shared" si="13"/>
        <v>3.0600860731342064E-2</v>
      </c>
      <c r="K109" s="272">
        <f t="shared" si="13"/>
        <v>2.6606483467223153E-2</v>
      </c>
      <c r="L109" s="272">
        <f t="shared" si="13"/>
        <v>2.6140050277124301E-2</v>
      </c>
      <c r="M109" s="272">
        <f t="shared" si="13"/>
        <v>2.4411362931473033E-2</v>
      </c>
      <c r="N109" s="272">
        <f t="shared" si="13"/>
        <v>3.4929964935160679E-2</v>
      </c>
      <c r="O109" s="272">
        <f t="shared" si="13"/>
        <v>6.0890569405109403E-2</v>
      </c>
      <c r="P109" s="272">
        <f t="shared" si="13"/>
        <v>5.1417351452795051E-2</v>
      </c>
      <c r="Q109" s="272">
        <f t="shared" si="13"/>
        <v>3.5211755793948883E-2</v>
      </c>
      <c r="R109" s="272">
        <f t="shared" si="13"/>
        <v>5.2832097669787553E-2</v>
      </c>
      <c r="S109" s="272">
        <f t="shared" si="13"/>
        <v>4.3571936814899404E-2</v>
      </c>
      <c r="T109" s="272">
        <f t="shared" si="13"/>
        <v>4.6879827539997962E-2</v>
      </c>
      <c r="U109" s="272">
        <f t="shared" si="13"/>
        <v>4.6098718927201722E-2</v>
      </c>
      <c r="V109" s="272">
        <f t="shared" si="13"/>
        <v>4.7711250654392849E-2</v>
      </c>
      <c r="W109" s="272">
        <f t="shared" si="13"/>
        <v>4.6949155003161387E-2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2.9493428170528486E-2</v>
      </c>
      <c r="C111" s="271">
        <f t="shared" si="15"/>
        <v>2.8584959035190306E-2</v>
      </c>
      <c r="D111" s="271">
        <f t="shared" si="15"/>
        <v>2.774776646541199E-2</v>
      </c>
      <c r="E111" s="271">
        <f t="shared" si="15"/>
        <v>2.5853098053710995E-2</v>
      </c>
      <c r="F111" s="271">
        <f t="shared" si="15"/>
        <v>2.1939084055938626E-2</v>
      </c>
      <c r="G111" s="271">
        <f t="shared" si="15"/>
        <v>1.9930673059881578E-2</v>
      </c>
      <c r="H111" s="271">
        <f t="shared" si="15"/>
        <v>2.2552738814606222E-2</v>
      </c>
      <c r="I111" s="271">
        <f t="shared" si="15"/>
        <v>2.3292524846099158E-2</v>
      </c>
      <c r="J111" s="271">
        <f t="shared" si="15"/>
        <v>2.170755438214941E-2</v>
      </c>
      <c r="K111" s="271">
        <f t="shared" si="15"/>
        <v>1.8521777479161963E-2</v>
      </c>
      <c r="L111" s="271">
        <f t="shared" si="15"/>
        <v>2.2380004577643574E-2</v>
      </c>
      <c r="M111" s="271">
        <f t="shared" si="15"/>
        <v>2.1775208104775588E-2</v>
      </c>
      <c r="N111" s="271">
        <f t="shared" si="15"/>
        <v>2.5150770203851921E-2</v>
      </c>
      <c r="O111" s="271">
        <f t="shared" si="15"/>
        <v>2.4398788556624897E-2</v>
      </c>
      <c r="P111" s="271">
        <f t="shared" si="15"/>
        <v>1.389353683699434E-2</v>
      </c>
      <c r="Q111" s="271">
        <f t="shared" si="15"/>
        <v>1.0611208417211564E-2</v>
      </c>
      <c r="R111" s="271">
        <f t="shared" si="15"/>
        <v>1.3547619434612062E-2</v>
      </c>
      <c r="S111" s="271">
        <f t="shared" si="15"/>
        <v>1.123562086935438E-2</v>
      </c>
      <c r="T111" s="271">
        <f t="shared" si="15"/>
        <v>1.1948808323006925E-2</v>
      </c>
      <c r="U111" s="271">
        <f t="shared" si="15"/>
        <v>1.1641393588819096E-2</v>
      </c>
      <c r="V111" s="271">
        <f t="shared" si="15"/>
        <v>1.1707799469651619E-2</v>
      </c>
      <c r="W111" s="271">
        <f t="shared" si="15"/>
        <v>1.1618467020804334E-2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1.4795535777003193E-2</v>
      </c>
      <c r="C112" s="272">
        <f t="shared" si="16"/>
        <v>1.3851286918440816E-2</v>
      </c>
      <c r="D112" s="272">
        <f t="shared" si="16"/>
        <v>1.3840580573243418E-2</v>
      </c>
      <c r="E112" s="272">
        <f t="shared" si="16"/>
        <v>1.2830573523512318E-2</v>
      </c>
      <c r="F112" s="272">
        <f t="shared" si="16"/>
        <v>7.4646015024699792E-3</v>
      </c>
      <c r="G112" s="272">
        <f t="shared" si="16"/>
        <v>8.3827068091505662E-3</v>
      </c>
      <c r="H112" s="272">
        <f t="shared" si="16"/>
        <v>8.1913576309476169E-3</v>
      </c>
      <c r="I112" s="272">
        <f t="shared" si="16"/>
        <v>7.2516149013086249E-3</v>
      </c>
      <c r="J112" s="272">
        <f t="shared" si="16"/>
        <v>6.8573664306569729E-3</v>
      </c>
      <c r="K112" s="272">
        <f t="shared" si="16"/>
        <v>5.9622638777312607E-3</v>
      </c>
      <c r="L112" s="272">
        <f t="shared" si="16"/>
        <v>5.8577405661810016E-3</v>
      </c>
      <c r="M112" s="272">
        <f t="shared" si="16"/>
        <v>5.4703579145214988E-3</v>
      </c>
      <c r="N112" s="272">
        <f t="shared" si="16"/>
        <v>7.8274781573404104E-3</v>
      </c>
      <c r="O112" s="272">
        <f t="shared" si="16"/>
        <v>1.3645006597952427E-2</v>
      </c>
      <c r="P112" s="272">
        <f t="shared" si="16"/>
        <v>1.1522147135049716E-2</v>
      </c>
      <c r="Q112" s="272">
        <f t="shared" si="16"/>
        <v>7.8906248509084571E-3</v>
      </c>
      <c r="R112" s="272">
        <f t="shared" si="16"/>
        <v>1.1839178518626668E-2</v>
      </c>
      <c r="S112" s="272">
        <f t="shared" si="16"/>
        <v>9.7640631567978021E-3</v>
      </c>
      <c r="T112" s="272">
        <f t="shared" si="16"/>
        <v>1.0505330502632285E-2</v>
      </c>
      <c r="U112" s="272">
        <f t="shared" si="16"/>
        <v>1.0330291374579271E-2</v>
      </c>
      <c r="V112" s="272">
        <f t="shared" si="16"/>
        <v>1.0691644639491975E-2</v>
      </c>
      <c r="W112" s="272">
        <f t="shared" si="16"/>
        <v>1.0520866138142446E-2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1.4697892393525293E-2</v>
      </c>
      <c r="C113" s="272">
        <f t="shared" si="17"/>
        <v>1.4733672116749488E-2</v>
      </c>
      <c r="D113" s="272">
        <f t="shared" si="17"/>
        <v>1.3907185892168574E-2</v>
      </c>
      <c r="E113" s="272">
        <f t="shared" si="17"/>
        <v>1.3022524530198679E-2</v>
      </c>
      <c r="F113" s="272">
        <f t="shared" si="17"/>
        <v>1.4474482553468648E-2</v>
      </c>
      <c r="G113" s="272">
        <f t="shared" si="17"/>
        <v>1.1547966250731014E-2</v>
      </c>
      <c r="H113" s="272">
        <f t="shared" si="17"/>
        <v>1.4361381183658603E-2</v>
      </c>
      <c r="I113" s="272">
        <f t="shared" si="17"/>
        <v>1.6040909944790533E-2</v>
      </c>
      <c r="J113" s="272">
        <f t="shared" si="17"/>
        <v>1.4850187951492436E-2</v>
      </c>
      <c r="K113" s="272">
        <f t="shared" si="17"/>
        <v>1.2559513601430702E-2</v>
      </c>
      <c r="L113" s="272">
        <f t="shared" si="17"/>
        <v>1.6522264011462572E-2</v>
      </c>
      <c r="M113" s="272">
        <f t="shared" si="17"/>
        <v>1.6304850190254089E-2</v>
      </c>
      <c r="N113" s="272">
        <f t="shared" si="17"/>
        <v>1.732329204651151E-2</v>
      </c>
      <c r="O113" s="272">
        <f t="shared" si="17"/>
        <v>1.075378195867247E-2</v>
      </c>
      <c r="P113" s="272">
        <f t="shared" si="17"/>
        <v>2.3713897019446246E-3</v>
      </c>
      <c r="Q113" s="272">
        <f t="shared" si="17"/>
        <v>2.7205835663031068E-3</v>
      </c>
      <c r="R113" s="272">
        <f t="shared" si="17"/>
        <v>1.7084409159853929E-3</v>
      </c>
      <c r="S113" s="272">
        <f t="shared" si="17"/>
        <v>1.4715577125565785E-3</v>
      </c>
      <c r="T113" s="272">
        <f t="shared" si="17"/>
        <v>1.4434778203746414E-3</v>
      </c>
      <c r="U113" s="272">
        <f t="shared" si="17"/>
        <v>1.311102214239824E-3</v>
      </c>
      <c r="V113" s="272">
        <f t="shared" si="17"/>
        <v>1.0161548301596444E-3</v>
      </c>
      <c r="W113" s="272">
        <f t="shared" si="17"/>
        <v>1.0976008826618878E-3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0.50314794011756581</v>
      </c>
      <c r="C115" s="283">
        <f t="shared" si="19"/>
        <v>0.52589512074331635</v>
      </c>
      <c r="D115" s="283">
        <f t="shared" si="19"/>
        <v>0.53232393799611089</v>
      </c>
      <c r="E115" s="283">
        <f t="shared" si="19"/>
        <v>0.53235044958680677</v>
      </c>
      <c r="F115" s="283">
        <f t="shared" si="19"/>
        <v>0.52873302770421227</v>
      </c>
      <c r="G115" s="283">
        <f t="shared" si="19"/>
        <v>0.53280150401320048</v>
      </c>
      <c r="H115" s="283">
        <f t="shared" si="19"/>
        <v>0.53684163577585864</v>
      </c>
      <c r="I115" s="283">
        <f t="shared" si="19"/>
        <v>0.54314100597413129</v>
      </c>
      <c r="J115" s="283">
        <f t="shared" si="19"/>
        <v>0.54941844204504964</v>
      </c>
      <c r="K115" s="283">
        <f t="shared" si="19"/>
        <v>0.55113467619639023</v>
      </c>
      <c r="L115" s="283">
        <f t="shared" si="19"/>
        <v>0.53412633472967641</v>
      </c>
      <c r="M115" s="283">
        <f t="shared" si="19"/>
        <v>0.55894554662092677</v>
      </c>
      <c r="N115" s="283">
        <f t="shared" si="19"/>
        <v>0.52656159671163805</v>
      </c>
      <c r="O115" s="283">
        <f t="shared" si="19"/>
        <v>0.51721265920732407</v>
      </c>
      <c r="P115" s="283">
        <f t="shared" si="19"/>
        <v>0.75609747397699245</v>
      </c>
      <c r="Q115" s="283">
        <f t="shared" si="19"/>
        <v>0.76209455457442743</v>
      </c>
      <c r="R115" s="283">
        <f t="shared" si="19"/>
        <v>0.75414951510615025</v>
      </c>
      <c r="S115" s="283">
        <f t="shared" si="19"/>
        <v>0.77426137191947064</v>
      </c>
      <c r="T115" s="283">
        <f t="shared" si="19"/>
        <v>0.78090752091871751</v>
      </c>
      <c r="U115" s="283">
        <f t="shared" si="19"/>
        <v>0.78059495043999638</v>
      </c>
      <c r="V115" s="283">
        <f t="shared" si="19"/>
        <v>0.78220020780234956</v>
      </c>
      <c r="W115" s="283">
        <f t="shared" si="19"/>
        <v>0.76407860346149958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1</v>
      </c>
      <c r="E117" s="234">
        <f t="shared" si="20"/>
        <v>0.99999999999999989</v>
      </c>
      <c r="F117" s="234">
        <f t="shared" si="20"/>
        <v>0.99999999999999978</v>
      </c>
      <c r="G117" s="234">
        <f t="shared" si="20"/>
        <v>1</v>
      </c>
      <c r="H117" s="234">
        <f t="shared" si="20"/>
        <v>1</v>
      </c>
      <c r="I117" s="234">
        <f t="shared" si="20"/>
        <v>1</v>
      </c>
      <c r="J117" s="234">
        <f t="shared" si="20"/>
        <v>1.0000000000000002</v>
      </c>
      <c r="K117" s="234">
        <f t="shared" si="20"/>
        <v>0.99999999999999989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1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1.1145292657972982E-3</v>
      </c>
      <c r="C122" s="270">
        <f t="shared" si="25"/>
        <v>1.1527818192980613E-3</v>
      </c>
      <c r="D122" s="270">
        <f t="shared" si="25"/>
        <v>1.1285984291989494E-3</v>
      </c>
      <c r="E122" s="270">
        <f t="shared" si="25"/>
        <v>1.128880581890729E-3</v>
      </c>
      <c r="F122" s="270">
        <f t="shared" si="25"/>
        <v>7.5702976567494521E-4</v>
      </c>
      <c r="G122" s="270">
        <f t="shared" si="25"/>
        <v>7.9356292967683502E-4</v>
      </c>
      <c r="H122" s="270">
        <f t="shared" si="25"/>
        <v>7.9720997552559358E-4</v>
      </c>
      <c r="I122" s="270">
        <f t="shared" si="25"/>
        <v>7.597346573265443E-4</v>
      </c>
      <c r="J122" s="270">
        <f t="shared" si="25"/>
        <v>7.2606822945600559E-4</v>
      </c>
      <c r="K122" s="270">
        <f t="shared" si="25"/>
        <v>6.2225773914336888E-4</v>
      </c>
      <c r="L122" s="270">
        <f t="shared" si="25"/>
        <v>6.0552333401564962E-4</v>
      </c>
      <c r="M122" s="270">
        <f t="shared" si="25"/>
        <v>5.9103665376849179E-4</v>
      </c>
      <c r="N122" s="270">
        <f t="shared" si="25"/>
        <v>7.4375162104731315E-4</v>
      </c>
      <c r="O122" s="270">
        <f t="shared" si="25"/>
        <v>1.0812361659821113E-3</v>
      </c>
      <c r="P122" s="270">
        <f t="shared" si="25"/>
        <v>1.2332932217572301E-3</v>
      </c>
      <c r="Q122" s="270">
        <f t="shared" si="25"/>
        <v>1.0283699778379566E-3</v>
      </c>
      <c r="R122" s="270">
        <f t="shared" si="25"/>
        <v>1.2897426246076173E-3</v>
      </c>
      <c r="S122" s="270">
        <f t="shared" si="25"/>
        <v>1.0629308801713155E-3</v>
      </c>
      <c r="T122" s="270">
        <f t="shared" si="25"/>
        <v>1.1695949219013822E-3</v>
      </c>
      <c r="U122" s="270">
        <f t="shared" si="25"/>
        <v>1.1219960040960342E-3</v>
      </c>
      <c r="V122" s="270">
        <f t="shared" si="25"/>
        <v>9.9671713270828581E-4</v>
      </c>
      <c r="W122" s="270">
        <f t="shared" si="25"/>
        <v>8.891065154167456E-4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0.33065077115613722</v>
      </c>
      <c r="C123" s="271">
        <f t="shared" si="26"/>
        <v>0.36590143267992481</v>
      </c>
      <c r="D123" s="271">
        <f t="shared" si="26"/>
        <v>0.37125406023241003</v>
      </c>
      <c r="E123" s="271">
        <f t="shared" si="26"/>
        <v>0.37184799859011053</v>
      </c>
      <c r="F123" s="271">
        <f t="shared" si="26"/>
        <v>0.49137995551465635</v>
      </c>
      <c r="G123" s="271">
        <f t="shared" si="26"/>
        <v>0.47844027542686229</v>
      </c>
      <c r="H123" s="271">
        <f t="shared" si="26"/>
        <v>0.46498811231468806</v>
      </c>
      <c r="I123" s="271">
        <f t="shared" si="26"/>
        <v>0.47021605776135406</v>
      </c>
      <c r="J123" s="271">
        <f t="shared" si="26"/>
        <v>0.47790749214540501</v>
      </c>
      <c r="K123" s="271">
        <f t="shared" si="26"/>
        <v>0.51739002151031444</v>
      </c>
      <c r="L123" s="271">
        <f t="shared" si="26"/>
        <v>0.52134852406549181</v>
      </c>
      <c r="M123" s="271">
        <f t="shared" si="26"/>
        <v>0.51144632197830908</v>
      </c>
      <c r="N123" s="271">
        <f t="shared" si="26"/>
        <v>0.47602963946589838</v>
      </c>
      <c r="O123" s="271">
        <f t="shared" si="26"/>
        <v>0.38099043017018069</v>
      </c>
      <c r="P123" s="271">
        <f t="shared" si="26"/>
        <v>0.17182498743216701</v>
      </c>
      <c r="Q123" s="271">
        <f t="shared" si="26"/>
        <v>0.21744599747754326</v>
      </c>
      <c r="R123" s="271">
        <f t="shared" si="26"/>
        <v>0.1566180684506886</v>
      </c>
      <c r="S123" s="271">
        <f t="shared" si="26"/>
        <v>0.16229621035677794</v>
      </c>
      <c r="T123" s="271">
        <f t="shared" si="26"/>
        <v>0.14658197977299298</v>
      </c>
      <c r="U123" s="271">
        <f t="shared" si="26"/>
        <v>0.15056334765953591</v>
      </c>
      <c r="V123" s="271">
        <f t="shared" si="26"/>
        <v>0.14231743438041022</v>
      </c>
      <c r="W123" s="271">
        <f t="shared" si="26"/>
        <v>0.17133862537967431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0.3830239186822203</v>
      </c>
      <c r="C125" s="271">
        <f t="shared" si="28"/>
        <v>0.32598330311627627</v>
      </c>
      <c r="D125" s="271">
        <f t="shared" si="28"/>
        <v>0.31914473119131459</v>
      </c>
      <c r="E125" s="271">
        <f t="shared" si="28"/>
        <v>0.31922451824634074</v>
      </c>
      <c r="F125" s="271">
        <f t="shared" si="28"/>
        <v>0.2140726540277372</v>
      </c>
      <c r="G125" s="271">
        <f t="shared" si="28"/>
        <v>0.22440349137723348</v>
      </c>
      <c r="H125" s="271">
        <f t="shared" si="28"/>
        <v>0.22543480192749754</v>
      </c>
      <c r="I125" s="271">
        <f t="shared" si="28"/>
        <v>0.21483754249179779</v>
      </c>
      <c r="J125" s="271">
        <f t="shared" si="28"/>
        <v>0.20531735994064809</v>
      </c>
      <c r="K125" s="271">
        <f t="shared" si="28"/>
        <v>0.17596186008479561</v>
      </c>
      <c r="L125" s="271">
        <f t="shared" si="28"/>
        <v>0.1712297099346991</v>
      </c>
      <c r="M125" s="271">
        <f t="shared" si="28"/>
        <v>0.16713317076388412</v>
      </c>
      <c r="N125" s="271">
        <f t="shared" si="28"/>
        <v>0.21031786420323523</v>
      </c>
      <c r="O125" s="271">
        <f t="shared" si="28"/>
        <v>0.30575164435733887</v>
      </c>
      <c r="P125" s="271">
        <f t="shared" si="28"/>
        <v>0.34875029377557093</v>
      </c>
      <c r="Q125" s="271">
        <f t="shared" si="28"/>
        <v>0.29080215925451885</v>
      </c>
      <c r="R125" s="271">
        <f t="shared" si="28"/>
        <v>0.36471303927698367</v>
      </c>
      <c r="S125" s="271">
        <f t="shared" si="28"/>
        <v>0.34234239338802697</v>
      </c>
      <c r="T125" s="271">
        <f t="shared" si="28"/>
        <v>0.35514533492294587</v>
      </c>
      <c r="U125" s="271">
        <f t="shared" si="28"/>
        <v>0.34754770260340506</v>
      </c>
      <c r="V125" s="271">
        <f t="shared" si="28"/>
        <v>0.35126077198437017</v>
      </c>
      <c r="W125" s="271">
        <f t="shared" si="28"/>
        <v>0.32960890794231895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0.3830239186822203</v>
      </c>
      <c r="C126" s="272">
        <f t="shared" si="29"/>
        <v>0.32598330311627627</v>
      </c>
      <c r="D126" s="272">
        <f t="shared" si="29"/>
        <v>0.31914473119131459</v>
      </c>
      <c r="E126" s="272">
        <f t="shared" si="29"/>
        <v>0.31922451824634074</v>
      </c>
      <c r="F126" s="272">
        <f t="shared" si="29"/>
        <v>0.2140726540277372</v>
      </c>
      <c r="G126" s="272">
        <f t="shared" si="29"/>
        <v>0.22440349137723348</v>
      </c>
      <c r="H126" s="272">
        <f t="shared" si="29"/>
        <v>0.22543480192749754</v>
      </c>
      <c r="I126" s="272">
        <f t="shared" si="29"/>
        <v>0.21483754249179779</v>
      </c>
      <c r="J126" s="272">
        <f t="shared" si="29"/>
        <v>0.20531735994064809</v>
      </c>
      <c r="K126" s="272">
        <f t="shared" si="29"/>
        <v>0.17596186008479561</v>
      </c>
      <c r="L126" s="272">
        <f t="shared" si="29"/>
        <v>0.1712297099346991</v>
      </c>
      <c r="M126" s="272">
        <f t="shared" si="29"/>
        <v>0.16713317076388412</v>
      </c>
      <c r="N126" s="272">
        <f t="shared" si="29"/>
        <v>0.21031786420323523</v>
      </c>
      <c r="O126" s="272">
        <f t="shared" si="29"/>
        <v>0.30575164435733887</v>
      </c>
      <c r="P126" s="272">
        <f t="shared" si="29"/>
        <v>0.34875029377557093</v>
      </c>
      <c r="Q126" s="272">
        <f t="shared" si="29"/>
        <v>0.29080215925451885</v>
      </c>
      <c r="R126" s="272">
        <f t="shared" si="29"/>
        <v>0.36471303927698367</v>
      </c>
      <c r="S126" s="272">
        <f t="shared" si="29"/>
        <v>0.34234239338802697</v>
      </c>
      <c r="T126" s="272">
        <f t="shared" si="29"/>
        <v>0.35514533492294587</v>
      </c>
      <c r="U126" s="272">
        <f t="shared" si="29"/>
        <v>0.34754770260340506</v>
      </c>
      <c r="V126" s="272">
        <f t="shared" si="29"/>
        <v>0.35126077198437017</v>
      </c>
      <c r="W126" s="272">
        <f t="shared" si="29"/>
        <v>0.32960890794231895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9.500343747648371E-2</v>
      </c>
      <c r="C128" s="271">
        <f t="shared" si="31"/>
        <v>0.10172972035398437</v>
      </c>
      <c r="D128" s="271">
        <f t="shared" si="31"/>
        <v>9.6753447265815501E-2</v>
      </c>
      <c r="E128" s="271">
        <f t="shared" si="31"/>
        <v>9.7267512574119488E-2</v>
      </c>
      <c r="F128" s="271">
        <f t="shared" si="31"/>
        <v>9.5143276518088168E-2</v>
      </c>
      <c r="G128" s="271">
        <f t="shared" si="31"/>
        <v>8.0681199049835534E-2</v>
      </c>
      <c r="H128" s="271">
        <f t="shared" si="31"/>
        <v>9.385759262182955E-2</v>
      </c>
      <c r="I128" s="271">
        <f t="shared" si="31"/>
        <v>0.10435110600127656</v>
      </c>
      <c r="J128" s="271">
        <f t="shared" si="31"/>
        <v>9.8284324644833929E-2</v>
      </c>
      <c r="K128" s="271">
        <f t="shared" si="31"/>
        <v>8.2659934969011778E-2</v>
      </c>
      <c r="L128" s="271">
        <f t="shared" si="31"/>
        <v>9.8926855462855789E-2</v>
      </c>
      <c r="M128" s="271">
        <f t="shared" si="31"/>
        <v>0.10060377338984879</v>
      </c>
      <c r="N128" s="271">
        <f t="shared" si="31"/>
        <v>0.10219052574824677</v>
      </c>
      <c r="O128" s="271">
        <f t="shared" si="31"/>
        <v>8.2673887706766105E-2</v>
      </c>
      <c r="P128" s="271">
        <f t="shared" si="31"/>
        <v>6.3591493974536117E-2</v>
      </c>
      <c r="Q128" s="271">
        <f t="shared" si="31"/>
        <v>5.9136568677940933E-2</v>
      </c>
      <c r="R128" s="271">
        <f t="shared" si="31"/>
        <v>6.3109938310660502E-2</v>
      </c>
      <c r="S128" s="271">
        <f t="shared" si="31"/>
        <v>5.9570634332530258E-2</v>
      </c>
      <c r="T128" s="271">
        <f t="shared" si="31"/>
        <v>6.1083798315614134E-2</v>
      </c>
      <c r="U128" s="271">
        <f t="shared" si="31"/>
        <v>5.9225927315189268E-2</v>
      </c>
      <c r="V128" s="271">
        <f t="shared" si="31"/>
        <v>5.816549883574549E-2</v>
      </c>
      <c r="W128" s="271">
        <f t="shared" si="31"/>
        <v>5.5042901740801571E-2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4.7658981858412185E-2</v>
      </c>
      <c r="C129" s="272">
        <f t="shared" si="32"/>
        <v>4.9294719751778876E-2</v>
      </c>
      <c r="D129" s="272">
        <f t="shared" si="32"/>
        <v>4.8260600877220686E-2</v>
      </c>
      <c r="E129" s="272">
        <f t="shared" si="32"/>
        <v>4.8272666159337084E-2</v>
      </c>
      <c r="F129" s="272">
        <f t="shared" si="32"/>
        <v>3.2371754583555339E-2</v>
      </c>
      <c r="G129" s="272">
        <f t="shared" si="32"/>
        <v>3.3933968743226517E-2</v>
      </c>
      <c r="H129" s="272">
        <f t="shared" si="32"/>
        <v>3.4089922020791134E-2</v>
      </c>
      <c r="I129" s="272">
        <f t="shared" si="32"/>
        <v>3.2487419901738181E-2</v>
      </c>
      <c r="J129" s="272">
        <f t="shared" si="32"/>
        <v>3.1047791778584539E-2</v>
      </c>
      <c r="K129" s="272">
        <f t="shared" si="32"/>
        <v>2.6608695896267333E-2</v>
      </c>
      <c r="L129" s="272">
        <f t="shared" si="32"/>
        <v>2.5893107050941895E-2</v>
      </c>
      <c r="M129" s="272">
        <f t="shared" si="32"/>
        <v>2.5273634371062094E-2</v>
      </c>
      <c r="N129" s="272">
        <f t="shared" si="32"/>
        <v>3.180396074148964E-2</v>
      </c>
      <c r="O129" s="272">
        <f t="shared" si="32"/>
        <v>4.6235317815846902E-2</v>
      </c>
      <c r="P129" s="272">
        <f t="shared" si="32"/>
        <v>5.2737510880688274E-2</v>
      </c>
      <c r="Q129" s="272">
        <f t="shared" si="32"/>
        <v>4.3974678477782247E-2</v>
      </c>
      <c r="R129" s="272">
        <f t="shared" si="32"/>
        <v>5.5151373978702366E-2</v>
      </c>
      <c r="S129" s="272">
        <f t="shared" si="32"/>
        <v>5.1768517528017623E-2</v>
      </c>
      <c r="T129" s="272">
        <f t="shared" si="32"/>
        <v>5.3704559677811792E-2</v>
      </c>
      <c r="U129" s="272">
        <f t="shared" si="32"/>
        <v>5.2555656797239308E-2</v>
      </c>
      <c r="V129" s="272">
        <f t="shared" si="32"/>
        <v>5.3117141734669623E-2</v>
      </c>
      <c r="W129" s="272">
        <f t="shared" si="32"/>
        <v>4.9842978426753823E-2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4.7344455618071518E-2</v>
      </c>
      <c r="C130" s="272">
        <f t="shared" si="33"/>
        <v>5.2435000602205489E-2</v>
      </c>
      <c r="D130" s="272">
        <f t="shared" si="33"/>
        <v>4.8492846388594815E-2</v>
      </c>
      <c r="E130" s="272">
        <f t="shared" si="33"/>
        <v>4.8994846414782391E-2</v>
      </c>
      <c r="F130" s="272">
        <f t="shared" si="33"/>
        <v>6.2771521934532823E-2</v>
      </c>
      <c r="G130" s="272">
        <f t="shared" si="33"/>
        <v>4.6747230306609024E-2</v>
      </c>
      <c r="H130" s="272">
        <f t="shared" si="33"/>
        <v>5.9767670601038422E-2</v>
      </c>
      <c r="I130" s="272">
        <f t="shared" si="33"/>
        <v>7.1863686099538387E-2</v>
      </c>
      <c r="J130" s="272">
        <f t="shared" si="33"/>
        <v>6.7236532866249393E-2</v>
      </c>
      <c r="K130" s="272">
        <f t="shared" si="33"/>
        <v>5.6051239072744445E-2</v>
      </c>
      <c r="L130" s="272">
        <f t="shared" si="33"/>
        <v>7.3033748411913901E-2</v>
      </c>
      <c r="M130" s="272">
        <f t="shared" si="33"/>
        <v>7.5330139018786685E-2</v>
      </c>
      <c r="N130" s="272">
        <f t="shared" si="33"/>
        <v>7.0386565006757135E-2</v>
      </c>
      <c r="O130" s="272">
        <f t="shared" si="33"/>
        <v>3.643856989091919E-2</v>
      </c>
      <c r="P130" s="272">
        <f t="shared" si="33"/>
        <v>1.0853983093847844E-2</v>
      </c>
      <c r="Q130" s="272">
        <f t="shared" si="33"/>
        <v>1.5161890200158689E-2</v>
      </c>
      <c r="R130" s="272">
        <f t="shared" si="33"/>
        <v>7.9585643319581411E-3</v>
      </c>
      <c r="S130" s="272">
        <f t="shared" si="33"/>
        <v>7.8021168045126323E-3</v>
      </c>
      <c r="T130" s="272">
        <f t="shared" si="33"/>
        <v>7.3792386378023463E-3</v>
      </c>
      <c r="U130" s="272">
        <f t="shared" si="33"/>
        <v>6.6702705179499536E-3</v>
      </c>
      <c r="V130" s="272">
        <f t="shared" si="33"/>
        <v>5.0483571010758611E-3</v>
      </c>
      <c r="W130" s="272">
        <f t="shared" si="33"/>
        <v>5.1999233140477526E-3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0.19020734341936138</v>
      </c>
      <c r="C132" s="283">
        <f t="shared" si="35"/>
        <v>0.20523276203051644</v>
      </c>
      <c r="D132" s="283">
        <f t="shared" si="35"/>
        <v>0.21171916288126094</v>
      </c>
      <c r="E132" s="283">
        <f t="shared" si="35"/>
        <v>0.21053109000753845</v>
      </c>
      <c r="F132" s="283">
        <f t="shared" si="35"/>
        <v>0.19864708417384319</v>
      </c>
      <c r="G132" s="283">
        <f t="shared" si="35"/>
        <v>0.21568147121639189</v>
      </c>
      <c r="H132" s="283">
        <f t="shared" si="35"/>
        <v>0.21492228316045925</v>
      </c>
      <c r="I132" s="283">
        <f t="shared" si="35"/>
        <v>0.20983555908824505</v>
      </c>
      <c r="J132" s="283">
        <f t="shared" si="35"/>
        <v>0.217764755039657</v>
      </c>
      <c r="K132" s="283">
        <f t="shared" si="35"/>
        <v>0.22336592569673475</v>
      </c>
      <c r="L132" s="283">
        <f t="shared" si="35"/>
        <v>0.20788938720293773</v>
      </c>
      <c r="M132" s="283">
        <f t="shared" si="35"/>
        <v>0.2202256972141895</v>
      </c>
      <c r="N132" s="283">
        <f t="shared" si="35"/>
        <v>0.21071821896157231</v>
      </c>
      <c r="O132" s="283">
        <f t="shared" si="35"/>
        <v>0.2295028015997323</v>
      </c>
      <c r="P132" s="283">
        <f t="shared" si="35"/>
        <v>0.4145999315959687</v>
      </c>
      <c r="Q132" s="283">
        <f t="shared" si="35"/>
        <v>0.43158690461215893</v>
      </c>
      <c r="R132" s="283">
        <f t="shared" si="35"/>
        <v>0.41426921133705968</v>
      </c>
      <c r="S132" s="283">
        <f t="shared" si="35"/>
        <v>0.43472783104249352</v>
      </c>
      <c r="T132" s="283">
        <f t="shared" si="35"/>
        <v>0.43601929206654566</v>
      </c>
      <c r="U132" s="283">
        <f t="shared" si="35"/>
        <v>0.44154102641777382</v>
      </c>
      <c r="V132" s="283">
        <f t="shared" si="35"/>
        <v>0.44725957766676588</v>
      </c>
      <c r="W132" s="283">
        <f t="shared" si="35"/>
        <v>0.44312045842178843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3.8205625227628017</v>
      </c>
      <c r="C136" s="274">
        <f>IF(C$5=0,0,(C$5-C$52)/ISI_fec!C$5)</f>
        <v>3.9879166675853246</v>
      </c>
      <c r="D136" s="274">
        <f>IF(D$5=0,0,(D$5-D$52)/ISI_fec!D$5)</f>
        <v>4.0830376026379156</v>
      </c>
      <c r="E136" s="274">
        <f>IF(E$5=0,0,(E$5-E$52)/ISI_fec!E$5)</f>
        <v>3.8448773367490126</v>
      </c>
      <c r="F136" s="274">
        <f>IF(F$5=0,0,(F$5-F$52)/ISI_fec!F$5)</f>
        <v>4.2231232054011372</v>
      </c>
      <c r="G136" s="274">
        <f>IF(G$5=0,0,(G$5-G$52)/ISI_fec!G$5)</f>
        <v>4.0298943575087538</v>
      </c>
      <c r="H136" s="274">
        <f>IF(H$5=0,0,(H$5-H$52)/ISI_fec!H$5)</f>
        <v>3.9322984651348594</v>
      </c>
      <c r="I136" s="274">
        <f>IF(I$5=0,0,(I$5-I$52)/ISI_fec!I$5)</f>
        <v>3.8631969475447367</v>
      </c>
      <c r="J136" s="274">
        <f>IF(J$5=0,0,(J$5-J$52)/ISI_fec!J$5)</f>
        <v>3.8454016290354653</v>
      </c>
      <c r="K136" s="274">
        <f>IF(K$5=0,0,(K$5-K$52)/ISI_fec!K$5)</f>
        <v>4.2893035886686635</v>
      </c>
      <c r="L136" s="274">
        <f>IF(L$5=0,0,(L$5-L$52)/ISI_fec!L$5)</f>
        <v>4.1313017956070857</v>
      </c>
      <c r="M136" s="274">
        <f>IF(M$5=0,0,(M$5-M$52)/ISI_fec!M$5)</f>
        <v>4.0571704760389986</v>
      </c>
      <c r="N136" s="274">
        <f>IF(N$5=0,0,(N$5-N$52)/ISI_fec!N$5)</f>
        <v>3.9766282776563755</v>
      </c>
      <c r="O136" s="274">
        <f>IF(O$5=0,0,(O$5-O$52)/ISI_fec!O$5)</f>
        <v>3.1149542073483238</v>
      </c>
      <c r="P136" s="274">
        <f>IF(P$5=0,0,(P$5-P$52)/ISI_fec!P$5)</f>
        <v>1.680671349298964</v>
      </c>
      <c r="Q136" s="274">
        <f>IF(Q$5=0,0,(Q$5-Q$52)/ISI_fec!Q$5)</f>
        <v>1.9672777382254207</v>
      </c>
      <c r="R136" s="274">
        <f>IF(R$5=0,0,(R$5-R$52)/ISI_fec!R$5)</f>
        <v>1.7037374387569666</v>
      </c>
      <c r="S136" s="274">
        <f>IF(S$5=0,0,(S$5-S$52)/ISI_fec!S$5)</f>
        <v>1.783475547988125</v>
      </c>
      <c r="T136" s="274">
        <f>IF(T$5=0,0,(T$5-T$52)/ISI_fec!T$5)</f>
        <v>1.8097501449671329</v>
      </c>
      <c r="U136" s="274">
        <f>IF(U$5=0,0,(U$5-U$52)/ISI_fec!U$5)</f>
        <v>1.7531376926312896</v>
      </c>
      <c r="V136" s="274">
        <f>IF(V$5=0,0,(V$5-V$52)/ISI_fec!V$5)</f>
        <v>1.7391071707767758</v>
      </c>
      <c r="W136" s="274">
        <f>IF(W$5=0,0,(W$5-W$52)/ISI_fec!W$5)</f>
        <v>1.5199712800227752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1.8445677366804847</v>
      </c>
      <c r="C141" s="277">
        <f>IF(C$10=0,0,C$10/ISI_fec!C$10)</f>
        <v>1.8838419200141308</v>
      </c>
      <c r="D141" s="277">
        <f>IF(D$10=0,0,D$10/ISI_fec!D$10)</f>
        <v>1.8376500820153348</v>
      </c>
      <c r="E141" s="277">
        <f>IF(E$10=0,0,E$10/ISI_fec!E$10)</f>
        <v>1.8063183416997</v>
      </c>
      <c r="F141" s="277">
        <f>IF(F$10=0,0,F$10/ISI_fec!F$10)</f>
        <v>1.4940009033014388</v>
      </c>
      <c r="G141" s="277">
        <f>IF(G$10=0,0,G$10/ISI_fec!G$10)</f>
        <v>1.3881086230216275</v>
      </c>
      <c r="H141" s="277">
        <f>IF(H$10=0,0,H$10/ISI_fec!H$10)</f>
        <v>1.4033422423227744</v>
      </c>
      <c r="I141" s="277">
        <f>IF(I$10=0,0,I$10/ISI_fec!I$10)</f>
        <v>1.3829331773714111</v>
      </c>
      <c r="J141" s="277">
        <f>IF(J$10=0,0,J$10/ISI_fec!J$10)</f>
        <v>1.3339888083986853</v>
      </c>
      <c r="K141" s="277">
        <f>IF(K$10=0,0,K$10/ISI_fec!K$10)</f>
        <v>1.2569191058844138</v>
      </c>
      <c r="L141" s="277">
        <f>IF(L$10=0,0,L$10/ISI_fec!L$10)</f>
        <v>1.1829119218201847</v>
      </c>
      <c r="M141" s="277">
        <f>IF(M$10=0,0,M$10/ISI_fec!M$10)</f>
        <v>1.1791679537560249</v>
      </c>
      <c r="N141" s="277">
        <f>IF(N$10=0,0,N$10/ISI_fec!N$10)</f>
        <v>1.2670470187926079</v>
      </c>
      <c r="O141" s="277">
        <f>IF(O$10=0,0,O$10/ISI_fec!O$10)</f>
        <v>1.383055791952901</v>
      </c>
      <c r="P141" s="277">
        <f>IF(P$10=0,0,P$10/ISI_fec!P$10)</f>
        <v>1.1868073592280366</v>
      </c>
      <c r="Q141" s="277">
        <f>IF(Q$10=0,0,Q$10/ISI_fec!Q$10)</f>
        <v>1.0699303593963168</v>
      </c>
      <c r="R141" s="277">
        <f>IF(R$10=0,0,R$10/ISI_fec!R$10)</f>
        <v>1.2089040455923874</v>
      </c>
      <c r="S141" s="277">
        <f>IF(S$10=0,0,S$10/ISI_fec!S$10)</f>
        <v>0.93054197091233848</v>
      </c>
      <c r="T141" s="277">
        <f>IF(T$10=0,0,T$10/ISI_fec!T$10)</f>
        <v>1.1045842958687822</v>
      </c>
      <c r="U141" s="277">
        <f>IF(U$10=0,0,U$10/ISI_fec!U$10)</f>
        <v>1.0319791639408276</v>
      </c>
      <c r="V141" s="277">
        <f>IF(V$10=0,0,V$10/ISI_fec!V$10)</f>
        <v>0.82534687154761111</v>
      </c>
      <c r="W141" s="277">
        <f>IF(W$10=0,0,W$10/ISI_fec!W$10)</f>
        <v>0.63927629113295492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5.5525451504745051</v>
      </c>
      <c r="C142" s="278">
        <f>IF(C$16=0,0,C$16/ISI_fec!C$16)</f>
        <v>6.3419776509972658</v>
      </c>
      <c r="D142" s="278">
        <f>IF(D$16=0,0,D$16/ISI_fec!D$16)</f>
        <v>6.8415503192513896</v>
      </c>
      <c r="E142" s="278">
        <f>IF(E$16=0,0,E$16/ISI_fec!E$16)</f>
        <v>6.0920137745627958</v>
      </c>
      <c r="F142" s="278">
        <f>IF(F$16=0,0,F$16/ISI_fec!F$16)</f>
        <v>6.869509525607195</v>
      </c>
      <c r="G142" s="278">
        <f>IF(G$16=0,0,G$16/ISI_fec!G$16)</f>
        <v>6.7551503355129148</v>
      </c>
      <c r="H142" s="278">
        <f>IF(H$16=0,0,H$16/ISI_fec!H$16)</f>
        <v>5.9155643976806935</v>
      </c>
      <c r="I142" s="278">
        <f>IF(I$16=0,0,I$16/ISI_fec!I$16)</f>
        <v>5.4451984001933393</v>
      </c>
      <c r="J142" s="278">
        <f>IF(J$16=0,0,J$16/ISI_fec!J$16)</f>
        <v>5.4683012156226649</v>
      </c>
      <c r="K142" s="278">
        <f>IF(K$16=0,0,K$16/ISI_fec!K$16)</f>
        <v>6.4167513983244309</v>
      </c>
      <c r="L142" s="278">
        <f>IF(L$16=0,0,L$16/ISI_fec!L$16)</f>
        <v>5.8705986095673541</v>
      </c>
      <c r="M142" s="278">
        <f>IF(M$16=0,0,M$16/ISI_fec!M$16)</f>
        <v>5.6571862760484892</v>
      </c>
      <c r="N142" s="278">
        <f>IF(N$16=0,0,N$16/ISI_fec!N$16)</f>
        <v>5.7997272739228372</v>
      </c>
      <c r="O142" s="278">
        <f>IF(O$16=0,0,O$16/ISI_fec!O$16)</f>
        <v>4.6632973918417528</v>
      </c>
      <c r="P142" s="278">
        <f>IF(P$16=0,0,P$16/ISI_fec!P$16)</f>
        <v>1.6698948432262994</v>
      </c>
      <c r="Q142" s="278">
        <f>IF(Q$16=0,0,Q$16/ISI_fec!Q$16)</f>
        <v>2.0725252230892943</v>
      </c>
      <c r="R142" s="278">
        <f>IF(R$16=0,0,R$16/ISI_fec!R$16)</f>
        <v>1.5145667477197184</v>
      </c>
      <c r="S142" s="278">
        <f>IF(S$16=0,0,S$16/ISI_fec!S$16)</f>
        <v>1.616604745613226</v>
      </c>
      <c r="T142" s="278">
        <f>IF(T$16=0,0,T$16/ISI_fec!T$16)</f>
        <v>1.5631182399379444</v>
      </c>
      <c r="U142" s="278">
        <f>IF(U$16=0,0,U$16/ISI_fec!U$16)</f>
        <v>1.5708191885028195</v>
      </c>
      <c r="V142" s="278">
        <f>IF(V$16=0,0,V$16/ISI_fec!V$16)</f>
        <v>1.5504149070932682</v>
      </c>
      <c r="W142" s="278">
        <f>IF(W$16=0,0,W$16/ISI_fec!W$16)</f>
        <v>1.5792794608186995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5.1638596370989092</v>
      </c>
      <c r="C143" s="278">
        <f>IF(C$22=0,0,C$22/ISI_fec!C$22)</f>
        <v>5.3092120270074048</v>
      </c>
      <c r="D143" s="278">
        <f>IF(D$22=0,0,D$22/ISI_fec!D$22)</f>
        <v>5.6851111477651592</v>
      </c>
      <c r="E143" s="278">
        <f>IF(E$22=0,0,E$22/ISI_fec!E$22)</f>
        <v>5.0589146832503769</v>
      </c>
      <c r="F143" s="278">
        <f>IF(F$22=0,0,F$22/ISI_fec!F$22)</f>
        <v>5.1748353675755023</v>
      </c>
      <c r="G143" s="278">
        <f>IF(G$22=0,0,G$22/ISI_fec!G$22)</f>
        <v>5.5458639807101484</v>
      </c>
      <c r="H143" s="278">
        <f>IF(H$22=0,0,H$22/ISI_fec!H$22)</f>
        <v>5.2752479661660008</v>
      </c>
      <c r="I143" s="278">
        <f>IF(I$22=0,0,I$22/ISI_fec!I$22)</f>
        <v>4.9275290328617389</v>
      </c>
      <c r="J143" s="278">
        <f>IF(J$22=0,0,J$22/ISI_fec!J$22)</f>
        <v>4.9637689377169334</v>
      </c>
      <c r="K143" s="278">
        <f>IF(K$22=0,0,K$22/ISI_fec!K$22)</f>
        <v>5.9747567328200546</v>
      </c>
      <c r="L143" s="278">
        <f>IF(L$22=0,0,L$22/ISI_fec!L$22)</f>
        <v>5.533005160403361</v>
      </c>
      <c r="M143" s="278">
        <f>IF(M$22=0,0,M$22/ISI_fec!M$22)</f>
        <v>5.3598488962912292</v>
      </c>
      <c r="N143" s="278">
        <f>IF(N$22=0,0,N$22/ISI_fec!N$22)</f>
        <v>5.5470802996040511</v>
      </c>
      <c r="O143" s="278">
        <f>IF(O$22=0,0,O$22/ISI_fec!O$22)</f>
        <v>4.9813086884897908</v>
      </c>
      <c r="P143" s="278">
        <f>IF(P$22=0,0,P$22/ISI_fec!P$22)</f>
        <v>2.9825264158382048</v>
      </c>
      <c r="Q143" s="278">
        <f>IF(Q$22=0,0,Q$22/ISI_fec!Q$22)</f>
        <v>3.4679468685284873</v>
      </c>
      <c r="R143" s="278">
        <f>IF(R$22=0,0,R$22/ISI_fec!R$22)</f>
        <v>3.2178262553445811</v>
      </c>
      <c r="S143" s="278">
        <f>IF(S$22=0,0,S$22/ISI_fec!S$22)</f>
        <v>3.3459979641472253</v>
      </c>
      <c r="T143" s="278">
        <f>IF(T$22=0,0,T$22/ISI_fec!T$22)</f>
        <v>3.4184550701809044</v>
      </c>
      <c r="U143" s="278">
        <f>IF(U$22=0,0,U$22/ISI_fec!U$22)</f>
        <v>3.3627820274646059</v>
      </c>
      <c r="V143" s="278">
        <f>IF(V$22=0,0,V$22/ISI_fec!V$22)</f>
        <v>3.4501110708225613</v>
      </c>
      <c r="W143" s="278">
        <f>IF(W$22=0,0,W$22/ISI_fec!W$22)</f>
        <v>3.0828209744295219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2.1759139409495418</v>
      </c>
      <c r="C144" s="278">
        <f>IF(C$28=0,0,C$28/ISI_fec!C$28)</f>
        <v>1.883841920014131</v>
      </c>
      <c r="D144" s="278">
        <f>IF(D$28=0,0,D$28/ISI_fec!D$28)</f>
        <v>1.8376500820153356</v>
      </c>
      <c r="E144" s="278">
        <f>IF(E$28=0,0,E$28/ISI_fec!E$28)</f>
        <v>1.8063183416996993</v>
      </c>
      <c r="F144" s="278">
        <f>IF(F$28=0,0,F$28/ISI_fec!F$28)</f>
        <v>1.494000903301439</v>
      </c>
      <c r="G144" s="278">
        <f>IF(G$28=0,0,G$28/ISI_fec!G$28)</f>
        <v>1.3881086230216271</v>
      </c>
      <c r="H144" s="278">
        <f>IF(H$28=0,0,H$28/ISI_fec!H$28)</f>
        <v>1.4033422423227744</v>
      </c>
      <c r="I144" s="278">
        <f>IF(I$28=0,0,I$28/ISI_fec!I$28)</f>
        <v>1.3829331773714115</v>
      </c>
      <c r="J144" s="278">
        <f>IF(J$28=0,0,J$28/ISI_fec!J$28)</f>
        <v>1.3339888083986855</v>
      </c>
      <c r="K144" s="278">
        <f>IF(K$28=0,0,K$28/ISI_fec!K$28)</f>
        <v>1.256919105884414</v>
      </c>
      <c r="L144" s="278">
        <f>IF(L$28=0,0,L$28/ISI_fec!L$28)</f>
        <v>1.1829119218201842</v>
      </c>
      <c r="M144" s="278">
        <f>IF(M$28=0,0,M$28/ISI_fec!M$28)</f>
        <v>1.1791679537560249</v>
      </c>
      <c r="N144" s="278">
        <f>IF(N$28=0,0,N$28/ISI_fec!N$28)</f>
        <v>1.2670470187926084</v>
      </c>
      <c r="O144" s="278">
        <f>IF(O$28=0,0,O$28/ISI_fec!O$28)</f>
        <v>1.383055791952901</v>
      </c>
      <c r="P144" s="278">
        <f>IF(P$28=0,0,P$28/ISI_fec!P$28)</f>
        <v>1.186807359228037</v>
      </c>
      <c r="Q144" s="278">
        <f>IF(Q$28=0,0,Q$28/ISI_fec!Q$28)</f>
        <v>1.0699303593963165</v>
      </c>
      <c r="R144" s="278">
        <f>IF(R$28=0,0,R$28/ISI_fec!R$28)</f>
        <v>1.2089040455923876</v>
      </c>
      <c r="S144" s="278">
        <f>IF(S$28=0,0,S$28/ISI_fec!S$28)</f>
        <v>1.2063599892436125</v>
      </c>
      <c r="T144" s="278">
        <f>IF(T$28=0,0,T$28/ISI_fec!T$28)</f>
        <v>1.2732129595433497</v>
      </c>
      <c r="U144" s="278">
        <f>IF(U$28=0,0,U$28/ISI_fec!U$28)</f>
        <v>1.2377669413319212</v>
      </c>
      <c r="V144" s="278">
        <f>IF(V$28=0,0,V$28/ISI_fec!V$28)</f>
        <v>1.2806372713498402</v>
      </c>
      <c r="W144" s="278">
        <f>IF(W$28=0,0,W$28/ISI_fec!W$28)</f>
        <v>1.0972829533579986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1.7555286667325996</v>
      </c>
      <c r="C145" s="279">
        <f>IF(C$35=0,0,C$35/ISI_fec!C$35)</f>
        <v>1.9255261161438271</v>
      </c>
      <c r="D145" s="279">
        <f>IF(D$35=0,0,D$35/ISI_fec!D$35)</f>
        <v>1.8224966784586509</v>
      </c>
      <c r="E145" s="279">
        <f>IF(E$35=0,0,E$35/ISI_fec!E$35)</f>
        <v>1.7100319342333123</v>
      </c>
      <c r="F145" s="279">
        <f>IF(F$35=0,0,F$35/ISI_fec!F$35)</f>
        <v>1.6433119733503061</v>
      </c>
      <c r="G145" s="279">
        <f>IF(G$35=0,0,G$35/ISI_fec!G$35)</f>
        <v>1.1753278447123852</v>
      </c>
      <c r="H145" s="279">
        <f>IF(H$35=0,0,H$35/ISI_fec!H$35)</f>
        <v>1.4605805281602451</v>
      </c>
      <c r="I145" s="279">
        <f>IF(I$35=0,0,I$35/ISI_fec!I$35)</f>
        <v>1.7003720533997504</v>
      </c>
      <c r="J145" s="279">
        <f>IF(J$35=0,0,J$35/ISI_fec!J$35)</f>
        <v>1.5282765708658632</v>
      </c>
      <c r="K145" s="279">
        <f>IF(K$35=0,0,K$35/ISI_fec!K$35)</f>
        <v>1.1949312495024897</v>
      </c>
      <c r="L145" s="279">
        <f>IF(L$35=0,0,L$35/ISI_fec!L$35)</f>
        <v>1.533446937709767</v>
      </c>
      <c r="M145" s="279">
        <f>IF(M$35=0,0,M$35/ISI_fec!M$35)</f>
        <v>1.5927298685301619</v>
      </c>
      <c r="N145" s="279">
        <f>IF(N$35=0,0,N$35/ISI_fec!N$35)</f>
        <v>1.6363262124035325</v>
      </c>
      <c r="O145" s="279">
        <f>IF(O$35=0,0,O$35/ISI_fec!O$35)</f>
        <v>0.97343104628490473</v>
      </c>
      <c r="P145" s="279">
        <f>IF(P$35=0,0,P$35/ISI_fec!P$35)</f>
        <v>0.50518251548035376</v>
      </c>
      <c r="Q145" s="279">
        <f>IF(Q$35=0,0,Q$35/ISI_fec!Q$35)</f>
        <v>0.49466643101271546</v>
      </c>
      <c r="R145" s="279">
        <f>IF(R$35=0,0,R$35/ISI_fec!R$35)</f>
        <v>0.4634814508207446</v>
      </c>
      <c r="S145" s="279">
        <f>IF(S$35=0,0,S$35/ISI_fec!S$35)</f>
        <v>0.43044996535856861</v>
      </c>
      <c r="T145" s="279">
        <f>IF(T$35=0,0,T$35/ISI_fec!T$35)</f>
        <v>0.49303305243598794</v>
      </c>
      <c r="U145" s="279">
        <f>IF(U$35=0,0,U$35/ISI_fec!U$35)</f>
        <v>0.43783640219949888</v>
      </c>
      <c r="V145" s="279">
        <f>IF(V$35=0,0,V$35/ISI_fec!V$35)</f>
        <v>0.40469679010109721</v>
      </c>
      <c r="W145" s="279">
        <f>IF(W$35=0,0,W$35/ISI_fec!W$35)</f>
        <v>0.29129508720490155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1.9585664354586465</v>
      </c>
      <c r="C147" s="274">
        <f>IF(C$54=0,0,(C$54-C$96)/ISI_fec!C$54)</f>
        <v>1.9681577791451168</v>
      </c>
      <c r="D147" s="274">
        <f>IF(D$54=0,0,(D$54-D$96)/ISI_fec!D$54)</f>
        <v>1.9422454460169025</v>
      </c>
      <c r="E147" s="274">
        <f>IF(E$54=0,0,(E$54-E$96)/ISI_fec!E$54)</f>
        <v>1.8719623324888977</v>
      </c>
      <c r="F147" s="274">
        <f>IF(F$54=0,0,(F$54-F$96)/ISI_fec!F$54)</f>
        <v>2.1028844006526413</v>
      </c>
      <c r="G147" s="274">
        <f>IF(G$54=0,0,(G$54-G$96)/ISI_fec!G$54)</f>
        <v>1.8464349897920236</v>
      </c>
      <c r="H147" s="274">
        <f>IF(H$54=0,0,(H$54-H$96)/ISI_fec!H$54)</f>
        <v>1.845741435750462</v>
      </c>
      <c r="I147" s="274">
        <f>IF(I$54=0,0,(I$54-I$96)/ISI_fec!I$54)</f>
        <v>1.8800003272877088</v>
      </c>
      <c r="J147" s="274">
        <f>IF(J$54=0,0,(J$54-J$96)/ISI_fec!J$54)</f>
        <v>1.8540550960459401</v>
      </c>
      <c r="K147" s="274">
        <f>IF(K$54=0,0,(K$54-K$96)/ISI_fec!K$54)</f>
        <v>1.9390570799116187</v>
      </c>
      <c r="L147" s="274">
        <f>IF(L$54=0,0,(L$54-L$96)/ISI_fec!L$54)</f>
        <v>1.9134765454395193</v>
      </c>
      <c r="M147" s="274">
        <f>IF(M$54=0,0,(M$54-M$96)/ISI_fec!M$54)</f>
        <v>1.912471321617278</v>
      </c>
      <c r="N147" s="274">
        <f>IF(N$54=0,0,(N$54-N$96)/ISI_fec!N$54)</f>
        <v>1.7798069051370611</v>
      </c>
      <c r="O147" s="274">
        <f>IF(O$54=0,0,(O$54-O$96)/ISI_fec!O$54)</f>
        <v>1.375996276307665</v>
      </c>
      <c r="P147" s="274">
        <f>IF(P$54=0,0,(P$54-P$96)/ISI_fec!P$54)</f>
        <v>0.78273260933777344</v>
      </c>
      <c r="Q147" s="274">
        <f>IF(Q$54=0,0,(Q$54-Q$96)/ISI_fec!Q$54)</f>
        <v>0.80474338813358404</v>
      </c>
      <c r="R147" s="274">
        <f>IF(R$54=0,0,(R$54-R$96)/ISI_fec!R$54)</f>
        <v>0.76379716880581539</v>
      </c>
      <c r="S147" s="274">
        <f>IF(S$54=0,0,(S$54-S$96)/ISI_fec!S$54)</f>
        <v>0.76791514914320647</v>
      </c>
      <c r="T147" s="274">
        <f>IF(T$54=0,0,(T$54-T$96)/ISI_fec!T$54)</f>
        <v>0.80127309558533166</v>
      </c>
      <c r="U147" s="274">
        <f>IF(U$54=0,0,(U$54-U$96)/ISI_fec!U$54)</f>
        <v>0.77553325788677596</v>
      </c>
      <c r="V147" s="274">
        <f>IF(V$54=0,0,(V$54-V$96)/ISI_fec!V$54)</f>
        <v>0.77754128982619042</v>
      </c>
      <c r="W147" s="274">
        <f>IF(W$54=0,0,(W$54-W$96)/ISI_fec!W$54)</f>
        <v>0.67684006164992883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1.8445677366804847</v>
      </c>
      <c r="C152" s="277">
        <f>IF(C$59=0,0,C$59/ISI_fec!C$59)</f>
        <v>1.8838419200141308</v>
      </c>
      <c r="D152" s="277">
        <f>IF(D$59=0,0,D$59/ISI_fec!D$59)</f>
        <v>1.8376500820153343</v>
      </c>
      <c r="E152" s="277">
        <f>IF(E$59=0,0,E$59/ISI_fec!E$59)</f>
        <v>1.8063183416997002</v>
      </c>
      <c r="F152" s="277">
        <f>IF(F$59=0,0,F$59/ISI_fec!F$59)</f>
        <v>1.4940009033014388</v>
      </c>
      <c r="G152" s="277">
        <f>IF(G$59=0,0,G$59/ISI_fec!G$59)</f>
        <v>1.3881086230216271</v>
      </c>
      <c r="H152" s="277">
        <f>IF(H$59=0,0,H$59/ISI_fec!H$59)</f>
        <v>1.4033422423227742</v>
      </c>
      <c r="I152" s="277">
        <f>IF(I$59=0,0,I$59/ISI_fec!I$59)</f>
        <v>1.3829331773714111</v>
      </c>
      <c r="J152" s="277">
        <f>IF(J$59=0,0,J$59/ISI_fec!J$59)</f>
        <v>1.3339888083986857</v>
      </c>
      <c r="K152" s="277">
        <f>IF(K$59=0,0,K$59/ISI_fec!K$59)</f>
        <v>1.2569191058844138</v>
      </c>
      <c r="L152" s="277">
        <f>IF(L$59=0,0,L$59/ISI_fec!L$59)</f>
        <v>1.1829119218201836</v>
      </c>
      <c r="M152" s="277">
        <f>IF(M$59=0,0,M$59/ISI_fec!M$59)</f>
        <v>1.1791679537560249</v>
      </c>
      <c r="N152" s="277">
        <f>IF(N$59=0,0,N$59/ISI_fec!N$59)</f>
        <v>1.2670470187926082</v>
      </c>
      <c r="O152" s="277">
        <f>IF(O$59=0,0,O$59/ISI_fec!O$59)</f>
        <v>1.3830557919529014</v>
      </c>
      <c r="P152" s="277">
        <f>IF(P$59=0,0,P$59/ISI_fec!P$59)</f>
        <v>1.1868073592280368</v>
      </c>
      <c r="Q152" s="277">
        <f>IF(Q$59=0,0,Q$59/ISI_fec!Q$59)</f>
        <v>1.0699303593963165</v>
      </c>
      <c r="R152" s="277">
        <f>IF(R$59=0,0,R$59/ISI_fec!R$59)</f>
        <v>1.2089040455923878</v>
      </c>
      <c r="S152" s="277">
        <f>IF(S$59=0,0,S$59/ISI_fec!S$59)</f>
        <v>0.93054197091233815</v>
      </c>
      <c r="T152" s="277">
        <f>IF(T$59=0,0,T$59/ISI_fec!T$59)</f>
        <v>1.1045842958687817</v>
      </c>
      <c r="U152" s="277">
        <f>IF(U$59=0,0,U$59/ISI_fec!U$59)</f>
        <v>1.0319791639408273</v>
      </c>
      <c r="V152" s="277">
        <f>IF(V$59=0,0,V$59/ISI_fec!V$59)</f>
        <v>0.82534687154761088</v>
      </c>
      <c r="W152" s="277">
        <f>IF(W$59=0,0,W$59/ISI_fec!W$59)</f>
        <v>0.63927629113295481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5.7767312345891648</v>
      </c>
      <c r="C153" s="278">
        <f>IF(C$65=0,0,C$65/ISI_fec!C$65)</f>
        <v>6.7387109137776076</v>
      </c>
      <c r="D153" s="278">
        <f>IF(D$65=0,0,D$65/ISI_fec!D$65)</f>
        <v>7.42053340426106</v>
      </c>
      <c r="E153" s="278">
        <f>IF(E$65=0,0,E$65/ISI_fec!E$65)</f>
        <v>6.5053996759460171</v>
      </c>
      <c r="F153" s="278">
        <f>IF(F$65=0,0,F$65/ISI_fec!F$65)</f>
        <v>7.1449224973116481</v>
      </c>
      <c r="G153" s="278">
        <f>IF(G$65=0,0,G$65/ISI_fec!G$65)</f>
        <v>7.2150717309756258</v>
      </c>
      <c r="H153" s="278">
        <f>IF(H$65=0,0,H$65/ISI_fec!H$65)</f>
        <v>6.1788749694122229</v>
      </c>
      <c r="I153" s="278">
        <f>IF(I$65=0,0,I$65/ISI_fec!I$65)</f>
        <v>5.6261772224242232</v>
      </c>
      <c r="J153" s="278">
        <f>IF(J$65=0,0,J$65/ISI_fec!J$65)</f>
        <v>5.6531788454679113</v>
      </c>
      <c r="K153" s="278">
        <f>IF(K$65=0,0,K$65/ISI_fec!K$65)</f>
        <v>6.5870967615887333</v>
      </c>
      <c r="L153" s="278">
        <f>IF(L$65=0,0,L$65/ISI_fec!L$65)</f>
        <v>6.0028482804061083</v>
      </c>
      <c r="M153" s="278">
        <f>IF(M$65=0,0,M$65/ISI_fec!M$65)</f>
        <v>5.7753096160365098</v>
      </c>
      <c r="N153" s="278">
        <f>IF(N$65=0,0,N$65/ISI_fec!N$65)</f>
        <v>6.0267767045586522</v>
      </c>
      <c r="O153" s="278">
        <f>IF(O$65=0,0,O$65/ISI_fec!O$65)</f>
        <v>5.1495960612556955</v>
      </c>
      <c r="P153" s="278">
        <f>IF(P$65=0,0,P$65/ISI_fec!P$65)</f>
        <v>2.0705050313900539</v>
      </c>
      <c r="Q153" s="278">
        <f>IF(Q$65=0,0,Q$65/ISI_fec!Q$65)</f>
        <v>2.448185600412693</v>
      </c>
      <c r="R153" s="278">
        <f>IF(R$65=0,0,R$65/ISI_fec!R$65)</f>
        <v>2.0266081700464218</v>
      </c>
      <c r="S153" s="278">
        <f>IF(S$65=0,0,S$65/ISI_fec!S$65)</f>
        <v>2.0570573710840105</v>
      </c>
      <c r="T153" s="278">
        <f>IF(T$65=0,0,T$65/ISI_fec!T$65)</f>
        <v>2.1252973489899611</v>
      </c>
      <c r="U153" s="278">
        <f>IF(U$65=0,0,U$65/ISI_fec!U$65)</f>
        <v>2.1178012354485989</v>
      </c>
      <c r="V153" s="278">
        <f>IF(V$65=0,0,V$65/ISI_fec!V$65)</f>
        <v>2.1788389703994215</v>
      </c>
      <c r="W153" s="278">
        <f>IF(W$65=0,0,W$65/ISI_fec!W$65)</f>
        <v>2.0648997945975069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2.1759139409495414</v>
      </c>
      <c r="C155" s="278">
        <f>IF(C$72=0,0,C$72/ISI_fec!C$72)</f>
        <v>1.8838419200141303</v>
      </c>
      <c r="D155" s="278">
        <f>IF(D$72=0,0,D$72/ISI_fec!D$72)</f>
        <v>1.8376500820153348</v>
      </c>
      <c r="E155" s="278">
        <f>IF(E$72=0,0,E$72/ISI_fec!E$72)</f>
        <v>1.8063183416997004</v>
      </c>
      <c r="F155" s="278">
        <f>IF(F$72=0,0,F$72/ISI_fec!F$72)</f>
        <v>1.4940009033014385</v>
      </c>
      <c r="G155" s="278">
        <f>IF(G$72=0,0,G$72/ISI_fec!G$72)</f>
        <v>1.388108623021628</v>
      </c>
      <c r="H155" s="278">
        <f>IF(H$72=0,0,H$72/ISI_fec!H$72)</f>
        <v>1.4033422423227742</v>
      </c>
      <c r="I155" s="278">
        <f>IF(I$72=0,0,I$72/ISI_fec!I$72)</f>
        <v>1.3829331773714113</v>
      </c>
      <c r="J155" s="278">
        <f>IF(J$72=0,0,J$72/ISI_fec!J$72)</f>
        <v>1.3339888083986857</v>
      </c>
      <c r="K155" s="278">
        <f>IF(K$72=0,0,K$72/ISI_fec!K$72)</f>
        <v>1.2569191058844138</v>
      </c>
      <c r="L155" s="278">
        <f>IF(L$72=0,0,L$72/ISI_fec!L$72)</f>
        <v>1.1829119218201847</v>
      </c>
      <c r="M155" s="278">
        <f>IF(M$72=0,0,M$72/ISI_fec!M$72)</f>
        <v>1.1791679537560253</v>
      </c>
      <c r="N155" s="278">
        <f>IF(N$72=0,0,N$72/ISI_fec!N$72)</f>
        <v>1.2670470187926075</v>
      </c>
      <c r="O155" s="278">
        <f>IF(O$72=0,0,O$72/ISI_fec!O$72)</f>
        <v>1.383055791952901</v>
      </c>
      <c r="P155" s="278">
        <f>IF(P$72=0,0,P$72/ISI_fec!P$72)</f>
        <v>1.1868073592280368</v>
      </c>
      <c r="Q155" s="278">
        <f>IF(Q$72=0,0,Q$72/ISI_fec!Q$72)</f>
        <v>1.069930359396317</v>
      </c>
      <c r="R155" s="278">
        <f>IF(R$72=0,0,R$72/ISI_fec!R$72)</f>
        <v>1.2089040455923876</v>
      </c>
      <c r="S155" s="278">
        <f>IF(S$72=0,0,S$72/ISI_fec!S$72)</f>
        <v>1.2063599892436128</v>
      </c>
      <c r="T155" s="278">
        <f>IF(T$72=0,0,T$72/ISI_fec!T$72)</f>
        <v>1.2732129595433497</v>
      </c>
      <c r="U155" s="278">
        <f>IF(U$72=0,0,U$72/ISI_fec!U$72)</f>
        <v>1.237766941331921</v>
      </c>
      <c r="V155" s="278">
        <f>IF(V$72=0,0,V$72/ISI_fec!V$72)</f>
        <v>1.2806372713498406</v>
      </c>
      <c r="W155" s="278">
        <f>IF(W$72=0,0,W$72/ISI_fec!W$72)</f>
        <v>1.0972829533579982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1.7555286667326</v>
      </c>
      <c r="C156" s="279">
        <f>IF(C$79=0,0,C$79/ISI_fec!C$79)</f>
        <v>1.9255261161438264</v>
      </c>
      <c r="D156" s="279">
        <f>IF(D$79=0,0,D$79/ISI_fec!D$79)</f>
        <v>1.8224966784586507</v>
      </c>
      <c r="E156" s="279">
        <f>IF(E$79=0,0,E$79/ISI_fec!E$79)</f>
        <v>1.7100319342333121</v>
      </c>
      <c r="F156" s="279">
        <f>IF(F$79=0,0,F$79/ISI_fec!F$79)</f>
        <v>1.6433119733503068</v>
      </c>
      <c r="G156" s="279">
        <f>IF(G$79=0,0,G$79/ISI_fec!G$79)</f>
        <v>1.1753278447123849</v>
      </c>
      <c r="H156" s="279">
        <f>IF(H$79=0,0,H$79/ISI_fec!H$79)</f>
        <v>1.4605805281602455</v>
      </c>
      <c r="I156" s="279">
        <f>IF(I$79=0,0,I$79/ISI_fec!I$79)</f>
        <v>1.7003720533997506</v>
      </c>
      <c r="J156" s="279">
        <f>IF(J$79=0,0,J$79/ISI_fec!J$79)</f>
        <v>1.5282765708658637</v>
      </c>
      <c r="K156" s="279">
        <f>IF(K$79=0,0,K$79/ISI_fec!K$79)</f>
        <v>1.19493124950249</v>
      </c>
      <c r="L156" s="279">
        <f>IF(L$79=0,0,L$79/ISI_fec!L$79)</f>
        <v>1.5334469377097677</v>
      </c>
      <c r="M156" s="279">
        <f>IF(M$79=0,0,M$79/ISI_fec!M$79)</f>
        <v>1.5927298685301625</v>
      </c>
      <c r="N156" s="279">
        <f>IF(N$79=0,0,N$79/ISI_fec!N$79)</f>
        <v>1.6363262124035327</v>
      </c>
      <c r="O156" s="279">
        <f>IF(O$79=0,0,O$79/ISI_fec!O$79)</f>
        <v>0.9734310462849044</v>
      </c>
      <c r="P156" s="279">
        <f>IF(P$79=0,0,P$79/ISI_fec!P$79)</f>
        <v>0.5051825154803532</v>
      </c>
      <c r="Q156" s="279">
        <f>IF(Q$79=0,0,Q$79/ISI_fec!Q$79)</f>
        <v>0.49466643101271496</v>
      </c>
      <c r="R156" s="279">
        <f>IF(R$79=0,0,R$79/ISI_fec!R$79)</f>
        <v>0.46348145082074482</v>
      </c>
      <c r="S156" s="279">
        <f>IF(S$79=0,0,S$79/ISI_fec!S$79)</f>
        <v>0.43044996535856844</v>
      </c>
      <c r="T156" s="279">
        <f>IF(T$79=0,0,T$79/ISI_fec!T$79)</f>
        <v>0.49303305243598766</v>
      </c>
      <c r="U156" s="279">
        <f>IF(U$79=0,0,U$79/ISI_fec!U$79)</f>
        <v>0.43783640219949854</v>
      </c>
      <c r="V156" s="279">
        <f>IF(V$79=0,0,V$79/ISI_fec!V$79)</f>
        <v>0.40469679010109716</v>
      </c>
      <c r="W156" s="279">
        <f>IF(W$79=0,0,W$79/ISI_fec!W$79)</f>
        <v>0.29129508720490138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HU: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231.07768877461299</v>
      </c>
      <c r="C3" s="205">
        <f t="shared" si="0"/>
        <v>211.08144644140282</v>
      </c>
      <c r="D3" s="205">
        <f t="shared" si="0"/>
        <v>171.01460496972547</v>
      </c>
      <c r="E3" s="205">
        <f t="shared" si="0"/>
        <v>239.38586442629105</v>
      </c>
      <c r="F3" s="205">
        <f t="shared" si="0"/>
        <v>293.59576089959086</v>
      </c>
      <c r="G3" s="205">
        <f t="shared" si="0"/>
        <v>281.29213250874722</v>
      </c>
      <c r="H3" s="205">
        <f t="shared" si="0"/>
        <v>346.11084539458813</v>
      </c>
      <c r="I3" s="205">
        <f t="shared" si="0"/>
        <v>286.53743964717944</v>
      </c>
      <c r="J3" s="205">
        <f t="shared" si="0"/>
        <v>299.23968986707331</v>
      </c>
      <c r="K3" s="205">
        <f t="shared" si="0"/>
        <v>131.67468398621895</v>
      </c>
      <c r="L3" s="205">
        <f t="shared" si="0"/>
        <v>233.13391268077032</v>
      </c>
      <c r="M3" s="205">
        <f t="shared" si="0"/>
        <v>249.63183258362335</v>
      </c>
      <c r="N3" s="205">
        <f t="shared" si="0"/>
        <v>249.04823491045602</v>
      </c>
      <c r="O3" s="205">
        <f t="shared" si="0"/>
        <v>256.24107288909266</v>
      </c>
      <c r="P3" s="205">
        <f t="shared" si="0"/>
        <v>109.99700571326031</v>
      </c>
      <c r="Q3" s="205">
        <f t="shared" si="0"/>
        <v>161.26766860623468</v>
      </c>
      <c r="R3" s="205">
        <f t="shared" si="0"/>
        <v>178.738070776428</v>
      </c>
      <c r="S3" s="205">
        <f t="shared" si="0"/>
        <v>272.67583626811404</v>
      </c>
      <c r="T3" s="205">
        <f t="shared" si="0"/>
        <v>292.89467123515817</v>
      </c>
      <c r="U3" s="205">
        <f t="shared" si="0"/>
        <v>303.14552029984992</v>
      </c>
      <c r="V3" s="205">
        <f t="shared" si="0"/>
        <v>270.95726987203784</v>
      </c>
      <c r="W3" s="205">
        <f t="shared" si="0"/>
        <v>412.15762355967968</v>
      </c>
      <c r="DA3" s="112"/>
    </row>
    <row r="4" spans="1:105" ht="12" customHeight="1" x14ac:dyDescent="0.25">
      <c r="A4" s="50" t="s">
        <v>43</v>
      </c>
      <c r="B4" s="243">
        <v>93.637297254501007</v>
      </c>
      <c r="C4" s="243">
        <v>85.534420264268846</v>
      </c>
      <c r="D4" s="243">
        <v>77.400365678473378</v>
      </c>
      <c r="E4" s="243">
        <v>80.348904462043379</v>
      </c>
      <c r="F4" s="243">
        <v>80.147427983977209</v>
      </c>
      <c r="G4" s="243">
        <v>76.788714059173628</v>
      </c>
      <c r="H4" s="243">
        <v>82.178972016286878</v>
      </c>
      <c r="I4" s="243">
        <v>76.312912416089333</v>
      </c>
      <c r="J4" s="243">
        <v>79.695875946829304</v>
      </c>
      <c r="K4" s="243">
        <v>47.669873594487584</v>
      </c>
      <c r="L4" s="243">
        <v>53.253565072308149</v>
      </c>
      <c r="M4" s="243">
        <v>59.85273303344934</v>
      </c>
      <c r="N4" s="243">
        <v>39.619293964182418</v>
      </c>
      <c r="O4" s="243">
        <v>52.496429155637081</v>
      </c>
      <c r="P4" s="243">
        <v>33.998802285304123</v>
      </c>
      <c r="Q4" s="243">
        <v>19.507067442493891</v>
      </c>
      <c r="R4" s="243">
        <v>11.495228310571211</v>
      </c>
      <c r="S4" s="243">
        <v>109.0703345072456</v>
      </c>
      <c r="T4" s="243">
        <v>117.15786849406329</v>
      </c>
      <c r="U4" s="243">
        <v>121.25820811993999</v>
      </c>
      <c r="V4" s="243">
        <v>108.3829079488151</v>
      </c>
      <c r="W4" s="243">
        <v>214.8630494238719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113.08385983336555</v>
      </c>
      <c r="C5" s="284">
        <f t="shared" si="1"/>
        <v>103.29818005963233</v>
      </c>
      <c r="D5" s="284">
        <f t="shared" si="1"/>
        <v>83.690432081123816</v>
      </c>
      <c r="E5" s="284">
        <f t="shared" si="1"/>
        <v>117.14968105499692</v>
      </c>
      <c r="F5" s="284">
        <f t="shared" si="1"/>
        <v>143.67869978837706</v>
      </c>
      <c r="G5" s="284">
        <f t="shared" si="1"/>
        <v>137.6576001496791</v>
      </c>
      <c r="H5" s="284">
        <f t="shared" si="1"/>
        <v>169.37831832646091</v>
      </c>
      <c r="I5" s="284">
        <f t="shared" si="1"/>
        <v>140.22452723109009</v>
      </c>
      <c r="J5" s="284">
        <f t="shared" si="1"/>
        <v>219.54381392024399</v>
      </c>
      <c r="K5" s="284">
        <f t="shared" si="1"/>
        <v>84.004810391731368</v>
      </c>
      <c r="L5" s="284">
        <f t="shared" si="1"/>
        <v>179.88034760846219</v>
      </c>
      <c r="M5" s="284">
        <f t="shared" si="1"/>
        <v>189.77909955017401</v>
      </c>
      <c r="N5" s="284">
        <f t="shared" si="1"/>
        <v>209.4289409462736</v>
      </c>
      <c r="O5" s="284">
        <f t="shared" si="1"/>
        <v>203.7446437334556</v>
      </c>
      <c r="P5" s="284">
        <f t="shared" si="1"/>
        <v>75.998203427956184</v>
      </c>
      <c r="Q5" s="284">
        <f t="shared" si="1"/>
        <v>141.7606011637408</v>
      </c>
      <c r="R5" s="284">
        <f t="shared" si="1"/>
        <v>167.2428424658568</v>
      </c>
      <c r="S5" s="284">
        <f t="shared" si="1"/>
        <v>163.60550176086841</v>
      </c>
      <c r="T5" s="284">
        <f t="shared" si="1"/>
        <v>175.73680274109489</v>
      </c>
      <c r="U5" s="284">
        <f t="shared" si="1"/>
        <v>181.88731217990991</v>
      </c>
      <c r="V5" s="284">
        <f t="shared" si="1"/>
        <v>162.57436192322271</v>
      </c>
      <c r="W5" s="284">
        <f t="shared" si="1"/>
        <v>197.29457413580781</v>
      </c>
      <c r="DA5" s="94"/>
    </row>
    <row r="6" spans="1:105" ht="12" customHeight="1" x14ac:dyDescent="0.25">
      <c r="A6" s="99" t="s">
        <v>44</v>
      </c>
      <c r="B6" s="284">
        <v>49.030763476498031</v>
      </c>
      <c r="C6" s="284">
        <v>37.043403651364827</v>
      </c>
      <c r="D6" s="284">
        <v>30.973004096084239</v>
      </c>
      <c r="E6" s="284">
        <v>53.633508785280128</v>
      </c>
      <c r="F6" s="284">
        <v>65.940160742519836</v>
      </c>
      <c r="G6" s="284">
        <v>59.592947308712723</v>
      </c>
      <c r="H6" s="284">
        <v>77.479377073727164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64.053096356867513</v>
      </c>
      <c r="C7" s="284">
        <v>66.254776408267503</v>
      </c>
      <c r="D7" s="284">
        <v>52.717427985039578</v>
      </c>
      <c r="E7" s="284">
        <v>63.51617226971679</v>
      </c>
      <c r="F7" s="284">
        <v>77.738539045857223</v>
      </c>
      <c r="G7" s="284">
        <v>78.064652840966374</v>
      </c>
      <c r="H7" s="284">
        <v>91.898941252733749</v>
      </c>
      <c r="I7" s="284">
        <v>140.22452723109009</v>
      </c>
      <c r="J7" s="284">
        <v>219.54381392024399</v>
      </c>
      <c r="K7" s="284">
        <v>84.004810391731368</v>
      </c>
      <c r="L7" s="284">
        <v>179.88034760846219</v>
      </c>
      <c r="M7" s="284">
        <v>189.77909955017401</v>
      </c>
      <c r="N7" s="284">
        <v>209.4289409462736</v>
      </c>
      <c r="O7" s="284">
        <v>203.7446437334556</v>
      </c>
      <c r="P7" s="284">
        <v>75.998203427956184</v>
      </c>
      <c r="Q7" s="284">
        <v>141.7606011637408</v>
      </c>
      <c r="R7" s="284">
        <v>167.2428424658568</v>
      </c>
      <c r="S7" s="284">
        <v>163.60550176086841</v>
      </c>
      <c r="T7" s="284">
        <v>175.73680274109489</v>
      </c>
      <c r="U7" s="284">
        <v>181.88731217990991</v>
      </c>
      <c r="V7" s="284">
        <v>162.57436192322271</v>
      </c>
      <c r="W7" s="284">
        <v>197.29457413580781</v>
      </c>
      <c r="DA7" s="94" t="s">
        <v>437</v>
      </c>
    </row>
    <row r="8" spans="1:105" ht="12" customHeight="1" x14ac:dyDescent="0.25">
      <c r="A8" s="49" t="s">
        <v>45</v>
      </c>
      <c r="B8" s="244">
        <v>24.356531686746411</v>
      </c>
      <c r="C8" s="244">
        <v>22.248846117501628</v>
      </c>
      <c r="D8" s="244">
        <v>9.9238072101282739</v>
      </c>
      <c r="E8" s="244">
        <v>41.887278909250782</v>
      </c>
      <c r="F8" s="244">
        <v>69.769633127236602</v>
      </c>
      <c r="G8" s="244">
        <v>66.845818299894489</v>
      </c>
      <c r="H8" s="244">
        <v>94.553555051840348</v>
      </c>
      <c r="I8" s="244">
        <v>70</v>
      </c>
      <c r="J8" s="244">
        <v>0</v>
      </c>
      <c r="K8" s="244">
        <v>0</v>
      </c>
      <c r="L8" s="244">
        <v>0</v>
      </c>
      <c r="M8" s="244">
        <v>0</v>
      </c>
      <c r="N8" s="244">
        <v>0</v>
      </c>
      <c r="O8" s="244">
        <v>0</v>
      </c>
      <c r="P8" s="244">
        <v>0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357</v>
      </c>
      <c r="C11" s="243">
        <v>300</v>
      </c>
      <c r="D11" s="243">
        <v>294</v>
      </c>
      <c r="E11" s="243">
        <v>300</v>
      </c>
      <c r="F11" s="243">
        <v>300</v>
      </c>
      <c r="G11" s="243">
        <v>305</v>
      </c>
      <c r="H11" s="243">
        <v>301</v>
      </c>
      <c r="I11" s="243">
        <v>301</v>
      </c>
      <c r="J11" s="243">
        <v>299</v>
      </c>
      <c r="K11" s="243">
        <v>185</v>
      </c>
      <c r="L11" s="243">
        <v>214</v>
      </c>
      <c r="M11" s="243">
        <v>215</v>
      </c>
      <c r="N11" s="243">
        <v>190</v>
      </c>
      <c r="O11" s="243">
        <v>231</v>
      </c>
      <c r="P11" s="243">
        <v>241</v>
      </c>
      <c r="Q11" s="243">
        <v>255.274</v>
      </c>
      <c r="R11" s="243">
        <v>274</v>
      </c>
      <c r="S11" s="243">
        <v>273</v>
      </c>
      <c r="T11" s="243">
        <v>266</v>
      </c>
      <c r="U11" s="243">
        <v>265</v>
      </c>
      <c r="V11" s="243">
        <v>260</v>
      </c>
      <c r="W11" s="243">
        <v>250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88.85</v>
      </c>
      <c r="C12" s="284">
        <f t="shared" si="2"/>
        <v>110</v>
      </c>
      <c r="D12" s="284">
        <f t="shared" si="2"/>
        <v>110</v>
      </c>
      <c r="E12" s="284">
        <f t="shared" si="2"/>
        <v>84</v>
      </c>
      <c r="F12" s="284">
        <f t="shared" si="2"/>
        <v>84.4</v>
      </c>
      <c r="G12" s="284">
        <f t="shared" si="2"/>
        <v>81</v>
      </c>
      <c r="H12" s="284">
        <f t="shared" si="2"/>
        <v>84.4</v>
      </c>
      <c r="I12" s="284">
        <f t="shared" si="2"/>
        <v>110</v>
      </c>
      <c r="J12" s="284">
        <f t="shared" si="2"/>
        <v>200</v>
      </c>
      <c r="K12" s="284">
        <f t="shared" si="2"/>
        <v>184.005</v>
      </c>
      <c r="L12" s="284">
        <f t="shared" si="2"/>
        <v>233.67099999999999</v>
      </c>
      <c r="M12" s="284">
        <f t="shared" si="2"/>
        <v>185</v>
      </c>
      <c r="N12" s="284">
        <f t="shared" si="2"/>
        <v>234</v>
      </c>
      <c r="O12" s="284">
        <f t="shared" si="2"/>
        <v>62</v>
      </c>
      <c r="P12" s="284">
        <f t="shared" si="2"/>
        <v>47</v>
      </c>
      <c r="Q12" s="284">
        <f t="shared" si="2"/>
        <v>45</v>
      </c>
      <c r="R12" s="284">
        <f t="shared" si="2"/>
        <v>50</v>
      </c>
      <c r="S12" s="284">
        <f t="shared" si="2"/>
        <v>52</v>
      </c>
      <c r="T12" s="284">
        <f t="shared" si="2"/>
        <v>54</v>
      </c>
      <c r="U12" s="284">
        <f t="shared" si="2"/>
        <v>56</v>
      </c>
      <c r="V12" s="284">
        <f t="shared" si="2"/>
        <v>50</v>
      </c>
      <c r="W12" s="284">
        <f t="shared" si="2"/>
        <v>50</v>
      </c>
      <c r="DA12" s="94"/>
    </row>
    <row r="13" spans="1:105" ht="12" customHeight="1" x14ac:dyDescent="0.25">
      <c r="A13" s="99" t="s">
        <v>44</v>
      </c>
      <c r="B13" s="284">
        <v>33.85</v>
      </c>
      <c r="C13" s="284">
        <v>34</v>
      </c>
      <c r="D13" s="284">
        <v>35</v>
      </c>
      <c r="E13" s="284">
        <v>34</v>
      </c>
      <c r="F13" s="284">
        <v>34.4</v>
      </c>
      <c r="G13" s="284">
        <v>31</v>
      </c>
      <c r="H13" s="284">
        <v>34.4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55</v>
      </c>
      <c r="C14" s="284">
        <v>76</v>
      </c>
      <c r="D14" s="284">
        <v>75</v>
      </c>
      <c r="E14" s="284">
        <v>50</v>
      </c>
      <c r="F14" s="284">
        <v>50</v>
      </c>
      <c r="G14" s="284">
        <v>50</v>
      </c>
      <c r="H14" s="284">
        <v>50</v>
      </c>
      <c r="I14" s="284">
        <v>110</v>
      </c>
      <c r="J14" s="284">
        <v>200</v>
      </c>
      <c r="K14" s="284">
        <v>184.005</v>
      </c>
      <c r="L14" s="284">
        <v>233.67099999999999</v>
      </c>
      <c r="M14" s="284">
        <v>185</v>
      </c>
      <c r="N14" s="284">
        <v>234</v>
      </c>
      <c r="O14" s="284">
        <v>62</v>
      </c>
      <c r="P14" s="284">
        <v>47</v>
      </c>
      <c r="Q14" s="284">
        <v>45</v>
      </c>
      <c r="R14" s="284">
        <v>50</v>
      </c>
      <c r="S14" s="284">
        <v>52</v>
      </c>
      <c r="T14" s="284">
        <v>54</v>
      </c>
      <c r="U14" s="284">
        <v>56</v>
      </c>
      <c r="V14" s="284">
        <v>50</v>
      </c>
      <c r="W14" s="284">
        <v>50</v>
      </c>
      <c r="DA14" s="94" t="s">
        <v>444</v>
      </c>
    </row>
    <row r="15" spans="1:105" ht="12" customHeight="1" x14ac:dyDescent="0.25">
      <c r="A15" s="49" t="s">
        <v>445</v>
      </c>
      <c r="B15" s="244">
        <v>36</v>
      </c>
      <c r="C15" s="244">
        <v>30</v>
      </c>
      <c r="D15" s="244">
        <v>30</v>
      </c>
      <c r="E15" s="244">
        <v>30</v>
      </c>
      <c r="F15" s="244">
        <v>30</v>
      </c>
      <c r="G15" s="244">
        <v>30</v>
      </c>
      <c r="H15" s="244">
        <v>30</v>
      </c>
      <c r="I15" s="244">
        <v>30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410.34482758620692</v>
      </c>
      <c r="C18" s="243">
        <v>410.34482758620692</v>
      </c>
      <c r="D18" s="243">
        <v>410.34482758620692</v>
      </c>
      <c r="E18" s="243">
        <v>410.34482758620692</v>
      </c>
      <c r="F18" s="243">
        <v>371.93668392964202</v>
      </c>
      <c r="G18" s="243">
        <v>371.93668392964202</v>
      </c>
      <c r="H18" s="243">
        <v>371.93668392964202</v>
      </c>
      <c r="I18" s="243">
        <v>371.93668392964202</v>
      </c>
      <c r="J18" s="243">
        <v>333.52854027307711</v>
      </c>
      <c r="K18" s="243">
        <v>333.52854027307711</v>
      </c>
      <c r="L18" s="243">
        <v>333.52854027307711</v>
      </c>
      <c r="M18" s="243">
        <v>333.52854027307711</v>
      </c>
      <c r="N18" s="243">
        <v>295.12039661651221</v>
      </c>
      <c r="O18" s="243">
        <v>295.12039661651221</v>
      </c>
      <c r="P18" s="243">
        <v>295.12039661651221</v>
      </c>
      <c r="Q18" s="243">
        <v>295.12039661651221</v>
      </c>
      <c r="R18" s="243">
        <v>295.12039661651221</v>
      </c>
      <c r="S18" s="243">
        <v>295.12039661651221</v>
      </c>
      <c r="T18" s="243">
        <v>295.12039661651221</v>
      </c>
      <c r="U18" s="243">
        <v>295.12039661651221</v>
      </c>
      <c r="V18" s="243">
        <v>295.12039661651221</v>
      </c>
      <c r="W18" s="243">
        <v>295.12039661651221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143.67816091954023</v>
      </c>
      <c r="C19" s="284">
        <f t="shared" si="3"/>
        <v>143.67816091954023</v>
      </c>
      <c r="D19" s="284">
        <f t="shared" si="3"/>
        <v>143.67816091954023</v>
      </c>
      <c r="E19" s="284">
        <f t="shared" si="3"/>
        <v>133.57965372840758</v>
      </c>
      <c r="F19" s="284">
        <f t="shared" si="3"/>
        <v>128.82816111552023</v>
      </c>
      <c r="G19" s="284">
        <f t="shared" si="3"/>
        <v>128.82816111552023</v>
      </c>
      <c r="H19" s="284">
        <f t="shared" si="3"/>
        <v>118.72965392438756</v>
      </c>
      <c r="I19" s="284">
        <f t="shared" si="3"/>
        <v>159.12368268891822</v>
      </c>
      <c r="J19" s="284">
        <f t="shared" si="3"/>
        <v>255.35726198735748</v>
      </c>
      <c r="K19" s="284">
        <f t="shared" si="3"/>
        <v>245.25875479622479</v>
      </c>
      <c r="L19" s="284">
        <f t="shared" si="3"/>
        <v>285.65278356075549</v>
      </c>
      <c r="M19" s="284">
        <f t="shared" si="3"/>
        <v>285.65278356075549</v>
      </c>
      <c r="N19" s="284">
        <f t="shared" si="3"/>
        <v>285.65278356075549</v>
      </c>
      <c r="O19" s="284">
        <f t="shared" si="3"/>
        <v>270.80278375673544</v>
      </c>
      <c r="P19" s="284">
        <f t="shared" si="3"/>
        <v>270.80278375673544</v>
      </c>
      <c r="Q19" s="284">
        <f t="shared" si="3"/>
        <v>270.80278375673544</v>
      </c>
      <c r="R19" s="284">
        <f t="shared" si="3"/>
        <v>260.70427656560281</v>
      </c>
      <c r="S19" s="284">
        <f t="shared" si="3"/>
        <v>255.95278395271549</v>
      </c>
      <c r="T19" s="284">
        <f t="shared" si="3"/>
        <v>255.95278395271549</v>
      </c>
      <c r="U19" s="284">
        <f t="shared" si="3"/>
        <v>245.85427676158278</v>
      </c>
      <c r="V19" s="284">
        <f t="shared" si="3"/>
        <v>245.85427676158278</v>
      </c>
      <c r="W19" s="284">
        <f t="shared" si="3"/>
        <v>241.10278414869543</v>
      </c>
      <c r="DA19" s="94"/>
    </row>
    <row r="20" spans="1:105" ht="12" customHeight="1" x14ac:dyDescent="0.25">
      <c r="A20" s="99" t="s">
        <v>44</v>
      </c>
      <c r="B20" s="284">
        <v>45.977011494252871</v>
      </c>
      <c r="C20" s="284">
        <v>45.977011494252871</v>
      </c>
      <c r="D20" s="284">
        <v>45.977011494252871</v>
      </c>
      <c r="E20" s="284">
        <v>45.977011494252871</v>
      </c>
      <c r="F20" s="284">
        <v>41.225518881365517</v>
      </c>
      <c r="G20" s="284">
        <v>41.225518881365517</v>
      </c>
      <c r="H20" s="284">
        <v>41.225518881365517</v>
      </c>
      <c r="I20" s="284">
        <v>41.225518881365517</v>
      </c>
      <c r="J20" s="284">
        <v>36.474026268478177</v>
      </c>
      <c r="K20" s="284">
        <v>36.474026268478177</v>
      </c>
      <c r="L20" s="284">
        <v>36.474026268478177</v>
      </c>
      <c r="M20" s="284">
        <v>36.474026268478177</v>
      </c>
      <c r="N20" s="284">
        <v>36.474026268478177</v>
      </c>
      <c r="O20" s="284">
        <v>31.72253365559083</v>
      </c>
      <c r="P20" s="284">
        <v>31.72253365559083</v>
      </c>
      <c r="Q20" s="284">
        <v>31.72253365559083</v>
      </c>
      <c r="R20" s="284">
        <v>31.72253365559083</v>
      </c>
      <c r="S20" s="284">
        <v>26.97104104270349</v>
      </c>
      <c r="T20" s="284">
        <v>26.97104104270349</v>
      </c>
      <c r="U20" s="284">
        <v>26.97104104270349</v>
      </c>
      <c r="V20" s="284">
        <v>26.97104104270349</v>
      </c>
      <c r="W20" s="284">
        <v>22.21954842981615</v>
      </c>
      <c r="DA20" s="94" t="s">
        <v>449</v>
      </c>
    </row>
    <row r="21" spans="1:105" ht="12" customHeight="1" x14ac:dyDescent="0.25">
      <c r="A21" s="99" t="s">
        <v>81</v>
      </c>
      <c r="B21" s="284">
        <v>97.701149425287355</v>
      </c>
      <c r="C21" s="284">
        <v>97.701149425287355</v>
      </c>
      <c r="D21" s="284">
        <v>97.701149425287355</v>
      </c>
      <c r="E21" s="284">
        <v>87.6026422341547</v>
      </c>
      <c r="F21" s="284">
        <v>87.6026422341547</v>
      </c>
      <c r="G21" s="284">
        <v>87.6026422341547</v>
      </c>
      <c r="H21" s="284">
        <v>77.504135043022046</v>
      </c>
      <c r="I21" s="284">
        <v>117.89816380755271</v>
      </c>
      <c r="J21" s="284">
        <v>218.88323571887929</v>
      </c>
      <c r="K21" s="284">
        <v>208.78472852774661</v>
      </c>
      <c r="L21" s="284">
        <v>249.17875729227731</v>
      </c>
      <c r="M21" s="284">
        <v>249.17875729227731</v>
      </c>
      <c r="N21" s="284">
        <v>249.17875729227731</v>
      </c>
      <c r="O21" s="284">
        <v>239.0802501011446</v>
      </c>
      <c r="P21" s="284">
        <v>239.0802501011446</v>
      </c>
      <c r="Q21" s="284">
        <v>239.0802501011446</v>
      </c>
      <c r="R21" s="284">
        <v>228.981742910012</v>
      </c>
      <c r="S21" s="284">
        <v>228.981742910012</v>
      </c>
      <c r="T21" s="284">
        <v>228.981742910012</v>
      </c>
      <c r="U21" s="284">
        <v>218.88323571887929</v>
      </c>
      <c r="V21" s="284">
        <v>218.88323571887929</v>
      </c>
      <c r="W21" s="284">
        <v>218.88323571887929</v>
      </c>
      <c r="DA21" s="94" t="s">
        <v>450</v>
      </c>
    </row>
    <row r="22" spans="1:105" ht="12" customHeight="1" x14ac:dyDescent="0.25">
      <c r="A22" s="49" t="s">
        <v>445</v>
      </c>
      <c r="B22" s="244">
        <v>41.379310344827587</v>
      </c>
      <c r="C22" s="244">
        <v>41.379310344827587</v>
      </c>
      <c r="D22" s="244">
        <v>41.379310344827587</v>
      </c>
      <c r="E22" s="244">
        <v>37.908933817086073</v>
      </c>
      <c r="F22" s="244">
        <v>37.908933817086073</v>
      </c>
      <c r="G22" s="244">
        <v>34.438557289344537</v>
      </c>
      <c r="H22" s="244">
        <v>34.438557289344537</v>
      </c>
      <c r="I22" s="244">
        <v>34.438557289344537</v>
      </c>
      <c r="J22" s="244">
        <v>30.968180761603019</v>
      </c>
      <c r="K22" s="244">
        <v>30.968180761603019</v>
      </c>
      <c r="L22" s="244">
        <v>27.497804233861501</v>
      </c>
      <c r="M22" s="244">
        <v>27.497804233861501</v>
      </c>
      <c r="N22" s="244">
        <v>27.497804233861501</v>
      </c>
      <c r="O22" s="244">
        <v>24.02742770611998</v>
      </c>
      <c r="P22" s="244">
        <v>24.02742770611998</v>
      </c>
      <c r="Q22" s="244">
        <v>20.557051178378462</v>
      </c>
      <c r="R22" s="244">
        <v>20.557051178378462</v>
      </c>
      <c r="S22" s="244">
        <v>20.557051178378462</v>
      </c>
      <c r="T22" s="244">
        <v>17.08667465063694</v>
      </c>
      <c r="U22" s="244">
        <v>17.08667465063694</v>
      </c>
      <c r="V22" s="244">
        <v>13.616298122895421</v>
      </c>
      <c r="W22" s="244">
        <v>13.616298122895421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38.408143656564931</v>
      </c>
      <c r="S24" s="243">
        <v>0</v>
      </c>
      <c r="T24" s="243">
        <v>0</v>
      </c>
      <c r="U24" s="243">
        <v>0</v>
      </c>
      <c r="V24" s="243">
        <v>38.408143656564931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40.394028764530653</v>
      </c>
      <c r="J25" s="284">
        <f t="shared" si="4"/>
        <v>100.9850719113266</v>
      </c>
      <c r="K25" s="284">
        <f t="shared" si="4"/>
        <v>0</v>
      </c>
      <c r="L25" s="284">
        <f t="shared" si="4"/>
        <v>40.394028764530653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40.394028764530653</v>
      </c>
      <c r="J27" s="284">
        <v>100.9850719113266</v>
      </c>
      <c r="K27" s="284">
        <v>0</v>
      </c>
      <c r="L27" s="284">
        <v>40.394028764530653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38.408143656564903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38.408143656564903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38.408143656564903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38.40814365656496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38.40814365656496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10.098507191132654</v>
      </c>
      <c r="F31" s="284">
        <f t="shared" si="6"/>
        <v>4.751492612887354</v>
      </c>
      <c r="G31" s="284">
        <f t="shared" si="6"/>
        <v>0</v>
      </c>
      <c r="H31" s="284">
        <f t="shared" si="6"/>
        <v>10.098507191132654</v>
      </c>
      <c r="I31" s="284">
        <f t="shared" si="6"/>
        <v>0</v>
      </c>
      <c r="J31" s="284">
        <f t="shared" si="6"/>
        <v>4.7514926128873398</v>
      </c>
      <c r="K31" s="284">
        <f t="shared" si="6"/>
        <v>10.098507191132683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14.849999804020058</v>
      </c>
      <c r="P31" s="284">
        <f t="shared" si="6"/>
        <v>0</v>
      </c>
      <c r="Q31" s="284">
        <f t="shared" si="6"/>
        <v>0</v>
      </c>
      <c r="R31" s="284">
        <f t="shared" si="6"/>
        <v>10.098507191132597</v>
      </c>
      <c r="S31" s="284">
        <f t="shared" si="6"/>
        <v>4.7514926128873398</v>
      </c>
      <c r="T31" s="284">
        <f t="shared" si="6"/>
        <v>0</v>
      </c>
      <c r="U31" s="284">
        <f t="shared" si="6"/>
        <v>10.098507191132711</v>
      </c>
      <c r="V31" s="284">
        <f t="shared" si="6"/>
        <v>0</v>
      </c>
      <c r="W31" s="284">
        <f t="shared" si="6"/>
        <v>4.7514926128873398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4.751492612887354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4.7514926128873398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4.7514926128873469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4.7514926128873398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4.7514926128873398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10.098507191132654</v>
      </c>
      <c r="F33" s="284">
        <f t="shared" si="8"/>
        <v>0</v>
      </c>
      <c r="G33" s="284">
        <f t="shared" si="8"/>
        <v>0</v>
      </c>
      <c r="H33" s="284">
        <f t="shared" si="8"/>
        <v>10.098507191132654</v>
      </c>
      <c r="I33" s="284">
        <f t="shared" si="8"/>
        <v>0</v>
      </c>
      <c r="J33" s="284">
        <f t="shared" si="8"/>
        <v>0</v>
      </c>
      <c r="K33" s="284">
        <f t="shared" si="8"/>
        <v>10.098507191132683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10.098507191132711</v>
      </c>
      <c r="P33" s="284">
        <f t="shared" si="8"/>
        <v>0</v>
      </c>
      <c r="Q33" s="284">
        <f t="shared" si="8"/>
        <v>0</v>
      </c>
      <c r="R33" s="284">
        <f t="shared" si="8"/>
        <v>10.098507191132597</v>
      </c>
      <c r="S33" s="284">
        <f t="shared" si="8"/>
        <v>0</v>
      </c>
      <c r="T33" s="284">
        <f t="shared" si="8"/>
        <v>0</v>
      </c>
      <c r="U33" s="284">
        <f t="shared" si="8"/>
        <v>10.098507191132711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3.4703765277415144</v>
      </c>
      <c r="F34" s="244">
        <f t="shared" si="9"/>
        <v>0</v>
      </c>
      <c r="G34" s="244">
        <f t="shared" si="9"/>
        <v>3.4703765277415357</v>
      </c>
      <c r="H34" s="244">
        <f t="shared" si="9"/>
        <v>0</v>
      </c>
      <c r="I34" s="244">
        <f t="shared" si="9"/>
        <v>0</v>
      </c>
      <c r="J34" s="244">
        <f t="shared" si="9"/>
        <v>3.4703765277415179</v>
      </c>
      <c r="K34" s="244">
        <f t="shared" si="9"/>
        <v>0</v>
      </c>
      <c r="L34" s="244">
        <f t="shared" si="9"/>
        <v>3.4703765277415179</v>
      </c>
      <c r="M34" s="244">
        <f t="shared" si="9"/>
        <v>0</v>
      </c>
      <c r="N34" s="244">
        <f t="shared" si="9"/>
        <v>0</v>
      </c>
      <c r="O34" s="244">
        <f t="shared" si="9"/>
        <v>3.4703765277415215</v>
      </c>
      <c r="P34" s="244">
        <f t="shared" si="9"/>
        <v>0</v>
      </c>
      <c r="Q34" s="244">
        <f t="shared" si="9"/>
        <v>3.4703765277415179</v>
      </c>
      <c r="R34" s="244">
        <f t="shared" si="9"/>
        <v>0</v>
      </c>
      <c r="S34" s="244">
        <f t="shared" si="9"/>
        <v>0</v>
      </c>
      <c r="T34" s="244">
        <f t="shared" si="9"/>
        <v>3.4703765277415215</v>
      </c>
      <c r="U34" s="244">
        <f t="shared" si="9"/>
        <v>0</v>
      </c>
      <c r="V34" s="244">
        <f t="shared" si="9"/>
        <v>3.4703765277415197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53.344827586206918</v>
      </c>
      <c r="C36" s="243">
        <f t="shared" si="10"/>
        <v>110.34482758620692</v>
      </c>
      <c r="D36" s="243">
        <f t="shared" si="10"/>
        <v>116.34482758620692</v>
      </c>
      <c r="E36" s="243">
        <f t="shared" si="10"/>
        <v>110.34482758620692</v>
      </c>
      <c r="F36" s="243">
        <f t="shared" si="10"/>
        <v>71.936683929642015</v>
      </c>
      <c r="G36" s="243">
        <f t="shared" si="10"/>
        <v>66.936683929642015</v>
      </c>
      <c r="H36" s="243">
        <f t="shared" si="10"/>
        <v>70.936683929642015</v>
      </c>
      <c r="I36" s="243">
        <f t="shared" si="10"/>
        <v>70.936683929642015</v>
      </c>
      <c r="J36" s="243">
        <f t="shared" si="10"/>
        <v>34.528540273077112</v>
      </c>
      <c r="K36" s="243">
        <f t="shared" si="10"/>
        <v>148.52854027307711</v>
      </c>
      <c r="L36" s="243">
        <f t="shared" si="10"/>
        <v>119.52854027307711</v>
      </c>
      <c r="M36" s="243">
        <f t="shared" si="10"/>
        <v>118.52854027307711</v>
      </c>
      <c r="N36" s="243">
        <f t="shared" si="10"/>
        <v>105.12039661651221</v>
      </c>
      <c r="O36" s="243">
        <f t="shared" si="10"/>
        <v>64.12039661651221</v>
      </c>
      <c r="P36" s="243">
        <f t="shared" si="10"/>
        <v>54.12039661651221</v>
      </c>
      <c r="Q36" s="243">
        <f t="shared" si="10"/>
        <v>39.846396616512209</v>
      </c>
      <c r="R36" s="243">
        <f t="shared" si="10"/>
        <v>21.12039661651221</v>
      </c>
      <c r="S36" s="243">
        <f t="shared" si="10"/>
        <v>22.12039661651221</v>
      </c>
      <c r="T36" s="243">
        <f t="shared" si="10"/>
        <v>29.12039661651221</v>
      </c>
      <c r="U36" s="243">
        <f t="shared" si="10"/>
        <v>30.12039661651221</v>
      </c>
      <c r="V36" s="243">
        <f t="shared" si="10"/>
        <v>35.12039661651221</v>
      </c>
      <c r="W36" s="243">
        <f t="shared" si="10"/>
        <v>45.12039661651221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54.828160919540224</v>
      </c>
      <c r="C37" s="284">
        <f t="shared" si="11"/>
        <v>33.678160919540225</v>
      </c>
      <c r="D37" s="284">
        <f t="shared" si="11"/>
        <v>33.678160919540225</v>
      </c>
      <c r="E37" s="284">
        <f t="shared" si="11"/>
        <v>49.579653728407571</v>
      </c>
      <c r="F37" s="284">
        <f t="shared" si="11"/>
        <v>44.428161115520219</v>
      </c>
      <c r="G37" s="284">
        <f t="shared" si="11"/>
        <v>47.828161115520217</v>
      </c>
      <c r="H37" s="284">
        <f t="shared" si="11"/>
        <v>34.329653924387564</v>
      </c>
      <c r="I37" s="284">
        <f t="shared" si="11"/>
        <v>49.123682688918223</v>
      </c>
      <c r="J37" s="284">
        <f t="shared" si="11"/>
        <v>55.357261987357468</v>
      </c>
      <c r="K37" s="284">
        <f t="shared" si="11"/>
        <v>61.25375479622479</v>
      </c>
      <c r="L37" s="284">
        <f t="shared" si="11"/>
        <v>51.981783560755495</v>
      </c>
      <c r="M37" s="284">
        <f t="shared" si="11"/>
        <v>100.65278356075549</v>
      </c>
      <c r="N37" s="284">
        <f t="shared" si="11"/>
        <v>51.652783560755488</v>
      </c>
      <c r="O37" s="284">
        <f t="shared" si="11"/>
        <v>208.80278375673544</v>
      </c>
      <c r="P37" s="284">
        <f t="shared" si="11"/>
        <v>223.80278375673544</v>
      </c>
      <c r="Q37" s="284">
        <f t="shared" si="11"/>
        <v>225.80278375673544</v>
      </c>
      <c r="R37" s="284">
        <f t="shared" si="11"/>
        <v>210.70427656560284</v>
      </c>
      <c r="S37" s="284">
        <f t="shared" si="11"/>
        <v>203.95278395271549</v>
      </c>
      <c r="T37" s="284">
        <f t="shared" si="11"/>
        <v>201.95278395271549</v>
      </c>
      <c r="U37" s="284">
        <f t="shared" si="11"/>
        <v>189.85427676158278</v>
      </c>
      <c r="V37" s="284">
        <f t="shared" si="11"/>
        <v>195.85427676158278</v>
      </c>
      <c r="W37" s="284">
        <f t="shared" si="11"/>
        <v>191.10278414869543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12.127011494252869</v>
      </c>
      <c r="C38" s="284">
        <f t="shared" si="12"/>
        <v>11.977011494252871</v>
      </c>
      <c r="D38" s="284">
        <f t="shared" si="12"/>
        <v>10.977011494252871</v>
      </c>
      <c r="E38" s="284">
        <f t="shared" si="12"/>
        <v>11.977011494252871</v>
      </c>
      <c r="F38" s="284">
        <f t="shared" si="12"/>
        <v>6.8255188813655181</v>
      </c>
      <c r="G38" s="284">
        <f t="shared" si="12"/>
        <v>10.225518881365517</v>
      </c>
      <c r="H38" s="284">
        <f t="shared" si="12"/>
        <v>6.8255188813655181</v>
      </c>
      <c r="I38" s="284">
        <f t="shared" si="12"/>
        <v>41.225518881365517</v>
      </c>
      <c r="J38" s="284">
        <f t="shared" si="12"/>
        <v>36.474026268478177</v>
      </c>
      <c r="K38" s="284">
        <f t="shared" si="12"/>
        <v>36.474026268478177</v>
      </c>
      <c r="L38" s="284">
        <f t="shared" si="12"/>
        <v>36.474026268478177</v>
      </c>
      <c r="M38" s="284">
        <f t="shared" si="12"/>
        <v>36.474026268478177</v>
      </c>
      <c r="N38" s="284">
        <f t="shared" si="12"/>
        <v>36.474026268478177</v>
      </c>
      <c r="O38" s="284">
        <f t="shared" si="12"/>
        <v>31.72253365559083</v>
      </c>
      <c r="P38" s="284">
        <f t="shared" si="12"/>
        <v>31.72253365559083</v>
      </c>
      <c r="Q38" s="284">
        <f t="shared" si="12"/>
        <v>31.72253365559083</v>
      </c>
      <c r="R38" s="284">
        <f t="shared" si="12"/>
        <v>31.72253365559083</v>
      </c>
      <c r="S38" s="284">
        <f t="shared" si="12"/>
        <v>26.97104104270349</v>
      </c>
      <c r="T38" s="284">
        <f t="shared" si="12"/>
        <v>26.97104104270349</v>
      </c>
      <c r="U38" s="284">
        <f t="shared" si="12"/>
        <v>26.97104104270349</v>
      </c>
      <c r="V38" s="284">
        <f t="shared" si="12"/>
        <v>26.97104104270349</v>
      </c>
      <c r="W38" s="284">
        <f t="shared" si="12"/>
        <v>22.21954842981615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42.701149425287355</v>
      </c>
      <c r="C39" s="284">
        <f t="shared" si="13"/>
        <v>21.701149425287355</v>
      </c>
      <c r="D39" s="284">
        <f t="shared" si="13"/>
        <v>22.701149425287355</v>
      </c>
      <c r="E39" s="284">
        <f t="shared" si="13"/>
        <v>37.6026422341547</v>
      </c>
      <c r="F39" s="284">
        <f t="shared" si="13"/>
        <v>37.6026422341547</v>
      </c>
      <c r="G39" s="284">
        <f t="shared" si="13"/>
        <v>37.6026422341547</v>
      </c>
      <c r="H39" s="284">
        <f t="shared" si="13"/>
        <v>27.504135043022046</v>
      </c>
      <c r="I39" s="284">
        <f t="shared" si="13"/>
        <v>7.8981638075527059</v>
      </c>
      <c r="J39" s="284">
        <f t="shared" si="13"/>
        <v>18.883235718879291</v>
      </c>
      <c r="K39" s="284">
        <f t="shared" si="13"/>
        <v>24.779728527746613</v>
      </c>
      <c r="L39" s="284">
        <f t="shared" si="13"/>
        <v>15.507757292277319</v>
      </c>
      <c r="M39" s="284">
        <f t="shared" si="13"/>
        <v>64.178757292277311</v>
      </c>
      <c r="N39" s="284">
        <f t="shared" si="13"/>
        <v>15.178757292277311</v>
      </c>
      <c r="O39" s="284">
        <f t="shared" si="13"/>
        <v>177.0802501011446</v>
      </c>
      <c r="P39" s="284">
        <f t="shared" si="13"/>
        <v>192.0802501011446</v>
      </c>
      <c r="Q39" s="284">
        <f t="shared" si="13"/>
        <v>194.0802501011446</v>
      </c>
      <c r="R39" s="284">
        <f t="shared" si="13"/>
        <v>178.981742910012</v>
      </c>
      <c r="S39" s="284">
        <f t="shared" si="13"/>
        <v>176.981742910012</v>
      </c>
      <c r="T39" s="284">
        <f t="shared" si="13"/>
        <v>174.981742910012</v>
      </c>
      <c r="U39" s="284">
        <f t="shared" si="13"/>
        <v>162.88323571887929</v>
      </c>
      <c r="V39" s="284">
        <f t="shared" si="13"/>
        <v>168.88323571887929</v>
      </c>
      <c r="W39" s="284">
        <f t="shared" si="13"/>
        <v>168.88323571887929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5.3793103448275872</v>
      </c>
      <c r="C40" s="244">
        <f t="shared" si="14"/>
        <v>11.379310344827587</v>
      </c>
      <c r="D40" s="244">
        <f t="shared" si="14"/>
        <v>11.379310344827587</v>
      </c>
      <c r="E40" s="244">
        <f t="shared" si="14"/>
        <v>7.9089338170860728</v>
      </c>
      <c r="F40" s="244">
        <f t="shared" si="14"/>
        <v>7.9089338170860728</v>
      </c>
      <c r="G40" s="244">
        <f t="shared" si="14"/>
        <v>4.4385572893445371</v>
      </c>
      <c r="H40" s="244">
        <f t="shared" si="14"/>
        <v>4.4385572893445371</v>
      </c>
      <c r="I40" s="244">
        <f t="shared" si="14"/>
        <v>4.4385572893445371</v>
      </c>
      <c r="J40" s="244">
        <f t="shared" si="14"/>
        <v>30.968180761603019</v>
      </c>
      <c r="K40" s="244">
        <f t="shared" si="14"/>
        <v>30.968180761603019</v>
      </c>
      <c r="L40" s="244">
        <f t="shared" si="14"/>
        <v>27.497804233861501</v>
      </c>
      <c r="M40" s="244">
        <f t="shared" si="14"/>
        <v>27.497804233861501</v>
      </c>
      <c r="N40" s="244">
        <f t="shared" si="14"/>
        <v>27.497804233861501</v>
      </c>
      <c r="O40" s="244">
        <f t="shared" si="14"/>
        <v>24.02742770611998</v>
      </c>
      <c r="P40" s="244">
        <f t="shared" si="14"/>
        <v>24.02742770611998</v>
      </c>
      <c r="Q40" s="244">
        <f t="shared" si="14"/>
        <v>20.557051178378462</v>
      </c>
      <c r="R40" s="244">
        <f t="shared" si="14"/>
        <v>20.557051178378462</v>
      </c>
      <c r="S40" s="244">
        <f t="shared" si="14"/>
        <v>20.557051178378462</v>
      </c>
      <c r="T40" s="244">
        <f t="shared" si="14"/>
        <v>17.08667465063694</v>
      </c>
      <c r="U40" s="244">
        <f t="shared" si="14"/>
        <v>17.08667465063694</v>
      </c>
      <c r="V40" s="244">
        <f t="shared" si="14"/>
        <v>13.616298122895421</v>
      </c>
      <c r="W40" s="244">
        <f t="shared" si="14"/>
        <v>13.616298122895421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245.50619088564051</v>
      </c>
      <c r="C43" s="212">
        <v>218.3433361994841</v>
      </c>
      <c r="D43" s="212">
        <v>268.29449699054169</v>
      </c>
      <c r="E43" s="212">
        <v>261.61547721410147</v>
      </c>
      <c r="F43" s="212">
        <v>263.60455717970763</v>
      </c>
      <c r="G43" s="212">
        <v>236.33800515907129</v>
      </c>
      <c r="H43" s="212">
        <v>203.58512467755801</v>
      </c>
      <c r="I43" s="212">
        <v>191.64041272570941</v>
      </c>
      <c r="J43" s="212">
        <v>190.99079965606191</v>
      </c>
      <c r="K43" s="212">
        <v>139.42871883061051</v>
      </c>
      <c r="L43" s="212">
        <v>167.2542562338779</v>
      </c>
      <c r="M43" s="212">
        <v>165.5369733447979</v>
      </c>
      <c r="N43" s="212">
        <v>160.7098882201204</v>
      </c>
      <c r="O43" s="212">
        <v>150.6878761822872</v>
      </c>
      <c r="P43" s="212">
        <v>120.7629406706793</v>
      </c>
      <c r="Q43" s="212">
        <v>112.5752364574377</v>
      </c>
      <c r="R43" s="212">
        <v>116.8649183147033</v>
      </c>
      <c r="S43" s="212">
        <v>129.5332005116766</v>
      </c>
      <c r="T43" s="212">
        <v>127.3168406866818</v>
      </c>
      <c r="U43" s="212">
        <v>116.6177580754635</v>
      </c>
      <c r="V43" s="212">
        <v>97.966207729505399</v>
      </c>
      <c r="W43" s="212">
        <v>103.03406810441381</v>
      </c>
      <c r="DA43" s="109" t="s">
        <v>459</v>
      </c>
    </row>
    <row r="44" spans="1:105" ht="12" customHeight="1" x14ac:dyDescent="0.25">
      <c r="A44" s="24" t="s">
        <v>30</v>
      </c>
      <c r="B44" s="215">
        <v>0.57214101461736888</v>
      </c>
      <c r="C44" s="215">
        <v>0</v>
      </c>
      <c r="D44" s="215">
        <v>1.4319862424763541</v>
      </c>
      <c r="E44" s="215">
        <v>2.8211521926053309</v>
      </c>
      <c r="F44" s="215">
        <v>1.9058469475494411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3.019002579535683</v>
      </c>
      <c r="C45" s="206">
        <f t="shared" si="15"/>
        <v>1.9919174548581253</v>
      </c>
      <c r="D45" s="206">
        <f t="shared" si="15"/>
        <v>1.026999140154772</v>
      </c>
      <c r="E45" s="206">
        <f t="shared" si="15"/>
        <v>2.0540842648323299</v>
      </c>
      <c r="F45" s="206">
        <f t="shared" si="15"/>
        <v>0</v>
      </c>
      <c r="G45" s="206">
        <f t="shared" si="15"/>
        <v>0</v>
      </c>
      <c r="H45" s="206">
        <f t="shared" si="15"/>
        <v>2.0540842648323299</v>
      </c>
      <c r="I45" s="206">
        <f t="shared" si="15"/>
        <v>1.0031814273430779</v>
      </c>
      <c r="J45" s="206">
        <f t="shared" si="15"/>
        <v>1.0031814273430779</v>
      </c>
      <c r="K45" s="206">
        <f t="shared" si="15"/>
        <v>0</v>
      </c>
      <c r="L45" s="206">
        <f t="shared" si="15"/>
        <v>0</v>
      </c>
      <c r="M45" s="206">
        <f t="shared" si="15"/>
        <v>1.0031814273430779</v>
      </c>
      <c r="N45" s="206">
        <f t="shared" si="15"/>
        <v>1.0031814273430779</v>
      </c>
      <c r="O45" s="206">
        <f t="shared" si="15"/>
        <v>0</v>
      </c>
      <c r="P45" s="206">
        <f t="shared" si="15"/>
        <v>1.0031814273430779</v>
      </c>
      <c r="Q45" s="206">
        <f t="shared" si="15"/>
        <v>1.0031814273430779</v>
      </c>
      <c r="R45" s="206">
        <f t="shared" si="15"/>
        <v>1.0246775580395531</v>
      </c>
      <c r="S45" s="206">
        <f t="shared" si="15"/>
        <v>2.1267411865864139</v>
      </c>
      <c r="T45" s="206">
        <f t="shared" si="15"/>
        <v>1.0246775580395531</v>
      </c>
      <c r="U45" s="206">
        <f t="shared" si="15"/>
        <v>1.0246775580395531</v>
      </c>
      <c r="V45" s="206">
        <f t="shared" si="15"/>
        <v>1.0246775580395531</v>
      </c>
      <c r="W45" s="206">
        <f t="shared" si="15"/>
        <v>1.0246775580395531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1.102063628546861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2.0540842648323299</v>
      </c>
      <c r="C48" s="206">
        <v>1.026999140154772</v>
      </c>
      <c r="D48" s="206">
        <v>1.026999140154772</v>
      </c>
      <c r="E48" s="206">
        <v>2.0540842648323299</v>
      </c>
      <c r="F48" s="206">
        <v>0</v>
      </c>
      <c r="G48" s="206">
        <v>0</v>
      </c>
      <c r="H48" s="206">
        <v>2.0540842648323299</v>
      </c>
      <c r="I48" s="206">
        <v>1.0031814273430779</v>
      </c>
      <c r="J48" s="206">
        <v>1.0031814273430779</v>
      </c>
      <c r="K48" s="206">
        <v>0</v>
      </c>
      <c r="L48" s="206">
        <v>0</v>
      </c>
      <c r="M48" s="206">
        <v>1.0031814273430779</v>
      </c>
      <c r="N48" s="206">
        <v>1.0031814273430779</v>
      </c>
      <c r="O48" s="206">
        <v>0</v>
      </c>
      <c r="P48" s="206">
        <v>1.0031814273430779</v>
      </c>
      <c r="Q48" s="206">
        <v>1.0031814273430779</v>
      </c>
      <c r="R48" s="206">
        <v>1.0246775580395531</v>
      </c>
      <c r="S48" s="206">
        <v>1.0246775580395531</v>
      </c>
      <c r="T48" s="206">
        <v>1.0246775580395531</v>
      </c>
      <c r="U48" s="206">
        <v>1.0246775580395531</v>
      </c>
      <c r="V48" s="206">
        <v>1.0246775580395531</v>
      </c>
      <c r="W48" s="206">
        <v>1.0246775580395531</v>
      </c>
      <c r="DA48" s="71" t="s">
        <v>463</v>
      </c>
    </row>
    <row r="49" spans="1:105" ht="12" customHeight="1" x14ac:dyDescent="0.25">
      <c r="A49" s="18" t="s">
        <v>70</v>
      </c>
      <c r="B49" s="206">
        <v>0.96491831470335332</v>
      </c>
      <c r="C49" s="206">
        <v>0.96491831470335332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102.085124677558</v>
      </c>
      <c r="C51" s="206">
        <f t="shared" si="16"/>
        <v>116.3370593293207</v>
      </c>
      <c r="D51" s="206">
        <f t="shared" si="16"/>
        <v>117.1539122957868</v>
      </c>
      <c r="E51" s="206">
        <f t="shared" si="16"/>
        <v>109.7592433361995</v>
      </c>
      <c r="F51" s="206">
        <f t="shared" si="16"/>
        <v>112.6397248495271</v>
      </c>
      <c r="G51" s="206">
        <f t="shared" si="16"/>
        <v>99.656061908856401</v>
      </c>
      <c r="H51" s="206">
        <f t="shared" si="16"/>
        <v>101.48323301805669</v>
      </c>
      <c r="I51" s="206">
        <f t="shared" si="16"/>
        <v>93.379191745485812</v>
      </c>
      <c r="J51" s="206">
        <f t="shared" si="16"/>
        <v>93.76612209802235</v>
      </c>
      <c r="K51" s="206">
        <f t="shared" si="16"/>
        <v>65.047291487532235</v>
      </c>
      <c r="L51" s="206">
        <f t="shared" si="16"/>
        <v>80.610490111779868</v>
      </c>
      <c r="M51" s="206">
        <f t="shared" si="16"/>
        <v>81.104901117798789</v>
      </c>
      <c r="N51" s="206">
        <f t="shared" si="16"/>
        <v>68.142734307824583</v>
      </c>
      <c r="O51" s="206">
        <f t="shared" si="16"/>
        <v>73.301805674978496</v>
      </c>
      <c r="P51" s="206">
        <f t="shared" si="16"/>
        <v>71.216680997420454</v>
      </c>
      <c r="Q51" s="206">
        <f t="shared" si="16"/>
        <v>70.442820292347378</v>
      </c>
      <c r="R51" s="206">
        <f t="shared" si="16"/>
        <v>74.505588993981078</v>
      </c>
      <c r="S51" s="206">
        <f t="shared" si="16"/>
        <v>81.663800515907127</v>
      </c>
      <c r="T51" s="206">
        <f t="shared" si="16"/>
        <v>80.653482373172821</v>
      </c>
      <c r="U51" s="206">
        <f t="shared" si="16"/>
        <v>77.192605331040411</v>
      </c>
      <c r="V51" s="206">
        <f t="shared" si="16"/>
        <v>65.219260533104034</v>
      </c>
      <c r="W51" s="206">
        <f t="shared" si="16"/>
        <v>68.680137575236458</v>
      </c>
      <c r="DA51" s="71"/>
    </row>
    <row r="52" spans="1:105" ht="12" customHeight="1" x14ac:dyDescent="0.25">
      <c r="A52" s="18" t="s">
        <v>72</v>
      </c>
      <c r="B52" s="206">
        <v>102.085124677558</v>
      </c>
      <c r="C52" s="206">
        <v>116.3370593293207</v>
      </c>
      <c r="D52" s="206">
        <v>117.1539122957868</v>
      </c>
      <c r="E52" s="206">
        <v>109.7592433361995</v>
      </c>
      <c r="F52" s="206">
        <v>112.6397248495271</v>
      </c>
      <c r="G52" s="206">
        <v>99.656061908856401</v>
      </c>
      <c r="H52" s="206">
        <v>101.48323301805669</v>
      </c>
      <c r="I52" s="206">
        <v>93.379191745485812</v>
      </c>
      <c r="J52" s="206">
        <v>93.76612209802235</v>
      </c>
      <c r="K52" s="206">
        <v>65.047291487532235</v>
      </c>
      <c r="L52" s="206">
        <v>80.610490111779868</v>
      </c>
      <c r="M52" s="206">
        <v>81.104901117798789</v>
      </c>
      <c r="N52" s="206">
        <v>68.142734307824583</v>
      </c>
      <c r="O52" s="206">
        <v>73.301805674978496</v>
      </c>
      <c r="P52" s="206">
        <v>71.216680997420454</v>
      </c>
      <c r="Q52" s="206">
        <v>70.442820292347378</v>
      </c>
      <c r="R52" s="206">
        <v>74.505588993981078</v>
      </c>
      <c r="S52" s="206">
        <v>81.663800515907127</v>
      </c>
      <c r="T52" s="206">
        <v>80.653482373172821</v>
      </c>
      <c r="U52" s="206">
        <v>77.192605331040411</v>
      </c>
      <c r="V52" s="206">
        <v>65.219260533104034</v>
      </c>
      <c r="W52" s="206">
        <v>68.680137575236458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4.1884948477977448E-2</v>
      </c>
      <c r="T54" s="206">
        <f t="shared" si="17"/>
        <v>2.3891417550285989E-2</v>
      </c>
      <c r="U54" s="206">
        <f t="shared" si="17"/>
        <v>2.7474326538285881E-2</v>
      </c>
      <c r="V54" s="206">
        <f t="shared" si="17"/>
        <v>5.6061555816666081E-2</v>
      </c>
      <c r="W54" s="206">
        <f t="shared" si="17"/>
        <v>6.7602068300303228E-2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4.1884948477977448E-2</v>
      </c>
      <c r="T60" s="206">
        <v>2.3891417550285989E-2</v>
      </c>
      <c r="U60" s="206">
        <v>2.7474326538285881E-2</v>
      </c>
      <c r="V60" s="206">
        <v>5.6061555816666081E-2</v>
      </c>
      <c r="W60" s="206">
        <v>6.7602068300303228E-2</v>
      </c>
      <c r="DA60" s="71" t="s">
        <v>473</v>
      </c>
    </row>
    <row r="61" spans="1:105" ht="12" customHeight="1" x14ac:dyDescent="0.25">
      <c r="A61" s="14" t="s">
        <v>79</v>
      </c>
      <c r="B61" s="206">
        <v>54.791229578675832</v>
      </c>
      <c r="C61" s="206">
        <v>55.818314703353387</v>
      </c>
      <c r="D61" s="206">
        <v>55.388392089423903</v>
      </c>
      <c r="E61" s="206">
        <v>56.439294926913149</v>
      </c>
      <c r="F61" s="206">
        <v>58.087360275150473</v>
      </c>
      <c r="G61" s="206">
        <v>58.779965606190878</v>
      </c>
      <c r="H61" s="206">
        <v>56.3676698194325</v>
      </c>
      <c r="I61" s="206">
        <v>56.845313843508173</v>
      </c>
      <c r="J61" s="206">
        <v>56.152708512467747</v>
      </c>
      <c r="K61" s="206">
        <v>43.25503009458297</v>
      </c>
      <c r="L61" s="206">
        <v>49.584436801375752</v>
      </c>
      <c r="M61" s="206">
        <v>46.025623387790198</v>
      </c>
      <c r="N61" s="206">
        <v>48.055803955288049</v>
      </c>
      <c r="O61" s="206">
        <v>36.97334479793637</v>
      </c>
      <c r="P61" s="206">
        <v>15.095098882201199</v>
      </c>
      <c r="Q61" s="206">
        <v>8.0251934651762671</v>
      </c>
      <c r="R61" s="206">
        <v>6.8548581255374019</v>
      </c>
      <c r="S61" s="206">
        <v>8.8134135855545992</v>
      </c>
      <c r="T61" s="206">
        <v>7.9535683576956142</v>
      </c>
      <c r="U61" s="206">
        <v>2.1735167669819431</v>
      </c>
      <c r="V61" s="206">
        <v>2.3903697334479789E-2</v>
      </c>
      <c r="W61" s="206">
        <v>7.1625107480653469E-2</v>
      </c>
      <c r="DA61" s="71" t="s">
        <v>474</v>
      </c>
    </row>
    <row r="62" spans="1:105" ht="12" customHeight="1" x14ac:dyDescent="0.25">
      <c r="A62" s="21" t="s">
        <v>38</v>
      </c>
      <c r="B62" s="209">
        <v>85.038693035253644</v>
      </c>
      <c r="C62" s="209">
        <v>44.196044711951849</v>
      </c>
      <c r="D62" s="209">
        <v>93.293207222699905</v>
      </c>
      <c r="E62" s="209">
        <v>90.541702493551156</v>
      </c>
      <c r="F62" s="209">
        <v>90.971625107480648</v>
      </c>
      <c r="G62" s="209">
        <v>77.901977644024072</v>
      </c>
      <c r="H62" s="209">
        <v>43.680137575236458</v>
      </c>
      <c r="I62" s="209">
        <v>40.41272570937231</v>
      </c>
      <c r="J62" s="209">
        <v>40.068787618228718</v>
      </c>
      <c r="K62" s="209">
        <v>31.12639724849527</v>
      </c>
      <c r="L62" s="209">
        <v>37.05932932072227</v>
      </c>
      <c r="M62" s="209">
        <v>37.403267411865862</v>
      </c>
      <c r="N62" s="209">
        <v>43.508168529664658</v>
      </c>
      <c r="O62" s="209">
        <v>40.41272570937231</v>
      </c>
      <c r="P62" s="209">
        <v>33.447979363714531</v>
      </c>
      <c r="Q62" s="209">
        <v>33.104041272570932</v>
      </c>
      <c r="R62" s="209">
        <v>34.479793637145313</v>
      </c>
      <c r="S62" s="209">
        <v>36.887360275150471</v>
      </c>
      <c r="T62" s="209">
        <v>37.661220980223547</v>
      </c>
      <c r="U62" s="209">
        <v>36.19948409286328</v>
      </c>
      <c r="V62" s="209">
        <v>31.642304385210661</v>
      </c>
      <c r="W62" s="209">
        <v>33.190025795356831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245.50619088564051</v>
      </c>
      <c r="C63" s="286">
        <f t="shared" si="18"/>
        <v>218.34333619948407</v>
      </c>
      <c r="D63" s="286">
        <f t="shared" si="18"/>
        <v>268.29449699054169</v>
      </c>
      <c r="E63" s="286">
        <f t="shared" si="18"/>
        <v>261.61547721410153</v>
      </c>
      <c r="F63" s="286">
        <f t="shared" si="18"/>
        <v>263.60455717970763</v>
      </c>
      <c r="G63" s="286">
        <f t="shared" si="18"/>
        <v>236.33800515907132</v>
      </c>
      <c r="H63" s="286">
        <f t="shared" si="18"/>
        <v>203.58512467755799</v>
      </c>
      <c r="I63" s="286">
        <f t="shared" si="18"/>
        <v>191.64041272570935</v>
      </c>
      <c r="J63" s="286">
        <f t="shared" si="18"/>
        <v>190.99079965606194</v>
      </c>
      <c r="K63" s="286">
        <f t="shared" si="18"/>
        <v>139.42871883061051</v>
      </c>
      <c r="L63" s="286">
        <f t="shared" si="18"/>
        <v>167.25425623387787</v>
      </c>
      <c r="M63" s="286">
        <f t="shared" si="18"/>
        <v>165.53697334479793</v>
      </c>
      <c r="N63" s="286">
        <f t="shared" si="18"/>
        <v>160.70988822012043</v>
      </c>
      <c r="O63" s="286">
        <f t="shared" si="18"/>
        <v>150.68787618228714</v>
      </c>
      <c r="P63" s="286">
        <f t="shared" si="18"/>
        <v>120.76294067067927</v>
      </c>
      <c r="Q63" s="286">
        <f t="shared" si="18"/>
        <v>112.5752364574377</v>
      </c>
      <c r="R63" s="286">
        <f t="shared" si="18"/>
        <v>116.86491831470332</v>
      </c>
      <c r="S63" s="286">
        <f t="shared" si="18"/>
        <v>129.5332005116766</v>
      </c>
      <c r="T63" s="286">
        <f t="shared" si="18"/>
        <v>127.31684068668187</v>
      </c>
      <c r="U63" s="286">
        <f t="shared" si="18"/>
        <v>116.61775807546347</v>
      </c>
      <c r="V63" s="286">
        <f t="shared" si="18"/>
        <v>97.966207729505385</v>
      </c>
      <c r="W63" s="286">
        <f t="shared" si="18"/>
        <v>103.03406810441383</v>
      </c>
      <c r="DA63" s="118"/>
    </row>
    <row r="64" spans="1:105" ht="12" customHeight="1" x14ac:dyDescent="0.25">
      <c r="A64" s="51" t="s">
        <v>43</v>
      </c>
      <c r="B64" s="243">
        <f>NFM_fec!B5</f>
        <v>167.17666497448579</v>
      </c>
      <c r="C64" s="243">
        <f>NFM_fec!C5</f>
        <v>137.03441992084839</v>
      </c>
      <c r="D64" s="243">
        <f>NFM_fec!D5</f>
        <v>166.30525430153759</v>
      </c>
      <c r="E64" s="243">
        <f>NFM_fec!E5</f>
        <v>170.7301352278235</v>
      </c>
      <c r="F64" s="243">
        <f>NFM_fec!F5</f>
        <v>171.58031493580449</v>
      </c>
      <c r="G64" s="243">
        <f>NFM_fec!G5</f>
        <v>158.18102166670349</v>
      </c>
      <c r="H64" s="243">
        <f>NFM_fec!H5</f>
        <v>132.66750926162581</v>
      </c>
      <c r="I64" s="243">
        <f>NFM_fec!I5</f>
        <v>150.3302234728117</v>
      </c>
      <c r="J64" s="243">
        <f>NFM_fec!J5</f>
        <v>151.42320203438021</v>
      </c>
      <c r="K64" s="243">
        <f>NFM_fec!K5</f>
        <v>100.4132151110007</v>
      </c>
      <c r="L64" s="243">
        <f>NFM_fec!L5</f>
        <v>120.19970385046339</v>
      </c>
      <c r="M64" s="243">
        <f>NFM_fec!M5</f>
        <v>126.50996858357431</v>
      </c>
      <c r="N64" s="243">
        <f>NFM_fec!N5</f>
        <v>111.48490870968971</v>
      </c>
      <c r="O64" s="243">
        <f>NFM_fec!O5</f>
        <v>137.46074646675001</v>
      </c>
      <c r="P64" s="243">
        <f>NFM_fec!P5</f>
        <v>112.8712279018104</v>
      </c>
      <c r="Q64" s="243">
        <f>NFM_fec!Q5</f>
        <v>105.8834623908995</v>
      </c>
      <c r="R64" s="243">
        <f>NFM_fec!R5</f>
        <v>109.17773120671551</v>
      </c>
      <c r="S64" s="243">
        <f>NFM_fec!S5</f>
        <v>120.6649913412942</v>
      </c>
      <c r="T64" s="243">
        <f>NFM_fec!T5</f>
        <v>118.06857317379909</v>
      </c>
      <c r="U64" s="243">
        <f>NFM_fec!U5</f>
        <v>107.8259276742381</v>
      </c>
      <c r="V64" s="243">
        <f>NFM_fec!V5</f>
        <v>90.665087645918561</v>
      </c>
      <c r="W64" s="243">
        <f>NFM_fec!W5</f>
        <v>95.071839508637922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65.685912593756626</v>
      </c>
      <c r="C65" s="284">
        <f t="shared" si="19"/>
        <v>71.031334784572039</v>
      </c>
      <c r="D65" s="284">
        <f t="shared" si="19"/>
        <v>89.26179975776401</v>
      </c>
      <c r="E65" s="284">
        <f t="shared" si="19"/>
        <v>78.080581844191258</v>
      </c>
      <c r="F65" s="284">
        <f t="shared" si="19"/>
        <v>79.155718623717803</v>
      </c>
      <c r="G65" s="284">
        <f t="shared" si="19"/>
        <v>66.487891730070103</v>
      </c>
      <c r="H65" s="284">
        <f t="shared" si="19"/>
        <v>61.000608909664457</v>
      </c>
      <c r="I65" s="284">
        <f t="shared" si="19"/>
        <v>30.072880189315381</v>
      </c>
      <c r="J65" s="284">
        <f t="shared" si="19"/>
        <v>39.567597621681728</v>
      </c>
      <c r="K65" s="284">
        <f t="shared" si="19"/>
        <v>39.015503719609818</v>
      </c>
      <c r="L65" s="284">
        <f t="shared" si="19"/>
        <v>47.054552383414489</v>
      </c>
      <c r="M65" s="284">
        <f t="shared" si="19"/>
        <v>39.027004761223623</v>
      </c>
      <c r="N65" s="284">
        <f t="shared" si="19"/>
        <v>49.224979510430721</v>
      </c>
      <c r="O65" s="284">
        <f t="shared" si="19"/>
        <v>13.22712971553713</v>
      </c>
      <c r="P65" s="284">
        <f t="shared" si="19"/>
        <v>7.8917127688688682</v>
      </c>
      <c r="Q65" s="284">
        <f t="shared" si="19"/>
        <v>6.691774066538196</v>
      </c>
      <c r="R65" s="284">
        <f t="shared" si="19"/>
        <v>7.6871871079878158</v>
      </c>
      <c r="S65" s="284">
        <f t="shared" si="19"/>
        <v>8.8682091703824053</v>
      </c>
      <c r="T65" s="284">
        <f t="shared" si="19"/>
        <v>9.2482675128827729</v>
      </c>
      <c r="U65" s="284">
        <f t="shared" si="19"/>
        <v>8.7918304012253721</v>
      </c>
      <c r="V65" s="284">
        <f t="shared" si="19"/>
        <v>7.3011200835868264</v>
      </c>
      <c r="W65" s="284">
        <f t="shared" si="19"/>
        <v>7.9622285957759056</v>
      </c>
      <c r="DA65" s="94"/>
    </row>
    <row r="66" spans="1:105" ht="12" customHeight="1" x14ac:dyDescent="0.25">
      <c r="A66" s="44" t="s">
        <v>44</v>
      </c>
      <c r="B66" s="284">
        <f>NFM_fec!B34</f>
        <v>47.554034532658328</v>
      </c>
      <c r="C66" s="284">
        <f>NFM_fec!C34</f>
        <v>46.591702773088457</v>
      </c>
      <c r="D66" s="284">
        <f>NFM_fec!D34</f>
        <v>59.394733679120527</v>
      </c>
      <c r="E66" s="284">
        <f>NFM_fec!E34</f>
        <v>58.048245977459963</v>
      </c>
      <c r="F66" s="284">
        <f>NFM_fec!F34</f>
        <v>59.02362833791674</v>
      </c>
      <c r="G66" s="284">
        <f>NFM_fec!G34</f>
        <v>48.232245950830887</v>
      </c>
      <c r="H66" s="284">
        <f>NFM_fec!H34</f>
        <v>45.486003175414538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18.131878061098291</v>
      </c>
      <c r="C67" s="284">
        <f>NFM_fec!C72</f>
        <v>24.439632011483582</v>
      </c>
      <c r="D67" s="284">
        <f>NFM_fec!D72</f>
        <v>29.867066078643479</v>
      </c>
      <c r="E67" s="284">
        <f>NFM_fec!E72</f>
        <v>20.032335866731291</v>
      </c>
      <c r="F67" s="284">
        <f>NFM_fec!F72</f>
        <v>20.132090285801059</v>
      </c>
      <c r="G67" s="284">
        <f>NFM_fec!G72</f>
        <v>18.25564577923922</v>
      </c>
      <c r="H67" s="284">
        <f>NFM_fec!H72</f>
        <v>15.514605734249921</v>
      </c>
      <c r="I67" s="284">
        <f>NFM_fec!I72</f>
        <v>30.072880189315381</v>
      </c>
      <c r="J67" s="284">
        <f>NFM_fec!J72</f>
        <v>39.567597621681728</v>
      </c>
      <c r="K67" s="284">
        <f>NFM_fec!K72</f>
        <v>39.015503719609818</v>
      </c>
      <c r="L67" s="284">
        <f>NFM_fec!L72</f>
        <v>47.054552383414489</v>
      </c>
      <c r="M67" s="284">
        <f>NFM_fec!M72</f>
        <v>39.027004761223623</v>
      </c>
      <c r="N67" s="284">
        <f>NFM_fec!N72</f>
        <v>49.224979510430721</v>
      </c>
      <c r="O67" s="284">
        <f>NFM_fec!O72</f>
        <v>13.22712971553713</v>
      </c>
      <c r="P67" s="284">
        <f>NFM_fec!P72</f>
        <v>7.8917127688688682</v>
      </c>
      <c r="Q67" s="284">
        <f>NFM_fec!Q72</f>
        <v>6.691774066538196</v>
      </c>
      <c r="R67" s="284">
        <f>NFM_fec!R72</f>
        <v>7.6871871079878158</v>
      </c>
      <c r="S67" s="284">
        <f>NFM_fec!S72</f>
        <v>8.8682091703824053</v>
      </c>
      <c r="T67" s="284">
        <f>NFM_fec!T72</f>
        <v>9.2482675128827729</v>
      </c>
      <c r="U67" s="284">
        <f>NFM_fec!U72</f>
        <v>8.7918304012253721</v>
      </c>
      <c r="V67" s="284">
        <f>NFM_fec!V72</f>
        <v>7.3011200835868264</v>
      </c>
      <c r="W67" s="284">
        <f>NFM_fec!W72</f>
        <v>7.9622285957759056</v>
      </c>
      <c r="DA67" s="94"/>
    </row>
    <row r="68" spans="1:105" ht="12" customHeight="1" x14ac:dyDescent="0.25">
      <c r="A68" s="52" t="s">
        <v>45</v>
      </c>
      <c r="B68" s="244">
        <f>NFM_fec!B115</f>
        <v>12.64361331739809</v>
      </c>
      <c r="C68" s="244">
        <f>NFM_fec!C115</f>
        <v>10.277581494063639</v>
      </c>
      <c r="D68" s="244">
        <f>NFM_fec!D115</f>
        <v>12.72744293124012</v>
      </c>
      <c r="E68" s="244">
        <f>NFM_fec!E115</f>
        <v>12.804760142086771</v>
      </c>
      <c r="F68" s="244">
        <f>NFM_fec!F115</f>
        <v>12.8685236201853</v>
      </c>
      <c r="G68" s="244">
        <f>NFM_fec!G115</f>
        <v>11.66909176229775</v>
      </c>
      <c r="H68" s="244">
        <f>NFM_fec!H115</f>
        <v>9.9170065062677075</v>
      </c>
      <c r="I68" s="244">
        <f>NFM_fec!I115</f>
        <v>11.23730906358227</v>
      </c>
      <c r="J68" s="244">
        <f>NFM_fec!J115</f>
        <v>0</v>
      </c>
      <c r="K68" s="244">
        <f>NFM_fec!K115</f>
        <v>0</v>
      </c>
      <c r="L68" s="244">
        <f>NFM_fec!L115</f>
        <v>0</v>
      </c>
      <c r="M68" s="244">
        <f>NFM_fec!M115</f>
        <v>0</v>
      </c>
      <c r="N68" s="244">
        <f>NFM_fec!N115</f>
        <v>0</v>
      </c>
      <c r="O68" s="244">
        <f>NFM_fec!O115</f>
        <v>0</v>
      </c>
      <c r="P68" s="244">
        <f>NFM_fec!P115</f>
        <v>0</v>
      </c>
      <c r="Q68" s="244">
        <f>NFM_fec!Q115</f>
        <v>0</v>
      </c>
      <c r="R68" s="244">
        <f>NFM_fec!R115</f>
        <v>0</v>
      </c>
      <c r="S68" s="244">
        <f>NFM_fec!S115</f>
        <v>0</v>
      </c>
      <c r="T68" s="244">
        <f>NFM_fec!T115</f>
        <v>0</v>
      </c>
      <c r="U68" s="244">
        <f>NFM_fec!U115</f>
        <v>0</v>
      </c>
      <c r="V68" s="244">
        <f>NFM_fec!V115</f>
        <v>0</v>
      </c>
      <c r="W68" s="244">
        <f>NFM_fec!W115</f>
        <v>0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309.26429055315793</v>
      </c>
      <c r="C70" s="205">
        <f t="shared" si="20"/>
        <v>338.36948951862411</v>
      </c>
      <c r="D70" s="205">
        <f t="shared" si="20"/>
        <v>344.63341703076912</v>
      </c>
      <c r="E70" s="205">
        <f t="shared" si="20"/>
        <v>336.38511603926486</v>
      </c>
      <c r="F70" s="205">
        <f t="shared" si="20"/>
        <v>331.46029984493163</v>
      </c>
      <c r="G70" s="205">
        <f t="shared" si="20"/>
        <v>288.10188999924577</v>
      </c>
      <c r="H70" s="205">
        <f t="shared" si="20"/>
        <v>244.7359196387863</v>
      </c>
      <c r="I70" s="205">
        <f t="shared" si="20"/>
        <v>222.44084892016701</v>
      </c>
      <c r="J70" s="205">
        <f t="shared" si="20"/>
        <v>223.34966892021259</v>
      </c>
      <c r="K70" s="205">
        <f t="shared" si="20"/>
        <v>152.78274000018422</v>
      </c>
      <c r="L70" s="205">
        <f t="shared" si="20"/>
        <v>189.33750000029258</v>
      </c>
      <c r="M70" s="205">
        <f t="shared" si="20"/>
        <v>193.61105892011085</v>
      </c>
      <c r="N70" s="205">
        <f t="shared" si="20"/>
        <v>163.16558892022405</v>
      </c>
      <c r="O70" s="205">
        <f t="shared" si="20"/>
        <v>172.17090000028676</v>
      </c>
      <c r="P70" s="205">
        <f t="shared" si="20"/>
        <v>170.38565892061132</v>
      </c>
      <c r="Q70" s="205">
        <f t="shared" si="20"/>
        <v>168.56801892067793</v>
      </c>
      <c r="R70" s="205">
        <f t="shared" si="20"/>
        <v>178.17731892060061</v>
      </c>
      <c r="S70" s="205">
        <f t="shared" si="20"/>
        <v>197.9019986404858</v>
      </c>
      <c r="T70" s="205">
        <f t="shared" si="20"/>
        <v>192.61745892066671</v>
      </c>
      <c r="U70" s="205">
        <f t="shared" si="20"/>
        <v>184.48856892064524</v>
      </c>
      <c r="V70" s="205">
        <f t="shared" si="20"/>
        <v>156.3656389207533</v>
      </c>
      <c r="W70" s="205">
        <f t="shared" si="20"/>
        <v>164.49452892074839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251.71895055315792</v>
      </c>
      <c r="C71" s="215">
        <f>NFM_emi!C5+(NFM_emi!C34-NFM_emi!C70)+NFM_emi!C72+(NFM_emi!C115-NFM_emi!C158)</f>
        <v>279.56495951862411</v>
      </c>
      <c r="D71" s="215">
        <f>NFM_emi!D5+(NFM_emi!D34-NFM_emi!D70)+NFM_emi!D72+(NFM_emi!D115-NFM_emi!D158)</f>
        <v>284.63412703076915</v>
      </c>
      <c r="E71" s="215">
        <f>NFM_emi!E5+(NFM_emi!E34-NFM_emi!E70)+NFM_emi!E72+(NFM_emi!E115-NFM_emi!E158)</f>
        <v>276.82085603926487</v>
      </c>
      <c r="F71" s="215">
        <f>NFM_emi!F5+(NFM_emi!F34-NFM_emi!F70)+NFM_emi!F72+(NFM_emi!F115-NFM_emi!F158)</f>
        <v>273.06631984493163</v>
      </c>
      <c r="G71" s="215">
        <f>NFM_emi!G5+(NFM_emi!G34-NFM_emi!G70)+NFM_emi!G72+(NFM_emi!G115-NFM_emi!G158)</f>
        <v>234.07163999924578</v>
      </c>
      <c r="H71" s="215">
        <f>NFM_emi!H5+(NFM_emi!H34-NFM_emi!H70)+NFM_emi!H72+(NFM_emi!H115-NFM_emi!H158)</f>
        <v>244.7359196387863</v>
      </c>
      <c r="I71" s="215">
        <f>NFM_emi!I5+(NFM_emi!I34-NFM_emi!I70)+NFM_emi!I72+(NFM_emi!I115-NFM_emi!I158)</f>
        <v>222.44084892016701</v>
      </c>
      <c r="J71" s="215">
        <f>NFM_emi!J5+(NFM_emi!J34-NFM_emi!J70)+NFM_emi!J72+(NFM_emi!J115-NFM_emi!J158)</f>
        <v>223.34966892021259</v>
      </c>
      <c r="K71" s="215">
        <f>NFM_emi!K5+(NFM_emi!K34-NFM_emi!K70)+NFM_emi!K72+(NFM_emi!K115-NFM_emi!K158)</f>
        <v>152.78274000018422</v>
      </c>
      <c r="L71" s="215">
        <f>NFM_emi!L5+(NFM_emi!L34-NFM_emi!L70)+NFM_emi!L72+(NFM_emi!L115-NFM_emi!L158)</f>
        <v>189.33750000029258</v>
      </c>
      <c r="M71" s="215">
        <f>NFM_emi!M5+(NFM_emi!M34-NFM_emi!M70)+NFM_emi!M72+(NFM_emi!M115-NFM_emi!M158)</f>
        <v>193.61105892011085</v>
      </c>
      <c r="N71" s="215">
        <f>NFM_emi!N5+(NFM_emi!N34-NFM_emi!N70)+NFM_emi!N72+(NFM_emi!N115-NFM_emi!N158)</f>
        <v>163.16558892022405</v>
      </c>
      <c r="O71" s="215">
        <f>NFM_emi!O5+(NFM_emi!O34-NFM_emi!O70)+NFM_emi!O72+(NFM_emi!O115-NFM_emi!O158)</f>
        <v>172.17090000028676</v>
      </c>
      <c r="P71" s="215">
        <f>NFM_emi!P5+(NFM_emi!P34-NFM_emi!P70)+NFM_emi!P72+(NFM_emi!P115-NFM_emi!P158)</f>
        <v>170.38565892061132</v>
      </c>
      <c r="Q71" s="215">
        <f>NFM_emi!Q5+(NFM_emi!Q34-NFM_emi!Q70)+NFM_emi!Q72+(NFM_emi!Q115-NFM_emi!Q158)</f>
        <v>168.56801892067793</v>
      </c>
      <c r="R71" s="215">
        <f>NFM_emi!R5+(NFM_emi!R34-NFM_emi!R70)+NFM_emi!R72+(NFM_emi!R115-NFM_emi!R158)</f>
        <v>178.17731892060061</v>
      </c>
      <c r="S71" s="215">
        <f>NFM_emi!S5+(NFM_emi!S34-NFM_emi!S70)+NFM_emi!S72+(NFM_emi!S115-NFM_emi!S158)</f>
        <v>197.9019986404858</v>
      </c>
      <c r="T71" s="215">
        <f>NFM_emi!T5+(NFM_emi!T34-NFM_emi!T70)+NFM_emi!T72+(NFM_emi!T115-NFM_emi!T158)</f>
        <v>192.61745892066671</v>
      </c>
      <c r="U71" s="215">
        <f>NFM_emi!U5+(NFM_emi!U34-NFM_emi!U70)+NFM_emi!U72+(NFM_emi!U115-NFM_emi!U158)</f>
        <v>184.48856892064524</v>
      </c>
      <c r="V71" s="215">
        <f>NFM_emi!V5+(NFM_emi!V34-NFM_emi!V70)+NFM_emi!V72+(NFM_emi!V115-NFM_emi!V158)</f>
        <v>156.3656389207533</v>
      </c>
      <c r="W71" s="215">
        <f>NFM_emi!W5+(NFM_emi!W34-NFM_emi!W70)+NFM_emi!W72+(NFM_emi!W115-NFM_emi!W158)</f>
        <v>164.49452892074839</v>
      </c>
      <c r="DA71" s="85"/>
    </row>
    <row r="72" spans="1:105" ht="12" customHeight="1" x14ac:dyDescent="0.25">
      <c r="A72" s="14" t="s">
        <v>147</v>
      </c>
      <c r="B72" s="206">
        <f>NFM_emi!B70+NFM_emi!B158</f>
        <v>57.545339999999989</v>
      </c>
      <c r="C72" s="206">
        <f>NFM_emi!C70+NFM_emi!C158</f>
        <v>58.804530000000007</v>
      </c>
      <c r="D72" s="206">
        <f>NFM_emi!D70+NFM_emi!D158</f>
        <v>59.999289999999988</v>
      </c>
      <c r="E72" s="206">
        <f>NFM_emi!E70+NFM_emi!E158</f>
        <v>59.564259999999997</v>
      </c>
      <c r="F72" s="206">
        <f>NFM_emi!F70+NFM_emi!F158</f>
        <v>58.393980000000013</v>
      </c>
      <c r="G72" s="206">
        <f>NFM_emi!G70+NFM_emi!G158</f>
        <v>54.030250000000002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309.26429055315793</v>
      </c>
      <c r="C73" s="212">
        <f t="shared" si="21"/>
        <v>338.36948951862411</v>
      </c>
      <c r="D73" s="212">
        <f t="shared" si="21"/>
        <v>344.63341703076912</v>
      </c>
      <c r="E73" s="212">
        <f t="shared" si="21"/>
        <v>336.38511603926486</v>
      </c>
      <c r="F73" s="212">
        <f t="shared" si="21"/>
        <v>331.46029984493168</v>
      </c>
      <c r="G73" s="212">
        <f t="shared" si="21"/>
        <v>288.10188999924571</v>
      </c>
      <c r="H73" s="212">
        <f t="shared" si="21"/>
        <v>244.7359196387863</v>
      </c>
      <c r="I73" s="212">
        <f t="shared" si="21"/>
        <v>222.44084892016701</v>
      </c>
      <c r="J73" s="212">
        <f t="shared" si="21"/>
        <v>223.34966892021259</v>
      </c>
      <c r="K73" s="212">
        <f t="shared" si="21"/>
        <v>152.78274000018422</v>
      </c>
      <c r="L73" s="212">
        <f t="shared" si="21"/>
        <v>189.33750000029258</v>
      </c>
      <c r="M73" s="212">
        <f t="shared" si="21"/>
        <v>193.61105892011085</v>
      </c>
      <c r="N73" s="212">
        <f t="shared" si="21"/>
        <v>163.16558892022405</v>
      </c>
      <c r="O73" s="212">
        <f t="shared" si="21"/>
        <v>172.17090000028676</v>
      </c>
      <c r="P73" s="212">
        <f t="shared" si="21"/>
        <v>170.38565892061132</v>
      </c>
      <c r="Q73" s="212">
        <f t="shared" si="21"/>
        <v>168.56801892067793</v>
      </c>
      <c r="R73" s="212">
        <f t="shared" si="21"/>
        <v>178.17731892060061</v>
      </c>
      <c r="S73" s="212">
        <f t="shared" si="21"/>
        <v>197.9019986404858</v>
      </c>
      <c r="T73" s="212">
        <f t="shared" si="21"/>
        <v>192.61745892066671</v>
      </c>
      <c r="U73" s="212">
        <f t="shared" si="21"/>
        <v>184.48856892064524</v>
      </c>
      <c r="V73" s="212">
        <f t="shared" si="21"/>
        <v>156.3656389207533</v>
      </c>
      <c r="W73" s="212">
        <f t="shared" si="21"/>
        <v>164.49452892074839</v>
      </c>
      <c r="DA73" s="109"/>
    </row>
    <row r="74" spans="1:105" ht="12" customHeight="1" x14ac:dyDescent="0.25">
      <c r="A74" s="51" t="s">
        <v>43</v>
      </c>
      <c r="B74" s="243">
        <f>NFM_emi!B$5</f>
        <v>202.2601793665327</v>
      </c>
      <c r="C74" s="243">
        <f>NFM_emi!C$5</f>
        <v>189.9643344378118</v>
      </c>
      <c r="D74" s="243">
        <f>NFM_emi!D$5</f>
        <v>211.82999111659419</v>
      </c>
      <c r="E74" s="243">
        <f>NFM_emi!E$5</f>
        <v>217.9659163157207</v>
      </c>
      <c r="F74" s="243">
        <f>NFM_emi!F$5</f>
        <v>214.12562333324919</v>
      </c>
      <c r="G74" s="243">
        <f>NFM_emi!G$5</f>
        <v>183.0489703389463</v>
      </c>
      <c r="H74" s="243">
        <f>NFM_emi!H$5</f>
        <v>175.29653541570451</v>
      </c>
      <c r="I74" s="243">
        <f>NFM_emi!I$5</f>
        <v>167.92832253611039</v>
      </c>
      <c r="J74" s="243">
        <f>NFM_emi!J$5</f>
        <v>171.62697762863519</v>
      </c>
      <c r="K74" s="243">
        <f>NFM_emi!K$5</f>
        <v>104.0868592654229</v>
      </c>
      <c r="L74" s="243">
        <f>NFM_emi!L$5</f>
        <v>129.45044500921171</v>
      </c>
      <c r="M74" s="243">
        <f>NFM_emi!M$5</f>
        <v>143.79966953586541</v>
      </c>
      <c r="N74" s="243">
        <f>NFM_emi!N$5</f>
        <v>108.47192899423941</v>
      </c>
      <c r="O74" s="243">
        <f>NFM_emi!O$5</f>
        <v>157.54220467319109</v>
      </c>
      <c r="P74" s="243">
        <f>NFM_emi!P$5</f>
        <v>160.9724879124586</v>
      </c>
      <c r="Q74" s="243">
        <f>NFM_emi!Q$5</f>
        <v>160.6744409510537</v>
      </c>
      <c r="R74" s="243">
        <f>NFM_emi!R$5</f>
        <v>169.01883035649871</v>
      </c>
      <c r="S74" s="243">
        <f>NFM_emi!S$5</f>
        <v>187.07268119327861</v>
      </c>
      <c r="T74" s="243">
        <f>NFM_emi!T$5</f>
        <v>181.6268129465137</v>
      </c>
      <c r="U74" s="243">
        <f>NFM_emi!U$5</f>
        <v>174.11788268380121</v>
      </c>
      <c r="V74" s="243">
        <f>NFM_emi!V$5</f>
        <v>147.95023635730649</v>
      </c>
      <c r="W74" s="243">
        <f>NFM_emi!W$5</f>
        <v>155.28676847752959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90.137314891130899</v>
      </c>
      <c r="C75" s="284">
        <f t="shared" si="22"/>
        <v>127.54545119840139</v>
      </c>
      <c r="D75" s="284">
        <f t="shared" si="22"/>
        <v>114.34469716263115</v>
      </c>
      <c r="E75" s="284">
        <f t="shared" si="22"/>
        <v>99.650528469383843</v>
      </c>
      <c r="F75" s="284">
        <f t="shared" si="22"/>
        <v>98.705720207136125</v>
      </c>
      <c r="G75" s="284">
        <f t="shared" si="22"/>
        <v>88.712959457616478</v>
      </c>
      <c r="H75" s="284">
        <f t="shared" si="22"/>
        <v>49.668121452885821</v>
      </c>
      <c r="I75" s="284">
        <f t="shared" si="22"/>
        <v>39.258950125355369</v>
      </c>
      <c r="J75" s="284">
        <f t="shared" si="22"/>
        <v>51.722691291577391</v>
      </c>
      <c r="K75" s="284">
        <f t="shared" si="22"/>
        <v>48.695880734761332</v>
      </c>
      <c r="L75" s="284">
        <f t="shared" si="22"/>
        <v>59.887054991080873</v>
      </c>
      <c r="M75" s="284">
        <f t="shared" si="22"/>
        <v>49.811389384245437</v>
      </c>
      <c r="N75" s="284">
        <f t="shared" si="22"/>
        <v>54.69365992598464</v>
      </c>
      <c r="O75" s="284">
        <f t="shared" si="22"/>
        <v>14.628695327095681</v>
      </c>
      <c r="P75" s="284">
        <f t="shared" si="22"/>
        <v>9.4131710081527054</v>
      </c>
      <c r="Q75" s="284">
        <f t="shared" si="22"/>
        <v>7.8935779696242436</v>
      </c>
      <c r="R75" s="284">
        <f t="shared" si="22"/>
        <v>9.1584885641018978</v>
      </c>
      <c r="S75" s="284">
        <f t="shared" si="22"/>
        <v>10.829317447207179</v>
      </c>
      <c r="T75" s="284">
        <f t="shared" si="22"/>
        <v>10.99064597415301</v>
      </c>
      <c r="U75" s="284">
        <f t="shared" si="22"/>
        <v>10.37068623684401</v>
      </c>
      <c r="V75" s="284">
        <f t="shared" si="22"/>
        <v>8.415402563446813</v>
      </c>
      <c r="W75" s="284">
        <f t="shared" si="22"/>
        <v>9.2077604432188096</v>
      </c>
      <c r="DA75" s="94"/>
    </row>
    <row r="76" spans="1:105" ht="12" customHeight="1" x14ac:dyDescent="0.25">
      <c r="A76" s="44" t="s">
        <v>44</v>
      </c>
      <c r="B76" s="284">
        <f>NFM_emi!B$34</f>
        <v>66.594620712922435</v>
      </c>
      <c r="C76" s="284">
        <f>NFM_emi!C$34</f>
        <v>81.657199355401644</v>
      </c>
      <c r="D76" s="284">
        <f>NFM_emi!D$34</f>
        <v>72.77892040101375</v>
      </c>
      <c r="E76" s="284">
        <f>NFM_emi!E$34</f>
        <v>71.934980845378576</v>
      </c>
      <c r="F76" s="284">
        <f>NFM_emi!F$34</f>
        <v>71.006021947734723</v>
      </c>
      <c r="G76" s="284">
        <f>NFM_emi!G$34</f>
        <v>64.143459116051048</v>
      </c>
      <c r="H76" s="284">
        <f>NFM_emi!H$34</f>
        <v>21.211022401037159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23.542694178208471</v>
      </c>
      <c r="C77" s="284">
        <f>NFM_emi!C$72</f>
        <v>45.888251842999757</v>
      </c>
      <c r="D77" s="284">
        <f>NFM_emi!D$72</f>
        <v>41.565776761617407</v>
      </c>
      <c r="E77" s="284">
        <f>NFM_emi!E$72</f>
        <v>27.715547624005271</v>
      </c>
      <c r="F77" s="284">
        <f>NFM_emi!F$72</f>
        <v>27.699698259401401</v>
      </c>
      <c r="G77" s="284">
        <f>NFM_emi!G$72</f>
        <v>24.56950034156543</v>
      </c>
      <c r="H77" s="284">
        <f>NFM_emi!H$72</f>
        <v>28.457099051848662</v>
      </c>
      <c r="I77" s="284">
        <f>NFM_emi!I$72</f>
        <v>39.258950125355369</v>
      </c>
      <c r="J77" s="284">
        <f>NFM_emi!J$72</f>
        <v>51.722691291577391</v>
      </c>
      <c r="K77" s="284">
        <f>NFM_emi!K$72</f>
        <v>48.695880734761332</v>
      </c>
      <c r="L77" s="284">
        <f>NFM_emi!L$72</f>
        <v>59.887054991080873</v>
      </c>
      <c r="M77" s="284">
        <f>NFM_emi!M$72</f>
        <v>49.811389384245437</v>
      </c>
      <c r="N77" s="284">
        <f>NFM_emi!N$72</f>
        <v>54.69365992598464</v>
      </c>
      <c r="O77" s="284">
        <f>NFM_emi!O$72</f>
        <v>14.628695327095681</v>
      </c>
      <c r="P77" s="284">
        <f>NFM_emi!P$72</f>
        <v>9.4131710081527054</v>
      </c>
      <c r="Q77" s="284">
        <f>NFM_emi!Q$72</f>
        <v>7.8935779696242436</v>
      </c>
      <c r="R77" s="284">
        <f>NFM_emi!R$72</f>
        <v>9.1584885641018978</v>
      </c>
      <c r="S77" s="284">
        <f>NFM_emi!S$72</f>
        <v>10.829317447207179</v>
      </c>
      <c r="T77" s="284">
        <f>NFM_emi!T$72</f>
        <v>10.99064597415301</v>
      </c>
      <c r="U77" s="284">
        <f>NFM_emi!U$72</f>
        <v>10.37068623684401</v>
      </c>
      <c r="V77" s="284">
        <f>NFM_emi!V$72</f>
        <v>8.415402563446813</v>
      </c>
      <c r="W77" s="284">
        <f>NFM_emi!W$72</f>
        <v>9.2077604432188096</v>
      </c>
      <c r="DA77" s="94"/>
    </row>
    <row r="78" spans="1:105" ht="12" customHeight="1" x14ac:dyDescent="0.25">
      <c r="A78" s="52" t="s">
        <v>45</v>
      </c>
      <c r="B78" s="244">
        <f>NFM_emi!B$115</f>
        <v>16.866796295494314</v>
      </c>
      <c r="C78" s="244">
        <f>NFM_emi!C$115</f>
        <v>20.859703882410891</v>
      </c>
      <c r="D78" s="244">
        <f>NFM_emi!D$115</f>
        <v>18.458728751543802</v>
      </c>
      <c r="E78" s="244">
        <f>NFM_emi!E$115</f>
        <v>18.768671254160338</v>
      </c>
      <c r="F78" s="244">
        <f>NFM_emi!F$115</f>
        <v>18.628956304546364</v>
      </c>
      <c r="G78" s="244">
        <f>NFM_emi!G$115</f>
        <v>16.339960202682988</v>
      </c>
      <c r="H78" s="244">
        <f>NFM_emi!H$115</f>
        <v>19.77126277019595</v>
      </c>
      <c r="I78" s="244">
        <f>NFM_emi!I$115</f>
        <v>15.253576258701267</v>
      </c>
      <c r="J78" s="244">
        <f>NFM_emi!J$115</f>
        <v>0</v>
      </c>
      <c r="K78" s="244">
        <f>NFM_emi!K$115</f>
        <v>0</v>
      </c>
      <c r="L78" s="244">
        <f>NFM_emi!L$115</f>
        <v>0</v>
      </c>
      <c r="M78" s="244">
        <f>NFM_emi!M$115</f>
        <v>0</v>
      </c>
      <c r="N78" s="244">
        <f>NFM_emi!N$115</f>
        <v>0</v>
      </c>
      <c r="O78" s="244">
        <f>NFM_emi!O$115</f>
        <v>0</v>
      </c>
      <c r="P78" s="244">
        <f>NFM_emi!P$115</f>
        <v>0</v>
      </c>
      <c r="Q78" s="244">
        <f>NFM_emi!Q$115</f>
        <v>0</v>
      </c>
      <c r="R78" s="244">
        <f>NFM_emi!R$115</f>
        <v>0</v>
      </c>
      <c r="S78" s="244">
        <f>NFM_emi!S$115</f>
        <v>0</v>
      </c>
      <c r="T78" s="244">
        <f>NFM_emi!T$115</f>
        <v>0</v>
      </c>
      <c r="U78" s="244">
        <f>NFM_emi!U$115</f>
        <v>0</v>
      </c>
      <c r="V78" s="244">
        <f>NFM_emi!V$115</f>
        <v>0</v>
      </c>
      <c r="W78" s="244">
        <f>NFM_emi!W$115</f>
        <v>0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>
        <f t="shared" ref="B81:W81" si="23">IF(B$4=0,"",B$4/B$11*1000)</f>
        <v>262.28934805182354</v>
      </c>
      <c r="C81" s="289">
        <f t="shared" si="23"/>
        <v>285.11473421422949</v>
      </c>
      <c r="D81" s="289">
        <f t="shared" si="23"/>
        <v>263.26654992678016</v>
      </c>
      <c r="E81" s="289">
        <f t="shared" si="23"/>
        <v>267.82968154014458</v>
      </c>
      <c r="F81" s="289">
        <f t="shared" si="23"/>
        <v>267.158093279924</v>
      </c>
      <c r="G81" s="289">
        <f t="shared" si="23"/>
        <v>251.76627560384796</v>
      </c>
      <c r="H81" s="289">
        <f t="shared" si="23"/>
        <v>273.01984058567069</v>
      </c>
      <c r="I81" s="289">
        <f t="shared" si="23"/>
        <v>253.53127048534662</v>
      </c>
      <c r="J81" s="289">
        <f t="shared" si="23"/>
        <v>266.54139112651944</v>
      </c>
      <c r="K81" s="289">
        <f t="shared" si="23"/>
        <v>257.67499240263561</v>
      </c>
      <c r="L81" s="289">
        <f t="shared" si="23"/>
        <v>248.84843491732781</v>
      </c>
      <c r="M81" s="289">
        <f t="shared" si="23"/>
        <v>278.3848048067411</v>
      </c>
      <c r="N81" s="289">
        <f t="shared" si="23"/>
        <v>208.5225998114864</v>
      </c>
      <c r="O81" s="289">
        <f t="shared" si="23"/>
        <v>227.25726907202198</v>
      </c>
      <c r="P81" s="289">
        <f t="shared" si="23"/>
        <v>141.07386840375156</v>
      </c>
      <c r="Q81" s="289">
        <f t="shared" si="23"/>
        <v>76.416193746695285</v>
      </c>
      <c r="R81" s="289">
        <f t="shared" si="23"/>
        <v>41.953387994785444</v>
      </c>
      <c r="S81" s="289">
        <f t="shared" si="23"/>
        <v>399.52503482507547</v>
      </c>
      <c r="T81" s="289">
        <f t="shared" si="23"/>
        <v>440.44311463933565</v>
      </c>
      <c r="U81" s="289">
        <f t="shared" si="23"/>
        <v>457.57814384883017</v>
      </c>
      <c r="V81" s="289">
        <f t="shared" si="23"/>
        <v>416.85733826467344</v>
      </c>
      <c r="W81" s="289">
        <f t="shared" si="23"/>
        <v>859.4521976954876</v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1272.7502513603326</v>
      </c>
      <c r="C82" s="290">
        <f t="shared" si="24"/>
        <v>939.07436417847566</v>
      </c>
      <c r="D82" s="290">
        <f t="shared" si="24"/>
        <v>760.82210982839842</v>
      </c>
      <c r="E82" s="290">
        <f t="shared" si="24"/>
        <v>1394.6390601785347</v>
      </c>
      <c r="F82" s="290">
        <f t="shared" si="24"/>
        <v>1702.3542628954626</v>
      </c>
      <c r="G82" s="290">
        <f t="shared" si="24"/>
        <v>1699.4765450577668</v>
      </c>
      <c r="H82" s="290">
        <f t="shared" si="24"/>
        <v>2006.8521128727593</v>
      </c>
      <c r="I82" s="290">
        <f t="shared" si="24"/>
        <v>1274.7684293735465</v>
      </c>
      <c r="J82" s="290">
        <f t="shared" si="24"/>
        <v>1097.7190696012201</v>
      </c>
      <c r="K82" s="290">
        <f t="shared" si="24"/>
        <v>456.53547670841209</v>
      </c>
      <c r="L82" s="290">
        <f t="shared" si="24"/>
        <v>769.80176234304724</v>
      </c>
      <c r="M82" s="290">
        <f t="shared" si="24"/>
        <v>1025.832970541481</v>
      </c>
      <c r="N82" s="290">
        <f t="shared" si="24"/>
        <v>894.99547412937432</v>
      </c>
      <c r="O82" s="290">
        <f t="shared" si="24"/>
        <v>3286.203931184768</v>
      </c>
      <c r="P82" s="290">
        <f t="shared" si="24"/>
        <v>1616.9830516586424</v>
      </c>
      <c r="Q82" s="290">
        <f t="shared" si="24"/>
        <v>3150.2355814164625</v>
      </c>
      <c r="R82" s="290">
        <f t="shared" si="24"/>
        <v>3344.8568493171356</v>
      </c>
      <c r="S82" s="290">
        <f t="shared" si="24"/>
        <v>3146.259649247469</v>
      </c>
      <c r="T82" s="290">
        <f t="shared" si="24"/>
        <v>3254.3852359462016</v>
      </c>
      <c r="U82" s="290">
        <f t="shared" si="24"/>
        <v>3247.9877174983912</v>
      </c>
      <c r="V82" s="290">
        <f t="shared" si="24"/>
        <v>3251.4872384644545</v>
      </c>
      <c r="W82" s="290">
        <f t="shared" si="24"/>
        <v>3945.8914827161561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676.57032463184476</v>
      </c>
      <c r="C83" s="291">
        <f t="shared" si="25"/>
        <v>741.62820391672096</v>
      </c>
      <c r="D83" s="291">
        <f t="shared" si="25"/>
        <v>330.79357367094246</v>
      </c>
      <c r="E83" s="291">
        <f t="shared" si="25"/>
        <v>1396.2426303083596</v>
      </c>
      <c r="F83" s="291">
        <f t="shared" si="25"/>
        <v>2325.6544375745534</v>
      </c>
      <c r="G83" s="291">
        <f t="shared" si="25"/>
        <v>2228.1939433298162</v>
      </c>
      <c r="H83" s="291">
        <f t="shared" si="25"/>
        <v>3151.7851683946783</v>
      </c>
      <c r="I83" s="291">
        <f t="shared" si="25"/>
        <v>2333.3333333333335</v>
      </c>
      <c r="J83" s="291" t="str">
        <f t="shared" si="25"/>
        <v/>
      </c>
      <c r="K83" s="291" t="str">
        <f t="shared" si="25"/>
        <v/>
      </c>
      <c r="L83" s="291" t="str">
        <f t="shared" si="25"/>
        <v/>
      </c>
      <c r="M83" s="291" t="str">
        <f t="shared" si="25"/>
        <v/>
      </c>
      <c r="N83" s="291" t="str">
        <f t="shared" si="25"/>
        <v/>
      </c>
      <c r="O83" s="291" t="str">
        <f t="shared" si="25"/>
        <v/>
      </c>
      <c r="P83" s="291" t="str">
        <f t="shared" si="25"/>
        <v/>
      </c>
      <c r="Q83" s="291" t="str">
        <f t="shared" si="25"/>
        <v/>
      </c>
      <c r="R83" s="291" t="str">
        <f t="shared" si="25"/>
        <v/>
      </c>
      <c r="S83" s="291" t="str">
        <f t="shared" si="25"/>
        <v/>
      </c>
      <c r="T83" s="291" t="str">
        <f t="shared" si="25"/>
        <v/>
      </c>
      <c r="U83" s="291" t="str">
        <f t="shared" si="25"/>
        <v/>
      </c>
      <c r="V83" s="291" t="str">
        <f t="shared" si="25"/>
        <v/>
      </c>
      <c r="W83" s="291" t="str">
        <f t="shared" si="25"/>
        <v/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>
        <f t="shared" ref="B85:W85" si="26">IF(B$64=0,"",B$64/B$11)</f>
        <v>0.46828197471844757</v>
      </c>
      <c r="C85" s="254">
        <f t="shared" si="26"/>
        <v>0.45678139973616133</v>
      </c>
      <c r="D85" s="254">
        <f t="shared" si="26"/>
        <v>0.56566413027733875</v>
      </c>
      <c r="E85" s="254">
        <f t="shared" si="26"/>
        <v>0.56910045075941162</v>
      </c>
      <c r="F85" s="254">
        <f t="shared" si="26"/>
        <v>0.5719343831193483</v>
      </c>
      <c r="G85" s="254">
        <f t="shared" si="26"/>
        <v>0.51862630054656877</v>
      </c>
      <c r="H85" s="254">
        <f t="shared" si="26"/>
        <v>0.44075584472300933</v>
      </c>
      <c r="I85" s="254">
        <f t="shared" si="26"/>
        <v>0.49943595838143423</v>
      </c>
      <c r="J85" s="254">
        <f t="shared" si="26"/>
        <v>0.50643211382735853</v>
      </c>
      <c r="K85" s="254">
        <f t="shared" si="26"/>
        <v>0.54277413573513889</v>
      </c>
      <c r="L85" s="254">
        <f t="shared" si="26"/>
        <v>0.56168085911431487</v>
      </c>
      <c r="M85" s="254">
        <f t="shared" si="26"/>
        <v>0.58841845852825259</v>
      </c>
      <c r="N85" s="254">
        <f t="shared" si="26"/>
        <v>0.58676267741941945</v>
      </c>
      <c r="O85" s="254">
        <f t="shared" si="26"/>
        <v>0.59506816652272732</v>
      </c>
      <c r="P85" s="254">
        <f t="shared" si="26"/>
        <v>0.46834534399091454</v>
      </c>
      <c r="Q85" s="254">
        <f t="shared" si="26"/>
        <v>0.41478357525991483</v>
      </c>
      <c r="R85" s="254">
        <f t="shared" si="26"/>
        <v>0.39845887301720989</v>
      </c>
      <c r="S85" s="254">
        <f t="shared" si="26"/>
        <v>0.44199630527946593</v>
      </c>
      <c r="T85" s="254">
        <f t="shared" si="26"/>
        <v>0.44386681644285375</v>
      </c>
      <c r="U85" s="254">
        <f t="shared" si="26"/>
        <v>0.40689029311033248</v>
      </c>
      <c r="V85" s="254">
        <f t="shared" si="26"/>
        <v>0.34871187556122524</v>
      </c>
      <c r="W85" s="254">
        <f t="shared" si="26"/>
        <v>0.38028735803455171</v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0.73928995603552761</v>
      </c>
      <c r="C86" s="293">
        <f t="shared" si="27"/>
        <v>0.64573940713247313</v>
      </c>
      <c r="D86" s="293">
        <f t="shared" si="27"/>
        <v>0.81147090688876378</v>
      </c>
      <c r="E86" s="293">
        <f t="shared" si="27"/>
        <v>0.92953073624037208</v>
      </c>
      <c r="F86" s="293">
        <f t="shared" si="27"/>
        <v>0.93786396473599287</v>
      </c>
      <c r="G86" s="293">
        <f t="shared" si="27"/>
        <v>0.82083816950703836</v>
      </c>
      <c r="H86" s="293">
        <f t="shared" si="27"/>
        <v>0.72275602973536079</v>
      </c>
      <c r="I86" s="293">
        <f t="shared" si="27"/>
        <v>0.27338981990286709</v>
      </c>
      <c r="J86" s="293">
        <f t="shared" si="27"/>
        <v>0.19783798810840864</v>
      </c>
      <c r="K86" s="293">
        <f t="shared" si="27"/>
        <v>0.21203501926366033</v>
      </c>
      <c r="L86" s="293">
        <f t="shared" si="27"/>
        <v>0.20137095481858891</v>
      </c>
      <c r="M86" s="293">
        <f t="shared" si="27"/>
        <v>0.21095678249310065</v>
      </c>
      <c r="N86" s="293">
        <f t="shared" si="27"/>
        <v>0.21036316030098598</v>
      </c>
      <c r="O86" s="293">
        <f t="shared" si="27"/>
        <v>0.2133408018635021</v>
      </c>
      <c r="P86" s="293">
        <f t="shared" si="27"/>
        <v>0.16790878231635889</v>
      </c>
      <c r="Q86" s="293">
        <f t="shared" si="27"/>
        <v>0.14870609036751548</v>
      </c>
      <c r="R86" s="293">
        <f t="shared" si="27"/>
        <v>0.15374374215975631</v>
      </c>
      <c r="S86" s="293">
        <f t="shared" si="27"/>
        <v>0.17054248404581548</v>
      </c>
      <c r="T86" s="293">
        <f t="shared" si="27"/>
        <v>0.17126421320153284</v>
      </c>
      <c r="U86" s="293">
        <f t="shared" si="27"/>
        <v>0.15699697145045308</v>
      </c>
      <c r="V86" s="293">
        <f t="shared" si="27"/>
        <v>0.14602240167173652</v>
      </c>
      <c r="W86" s="293">
        <f t="shared" si="27"/>
        <v>0.15924457191551811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1.4048459241553419</v>
      </c>
      <c r="C87" s="293">
        <f t="shared" si="28"/>
        <v>1.3703441992084839</v>
      </c>
      <c r="D87" s="293">
        <f t="shared" si="28"/>
        <v>1.696992390832015</v>
      </c>
      <c r="E87" s="293">
        <f t="shared" si="28"/>
        <v>1.7073013522782343</v>
      </c>
      <c r="F87" s="293">
        <f t="shared" si="28"/>
        <v>1.7158031493580448</v>
      </c>
      <c r="G87" s="293">
        <f t="shared" si="28"/>
        <v>1.5558789016397061</v>
      </c>
      <c r="H87" s="293">
        <f t="shared" si="28"/>
        <v>1.3222675341690273</v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0.32967051020178711</v>
      </c>
      <c r="C88" s="293">
        <f t="shared" si="29"/>
        <v>0.32157410541425763</v>
      </c>
      <c r="D88" s="293">
        <f t="shared" si="29"/>
        <v>0.39822754771524638</v>
      </c>
      <c r="E88" s="293">
        <f t="shared" si="29"/>
        <v>0.40064671733462581</v>
      </c>
      <c r="F88" s="293">
        <f t="shared" si="29"/>
        <v>0.40264180571602121</v>
      </c>
      <c r="G88" s="293">
        <f t="shared" si="29"/>
        <v>0.36511291558478443</v>
      </c>
      <c r="H88" s="293">
        <f t="shared" si="29"/>
        <v>0.3102921146849984</v>
      </c>
      <c r="I88" s="293">
        <f t="shared" si="29"/>
        <v>0.27338981990286709</v>
      </c>
      <c r="J88" s="293">
        <f t="shared" si="29"/>
        <v>0.19783798810840864</v>
      </c>
      <c r="K88" s="293">
        <f t="shared" si="29"/>
        <v>0.21203501926366033</v>
      </c>
      <c r="L88" s="293">
        <f t="shared" si="29"/>
        <v>0.20137095481858891</v>
      </c>
      <c r="M88" s="293">
        <f t="shared" si="29"/>
        <v>0.21095678249310065</v>
      </c>
      <c r="N88" s="293">
        <f t="shared" si="29"/>
        <v>0.21036316030098598</v>
      </c>
      <c r="O88" s="293">
        <f t="shared" si="29"/>
        <v>0.2133408018635021</v>
      </c>
      <c r="P88" s="293">
        <f t="shared" si="29"/>
        <v>0.16790878231635889</v>
      </c>
      <c r="Q88" s="293">
        <f t="shared" si="29"/>
        <v>0.14870609036751548</v>
      </c>
      <c r="R88" s="293">
        <f t="shared" si="29"/>
        <v>0.15374374215975631</v>
      </c>
      <c r="S88" s="293">
        <f t="shared" si="29"/>
        <v>0.17054248404581548</v>
      </c>
      <c r="T88" s="293">
        <f t="shared" si="29"/>
        <v>0.17126421320153284</v>
      </c>
      <c r="U88" s="293">
        <f t="shared" si="29"/>
        <v>0.15699697145045308</v>
      </c>
      <c r="V88" s="293">
        <f t="shared" si="29"/>
        <v>0.14602240167173652</v>
      </c>
      <c r="W88" s="293">
        <f t="shared" si="29"/>
        <v>0.15924457191551811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0.35121148103883582</v>
      </c>
      <c r="C89" s="255">
        <f t="shared" si="30"/>
        <v>0.34258604980212132</v>
      </c>
      <c r="D89" s="255">
        <f t="shared" si="30"/>
        <v>0.42424809770800398</v>
      </c>
      <c r="E89" s="255">
        <f t="shared" si="30"/>
        <v>0.42682533806955902</v>
      </c>
      <c r="F89" s="255">
        <f t="shared" si="30"/>
        <v>0.42895078733951003</v>
      </c>
      <c r="G89" s="255">
        <f t="shared" si="30"/>
        <v>0.38896972540992503</v>
      </c>
      <c r="H89" s="255">
        <f t="shared" si="30"/>
        <v>0.33056688354225694</v>
      </c>
      <c r="I89" s="255">
        <f t="shared" si="30"/>
        <v>0.37457696878607566</v>
      </c>
      <c r="J89" s="255" t="str">
        <f t="shared" si="30"/>
        <v/>
      </c>
      <c r="K89" s="255" t="str">
        <f t="shared" si="30"/>
        <v/>
      </c>
      <c r="L89" s="255" t="str">
        <f t="shared" si="30"/>
        <v/>
      </c>
      <c r="M89" s="255" t="str">
        <f t="shared" si="30"/>
        <v/>
      </c>
      <c r="N89" s="255" t="str">
        <f t="shared" si="30"/>
        <v/>
      </c>
      <c r="O89" s="255" t="str">
        <f t="shared" si="30"/>
        <v/>
      </c>
      <c r="P89" s="255" t="str">
        <f t="shared" si="30"/>
        <v/>
      </c>
      <c r="Q89" s="255" t="str">
        <f t="shared" si="30"/>
        <v/>
      </c>
      <c r="R89" s="255" t="str">
        <f t="shared" si="30"/>
        <v/>
      </c>
      <c r="S89" s="255" t="str">
        <f t="shared" si="30"/>
        <v/>
      </c>
      <c r="T89" s="255" t="str">
        <f t="shared" si="30"/>
        <v/>
      </c>
      <c r="U89" s="255" t="str">
        <f t="shared" si="30"/>
        <v/>
      </c>
      <c r="V89" s="255" t="str">
        <f t="shared" si="30"/>
        <v/>
      </c>
      <c r="W89" s="255" t="str">
        <f t="shared" si="30"/>
        <v/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>
        <f>IF(NFM_ued!B$5=0,"",NFM_ued!B$5/B$11)</f>
        <v>0.17167578033511346</v>
      </c>
      <c r="C91" s="254">
        <f>IF(NFM_ued!C$5=0,"",NFM_ued!C$5/C$11)</f>
        <v>0.16529082304879042</v>
      </c>
      <c r="D91" s="254">
        <f>IF(NFM_ued!D$5=0,"",NFM_ued!D$5/D$11)</f>
        <v>0.20701626880826465</v>
      </c>
      <c r="E91" s="254">
        <f>IF(NFM_ued!E$5=0,"",NFM_ued!E$5/E$11)</f>
        <v>0.20811180480277566</v>
      </c>
      <c r="F91" s="254">
        <f>IF(NFM_ued!F$5=0,"",NFM_ued!F$5/F$11)</f>
        <v>0.20947683867132896</v>
      </c>
      <c r="G91" s="254">
        <f>IF(NFM_ued!G$5=0,"",NFM_ued!G$5/G$11)</f>
        <v>0.19058025097177608</v>
      </c>
      <c r="H91" s="254">
        <f>IF(NFM_ued!H$5=0,"",NFM_ued!H$5/H$11)</f>
        <v>0.16003087693788867</v>
      </c>
      <c r="I91" s="254">
        <f>IF(NFM_ued!I$5=0,"",NFM_ued!I$5/I$11)</f>
        <v>0.18295531167276685</v>
      </c>
      <c r="J91" s="254">
        <f>IF(NFM_ued!J$5=0,"",NFM_ued!J$5/J$11)</f>
        <v>0.18536339773223265</v>
      </c>
      <c r="K91" s="254">
        <f>IF(NFM_ued!K$5=0,"",NFM_ued!K$5/K$11)</f>
        <v>0.19966489719473426</v>
      </c>
      <c r="L91" s="254">
        <f>IF(NFM_ued!L$5=0,"",NFM_ued!L$5/L$11)</f>
        <v>0.20625875071869293</v>
      </c>
      <c r="M91" s="254">
        <f>IF(NFM_ued!M$5=0,"",NFM_ued!M$5/M$11)</f>
        <v>0.21549365850031094</v>
      </c>
      <c r="N91" s="254">
        <f>IF(NFM_ued!N$5=0,"",NFM_ued!N$5/N$11)</f>
        <v>0.21670551544871317</v>
      </c>
      <c r="O91" s="254">
        <f>IF(NFM_ued!O$5=0,"",NFM_ued!O$5/O$11)</f>
        <v>0.21809643183416022</v>
      </c>
      <c r="P91" s="254">
        <f>IF(NFM_ued!P$5=0,"",NFM_ued!P$5/P$11)</f>
        <v>0.17014148192892059</v>
      </c>
      <c r="Q91" s="254">
        <f>IF(NFM_ued!Q$5=0,"",NFM_ued!Q$5/Q$11)</f>
        <v>0.15042055796786763</v>
      </c>
      <c r="R91" s="254">
        <f>IF(NFM_ued!R$5=0,"",NFM_ued!R$5/R$11)</f>
        <v>0.14952658323653667</v>
      </c>
      <c r="S91" s="254">
        <f>IF(NFM_ued!S$5=0,"",NFM_ued!S$5/S$11)</f>
        <v>0.16577443460492616</v>
      </c>
      <c r="T91" s="254">
        <f>IF(NFM_ued!T$5=0,"",NFM_ued!T$5/T$11)</f>
        <v>0.16664061109113498</v>
      </c>
      <c r="U91" s="254">
        <f>IF(NFM_ued!U$5=0,"",NFM_ued!U$5/U$11)</f>
        <v>0.15256133958119472</v>
      </c>
      <c r="V91" s="254">
        <f>IF(NFM_ued!V$5=0,"",NFM_ued!V$5/V$11)</f>
        <v>0.13601125461136343</v>
      </c>
      <c r="W91" s="254">
        <f>IF(NFM_ued!W$5=0,"",NFM_ued!W$5/W$11)</f>
        <v>0.1483253503287626</v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0.40465716600449259</v>
      </c>
      <c r="C92" s="293">
        <f>IF(SUM(NFM_ued!C$34,NFM_ued!C$72)=0,"",SUM(NFM_ued!C$34,NFM_ued!C$72)/C$12)</f>
        <v>0.33691377138989897</v>
      </c>
      <c r="D92" s="293">
        <f>IF(SUM(NFM_ued!D$34,NFM_ued!D$72)=0,"",SUM(NFM_ued!D$34,NFM_ued!D$72)/D$12)</f>
        <v>0.4380454562919569</v>
      </c>
      <c r="E92" s="293">
        <f>IF(SUM(NFM_ued!E$34,NFM_ued!E$72)=0,"",SUM(NFM_ued!E$34,NFM_ued!E$72)/E$12)</f>
        <v>0.50898948239749053</v>
      </c>
      <c r="F92" s="293">
        <f>IF(SUM(NFM_ued!F$34,NFM_ued!F$72)=0,"",SUM(NFM_ued!F$34,NFM_ued!F$72)/F$12)</f>
        <v>0.51376474712167208</v>
      </c>
      <c r="G92" s="293">
        <f>IF(SUM(NFM_ued!G$34,NFM_ued!G$72)=0,"",SUM(NFM_ued!G$34,NFM_ued!G$72)/G$12)</f>
        <v>0.44829299406913792</v>
      </c>
      <c r="H92" s="293">
        <f>IF(SUM(NFM_ued!H$34,NFM_ued!H$72)=0,"",SUM(NFM_ued!H$34,NFM_ued!H$72)/H$12)</f>
        <v>0.38483647269493687</v>
      </c>
      <c r="I92" s="293">
        <f>IF(SUM(NFM_ued!I$34,NFM_ued!I$72)=0,"",SUM(NFM_ued!I$34,NFM_ued!I$72)/I$12)</f>
        <v>0.13508270227087046</v>
      </c>
      <c r="J92" s="293">
        <f>IF(SUM(NFM_ued!J$34,NFM_ued!J$72)=0,"",SUM(NFM_ued!J$34,NFM_ued!J$72)/J$12)</f>
        <v>0.10140696622588175</v>
      </c>
      <c r="K92" s="293">
        <f>IF(SUM(NFM_ued!K$34,NFM_ued!K$72)=0,"",SUM(NFM_ued!K$34,NFM_ued!K$72)/K$12)</f>
        <v>0.109504137679049</v>
      </c>
      <c r="L92" s="293">
        <f>IF(SUM(NFM_ued!L$34,NFM_ued!L$72)=0,"",SUM(NFM_ued!L$34,NFM_ued!L$72)/L$12)</f>
        <v>0.10519466938820034</v>
      </c>
      <c r="M92" s="293">
        <f>IF(SUM(NFM_ued!M$34,NFM_ued!M$72)=0,"",SUM(NFM_ued!M$34,NFM_ued!M$72)/M$12)</f>
        <v>0.11030781332047071</v>
      </c>
      <c r="N92" s="293">
        <f>IF(SUM(NFM_ued!N$34,NFM_ued!N$72)=0,"",SUM(NFM_ued!N$34,NFM_ued!N$72)/N$12)</f>
        <v>0.11150249651767137</v>
      </c>
      <c r="O92" s="293">
        <f>IF(SUM(NFM_ued!O$34,NFM_ued!O$72)=0,"",SUM(NFM_ued!O$34,NFM_ued!O$72)/O$12)</f>
        <v>0.11326536833712154</v>
      </c>
      <c r="P92" s="293">
        <f>IF(SUM(NFM_ued!P$34,NFM_ued!P$72)=0,"",SUM(NFM_ued!P$34,NFM_ued!P$72)/P$12)</f>
        <v>8.875116771790155E-2</v>
      </c>
      <c r="Q92" s="293">
        <f>IF(SUM(NFM_ued!Q$34,NFM_ued!Q$72)=0,"",SUM(NFM_ued!Q$34,NFM_ued!Q$72)/Q$12)</f>
        <v>7.8792445377793063E-2</v>
      </c>
      <c r="R92" s="293">
        <f>IF(SUM(NFM_ued!R$34,NFM_ued!R$72)=0,"",SUM(NFM_ued!R$34,NFM_ued!R$72)/R$12)</f>
        <v>8.1409519086348692E-2</v>
      </c>
      <c r="S92" s="293">
        <f>IF(SUM(NFM_ued!S$34,NFM_ued!S$72)=0,"",SUM(NFM_ued!S$34,NFM_ued!S$72)/S$12)</f>
        <v>9.0072064697703777E-2</v>
      </c>
      <c r="T92" s="293">
        <f>IF(SUM(NFM_ued!T$34,NFM_ued!T$72)=0,"",SUM(NFM_ued!T$34,NFM_ued!T$72)/T$12)</f>
        <v>9.0709638470722956E-2</v>
      </c>
      <c r="U92" s="293">
        <f>IF(SUM(NFM_ued!U$34,NFM_ued!U$72)=0,"",SUM(NFM_ued!U$34,NFM_ued!U$72)/U$12)</f>
        <v>8.3309519923857892E-2</v>
      </c>
      <c r="V92" s="293">
        <f>IF(SUM(NFM_ued!V$34,NFM_ued!V$72)=0,"",SUM(NFM_ued!V$34,NFM_ued!V$72)/V$12)</f>
        <v>7.7705322362470575E-2</v>
      </c>
      <c r="W92" s="293">
        <f>IF(SUM(NFM_ued!W$34,NFM_ued!W$72)=0,"",SUM(NFM_ued!W$34,NFM_ued!W$72)/W$12)</f>
        <v>8.4718315501275204E-2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0.80592200144060944</v>
      </c>
      <c r="C93" s="293">
        <f>IF(NFM_ued!C$34=0,"",NFM_ued!C$34/C$13)</f>
        <v>0.7638144961651232</v>
      </c>
      <c r="D93" s="293">
        <f>IF(NFM_ued!D$34=0,"",NFM_ued!D$34/D$13)</f>
        <v>0.9714076610770066</v>
      </c>
      <c r="E93" s="293">
        <f>IF(NFM_ued!E$34=0,"",NFM_ued!E$34/E$13)</f>
        <v>0.97747987034997053</v>
      </c>
      <c r="F93" s="293">
        <f>IF(NFM_ued!F$34=0,"",NFM_ued!F$34/F$13)</f>
        <v>0.9822473156223418</v>
      </c>
      <c r="G93" s="293">
        <f>IF(NFM_ued!G$34=0,"",NFM_ued!G$34/G$13)</f>
        <v>0.89092192263567582</v>
      </c>
      <c r="H93" s="293">
        <f>IF(NFM_ued!H$34=0,"",NFM_ued!H$34/H$13)</f>
        <v>0.73874315510700206</v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0.15769689910426418</v>
      </c>
      <c r="C94" s="293">
        <f>IF(NFM_ued!C$72=0,"",NFM_ued!C$72/C$14)</f>
        <v>0.14593186820098292</v>
      </c>
      <c r="D94" s="293">
        <f>IF(NFM_ued!D$72=0,"",NFM_ued!D$72/D$14)</f>
        <v>0.18914309405893373</v>
      </c>
      <c r="E94" s="293">
        <f>IF(NFM_ued!E$72=0,"",NFM_ued!E$72/E$14)</f>
        <v>0.19041601858980417</v>
      </c>
      <c r="F94" s="293">
        <f>IF(NFM_ued!F$72=0,"",NFM_ued!F$72/F$14)</f>
        <v>0.19144873999321127</v>
      </c>
      <c r="G94" s="293">
        <f>IF(NFM_ued!G$72=0,"",NFM_ued!G$72/G$14)</f>
        <v>0.17386305835788435</v>
      </c>
      <c r="H94" s="293">
        <f>IF(NFM_ued!H$72=0,"",NFM_ued!H$72/H$14)</f>
        <v>0.14134867519543609</v>
      </c>
      <c r="I94" s="293">
        <f>IF(NFM_ued!I$72=0,"",NFM_ued!I$72/I$14)</f>
        <v>0.13508270227087046</v>
      </c>
      <c r="J94" s="293">
        <f>IF(NFM_ued!J$72=0,"",NFM_ued!J$72/J$14)</f>
        <v>0.10140696622588175</v>
      </c>
      <c r="K94" s="293">
        <f>IF(NFM_ued!K$72=0,"",NFM_ued!K$72/K$14)</f>
        <v>0.109504137679049</v>
      </c>
      <c r="L94" s="293">
        <f>IF(NFM_ued!L$72=0,"",NFM_ued!L$72/L$14)</f>
        <v>0.10519466938820034</v>
      </c>
      <c r="M94" s="293">
        <f>IF(NFM_ued!M$72=0,"",NFM_ued!M$72/M$14)</f>
        <v>0.11030781332047071</v>
      </c>
      <c r="N94" s="293">
        <f>IF(NFM_ued!N$72=0,"",NFM_ued!N$72/N$14)</f>
        <v>0.11150249651767137</v>
      </c>
      <c r="O94" s="293">
        <f>IF(NFM_ued!O$72=0,"",NFM_ued!O$72/O$14)</f>
        <v>0.11326536833712154</v>
      </c>
      <c r="P94" s="293">
        <f>IF(NFM_ued!P$72=0,"",NFM_ued!P$72/P$14)</f>
        <v>8.875116771790155E-2</v>
      </c>
      <c r="Q94" s="293">
        <f>IF(NFM_ued!Q$72=0,"",NFM_ued!Q$72/Q$14)</f>
        <v>7.8792445377793063E-2</v>
      </c>
      <c r="R94" s="293">
        <f>IF(NFM_ued!R$72=0,"",NFM_ued!R$72/R$14)</f>
        <v>8.1409519086348692E-2</v>
      </c>
      <c r="S94" s="293">
        <f>IF(NFM_ued!S$72=0,"",NFM_ued!S$72/S$14)</f>
        <v>9.0072064697703777E-2</v>
      </c>
      <c r="T94" s="293">
        <f>IF(NFM_ued!T$72=0,"",NFM_ued!T$72/T$14)</f>
        <v>9.0709638470722956E-2</v>
      </c>
      <c r="U94" s="293">
        <f>IF(NFM_ued!U$72=0,"",NFM_ued!U$72/U$14)</f>
        <v>8.3309519923857892E-2</v>
      </c>
      <c r="V94" s="293">
        <f>IF(NFM_ued!V$72=0,"",NFM_ued!V$72/V$14)</f>
        <v>7.7705322362470575E-2</v>
      </c>
      <c r="W94" s="293">
        <f>IF(NFM_ued!W$72=0,"",NFM_ued!W$72/W$14)</f>
        <v>8.4718315501275204E-2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0.13556509501930336</v>
      </c>
      <c r="C95" s="255">
        <f>IF(NFM_ued!C$115=0,"",NFM_ued!C$115/C$15)</f>
        <v>0.12463237215792917</v>
      </c>
      <c r="D95" s="255">
        <f>IF(NFM_ued!D$115=0,"",NFM_ued!D$115/D$15)</f>
        <v>0.1623400769574746</v>
      </c>
      <c r="E95" s="255">
        <f>IF(NFM_ued!E$115=0,"",NFM_ued!E$115/E$15)</f>
        <v>0.16315095345937619</v>
      </c>
      <c r="F95" s="255">
        <f>IF(NFM_ued!F$115=0,"",NFM_ued!F$115/F$15)</f>
        <v>0.16421147663930954</v>
      </c>
      <c r="G95" s="255">
        <f>IF(NFM_ued!G$115=0,"",NFM_ued!G$115/G$15)</f>
        <v>0.14947527613890255</v>
      </c>
      <c r="H95" s="255">
        <f>IF(NFM_ued!H$115=0,"",NFM_ued!H$115/H$15)</f>
        <v>0.12076538617194829</v>
      </c>
      <c r="I95" s="255">
        <f>IF(NFM_ued!I$115=0,"",NFM_ued!I$115/I$15)</f>
        <v>0.14405344965215008</v>
      </c>
      <c r="J95" s="255" t="str">
        <f>IF(NFM_ued!J$115=0,"",NFM_ued!J$115/J$15)</f>
        <v/>
      </c>
      <c r="K95" s="255" t="str">
        <f>IF(NFM_ued!K$115=0,"",NFM_ued!K$115/K$15)</f>
        <v/>
      </c>
      <c r="L95" s="255" t="str">
        <f>IF(NFM_ued!L$115=0,"",NFM_ued!L$115/L$15)</f>
        <v/>
      </c>
      <c r="M95" s="255" t="str">
        <f>IF(NFM_ued!M$115=0,"",NFM_ued!M$115/M$15)</f>
        <v/>
      </c>
      <c r="N95" s="255" t="str">
        <f>IF(NFM_ued!N$115=0,"",NFM_ued!N$115/N$15)</f>
        <v/>
      </c>
      <c r="O95" s="255" t="str">
        <f>IF(NFM_ued!O$115=0,"",NFM_ued!O$115/O$15)</f>
        <v/>
      </c>
      <c r="P95" s="255" t="str">
        <f>IF(NFM_ued!P$115=0,"",NFM_ued!P$115/P$15)</f>
        <v/>
      </c>
      <c r="Q95" s="255" t="str">
        <f>IF(NFM_ued!Q$115=0,"",NFM_ued!Q$115/Q$15)</f>
        <v/>
      </c>
      <c r="R95" s="255" t="str">
        <f>IF(NFM_ued!R$115=0,"",NFM_ued!R$115/R$15)</f>
        <v/>
      </c>
      <c r="S95" s="255" t="str">
        <f>IF(NFM_ued!S$115=0,"",NFM_ued!S$115/S$15)</f>
        <v/>
      </c>
      <c r="T95" s="255" t="str">
        <f>IF(NFM_ued!T$115=0,"",NFM_ued!T$115/T$15)</f>
        <v/>
      </c>
      <c r="U95" s="255" t="str">
        <f>IF(NFM_ued!U$115=0,"",NFM_ued!U$115/U$15)</f>
        <v/>
      </c>
      <c r="V95" s="255" t="str">
        <f>IF(NFM_ued!V$115=0,"",NFM_ued!V$115/V$15)</f>
        <v/>
      </c>
      <c r="W95" s="255" t="str">
        <f>IF(NFM_ued!W$115=0,"",NFM_ued!W$115/W$15)</f>
        <v/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1.2597005779671628</v>
      </c>
      <c r="C96" s="294">
        <f t="shared" si="31"/>
        <v>1.5497129218978365</v>
      </c>
      <c r="D96" s="294">
        <f t="shared" si="31"/>
        <v>1.2845340508155061</v>
      </c>
      <c r="E96" s="294">
        <f t="shared" si="31"/>
        <v>1.2857997532155683</v>
      </c>
      <c r="F96" s="294">
        <f t="shared" si="31"/>
        <v>1.2574149073567216</v>
      </c>
      <c r="G96" s="294">
        <f t="shared" si="31"/>
        <v>1.2190248022332837</v>
      </c>
      <c r="H96" s="294">
        <f t="shared" si="31"/>
        <v>1.2021306567776193</v>
      </c>
      <c r="I96" s="294">
        <f t="shared" si="31"/>
        <v>1.1607199429200856</v>
      </c>
      <c r="J96" s="294">
        <f t="shared" si="31"/>
        <v>1.1694263248408971</v>
      </c>
      <c r="K96" s="294">
        <f t="shared" si="31"/>
        <v>1.0957766899213732</v>
      </c>
      <c r="L96" s="294">
        <f t="shared" si="31"/>
        <v>1.1320339718920809</v>
      </c>
      <c r="M96" s="294">
        <f t="shared" si="31"/>
        <v>1.1695940490396501</v>
      </c>
      <c r="N96" s="294">
        <f t="shared" si="31"/>
        <v>1.0152803335706395</v>
      </c>
      <c r="O96" s="294">
        <f t="shared" si="31"/>
        <v>1.1425663720418464</v>
      </c>
      <c r="P96" s="294">
        <f t="shared" si="31"/>
        <v>1.4109101515278042</v>
      </c>
      <c r="Q96" s="294">
        <f t="shared" si="31"/>
        <v>1.4973809891521739</v>
      </c>
      <c r="R96" s="294">
        <f t="shared" si="31"/>
        <v>1.5246433359991773</v>
      </c>
      <c r="S96" s="294">
        <f t="shared" si="31"/>
        <v>1.5278090702518092</v>
      </c>
      <c r="T96" s="294">
        <f t="shared" si="31"/>
        <v>1.5128985127323826</v>
      </c>
      <c r="U96" s="294">
        <f t="shared" si="31"/>
        <v>1.581993788641199</v>
      </c>
      <c r="V96" s="294">
        <f t="shared" si="31"/>
        <v>1.5961181160803393</v>
      </c>
      <c r="W96" s="294">
        <f t="shared" si="31"/>
        <v>1.5965062036961508</v>
      </c>
      <c r="DA96" s="119"/>
    </row>
    <row r="97" spans="1:105" ht="12" customHeight="1" x14ac:dyDescent="0.25">
      <c r="A97" s="50" t="s">
        <v>43</v>
      </c>
      <c r="B97" s="257">
        <f t="shared" ref="B97:W97" si="32">IF(B$64=0,"",B$74/B$64)</f>
        <v>1.2098589201872241</v>
      </c>
      <c r="C97" s="257">
        <f t="shared" si="32"/>
        <v>1.3862526987565309</v>
      </c>
      <c r="D97" s="257">
        <f t="shared" si="32"/>
        <v>1.2737420234030195</v>
      </c>
      <c r="E97" s="257">
        <f t="shared" si="32"/>
        <v>1.2766692653576679</v>
      </c>
      <c r="F97" s="257">
        <f t="shared" si="32"/>
        <v>1.247961477476963</v>
      </c>
      <c r="G97" s="257">
        <f t="shared" si="32"/>
        <v>1.157211961398511</v>
      </c>
      <c r="H97" s="257">
        <f t="shared" si="32"/>
        <v>1.321322276956391</v>
      </c>
      <c r="I97" s="257">
        <f t="shared" si="32"/>
        <v>1.117062947534841</v>
      </c>
      <c r="J97" s="257">
        <f t="shared" si="32"/>
        <v>1.1334258906350942</v>
      </c>
      <c r="K97" s="257">
        <f t="shared" si="32"/>
        <v>1.0365852656979584</v>
      </c>
      <c r="L97" s="257">
        <f t="shared" si="32"/>
        <v>1.0769614305394368</v>
      </c>
      <c r="M97" s="257">
        <f t="shared" si="32"/>
        <v>1.1366667081327213</v>
      </c>
      <c r="N97" s="257">
        <f t="shared" si="32"/>
        <v>0.97297410250120764</v>
      </c>
      <c r="O97" s="257">
        <f t="shared" si="32"/>
        <v>1.1460886742041556</v>
      </c>
      <c r="P97" s="257">
        <f t="shared" si="32"/>
        <v>1.4261605096782746</v>
      </c>
      <c r="Q97" s="257">
        <f t="shared" si="32"/>
        <v>1.5174649310000594</v>
      </c>
      <c r="R97" s="257">
        <f t="shared" si="32"/>
        <v>1.5481071871376495</v>
      </c>
      <c r="S97" s="257">
        <f t="shared" si="32"/>
        <v>1.5503476121268178</v>
      </c>
      <c r="T97" s="257">
        <f t="shared" si="32"/>
        <v>1.5383163196116185</v>
      </c>
      <c r="U97" s="257">
        <f t="shared" si="32"/>
        <v>1.6148053296591454</v>
      </c>
      <c r="V97" s="257">
        <f t="shared" si="32"/>
        <v>1.6318324969265798</v>
      </c>
      <c r="W97" s="257">
        <f t="shared" si="32"/>
        <v>1.6333624055251474</v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1.3722472800004661</v>
      </c>
      <c r="C98" s="295">
        <f t="shared" si="33"/>
        <v>1.7956223346390527</v>
      </c>
      <c r="D98" s="295">
        <f t="shared" si="33"/>
        <v>1.2810037157321088</v>
      </c>
      <c r="E98" s="295">
        <f t="shared" si="33"/>
        <v>1.2762523807549888</v>
      </c>
      <c r="F98" s="295">
        <f t="shared" si="33"/>
        <v>1.2469815437637939</v>
      </c>
      <c r="G98" s="295">
        <f t="shared" si="33"/>
        <v>1.3342724088436506</v>
      </c>
      <c r="H98" s="295">
        <f t="shared" si="33"/>
        <v>0.81422337154763702</v>
      </c>
      <c r="I98" s="295">
        <f t="shared" si="33"/>
        <v>1.3054602644712332</v>
      </c>
      <c r="J98" s="295">
        <f t="shared" si="33"/>
        <v>1.307198172254842</v>
      </c>
      <c r="K98" s="295">
        <f t="shared" si="33"/>
        <v>1.2481161613270675</v>
      </c>
      <c r="L98" s="295">
        <f t="shared" si="33"/>
        <v>1.2727154325707604</v>
      </c>
      <c r="M98" s="295">
        <f t="shared" si="33"/>
        <v>1.2763313425922183</v>
      </c>
      <c r="N98" s="295">
        <f t="shared" si="33"/>
        <v>1.111095636198185</v>
      </c>
      <c r="O98" s="295">
        <f t="shared" si="33"/>
        <v>1.1059614324271889</v>
      </c>
      <c r="P98" s="295">
        <f t="shared" si="33"/>
        <v>1.1927918924375538</v>
      </c>
      <c r="Q98" s="295">
        <f t="shared" si="33"/>
        <v>1.1795942139014517</v>
      </c>
      <c r="R98" s="295">
        <f t="shared" si="33"/>
        <v>1.1913965974088547</v>
      </c>
      <c r="S98" s="295">
        <f t="shared" si="33"/>
        <v>1.2211391543824184</v>
      </c>
      <c r="T98" s="295">
        <f t="shared" si="33"/>
        <v>1.1884005257031238</v>
      </c>
      <c r="U98" s="295">
        <f t="shared" si="33"/>
        <v>1.1795821533816875</v>
      </c>
      <c r="V98" s="295">
        <f t="shared" si="33"/>
        <v>1.1526180184825248</v>
      </c>
      <c r="W98" s="295">
        <f t="shared" si="33"/>
        <v>1.1564300537796264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1.4003989644072734</v>
      </c>
      <c r="C99" s="295">
        <f t="shared" si="34"/>
        <v>1.7526124716473583</v>
      </c>
      <c r="D99" s="295">
        <f t="shared" si="34"/>
        <v>1.2253429873800119</v>
      </c>
      <c r="E99" s="295">
        <f t="shared" si="34"/>
        <v>1.2392274673262447</v>
      </c>
      <c r="F99" s="295">
        <f t="shared" si="34"/>
        <v>1.2030101155628297</v>
      </c>
      <c r="G99" s="295">
        <f t="shared" si="34"/>
        <v>1.3298874612109175</v>
      </c>
      <c r="H99" s="295">
        <f t="shared" si="34"/>
        <v>0.46631976696738758</v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1.2984145436494532</v>
      </c>
      <c r="C100" s="295">
        <f t="shared" si="35"/>
        <v>1.877616316867537</v>
      </c>
      <c r="D100" s="295">
        <f t="shared" si="35"/>
        <v>1.3916926641595748</v>
      </c>
      <c r="E100" s="295">
        <f t="shared" si="35"/>
        <v>1.3835404821678274</v>
      </c>
      <c r="F100" s="295">
        <f t="shared" si="35"/>
        <v>1.3758977764438942</v>
      </c>
      <c r="G100" s="295">
        <f t="shared" si="35"/>
        <v>1.3458576398051327</v>
      </c>
      <c r="H100" s="295">
        <f t="shared" si="35"/>
        <v>1.8342134849760954</v>
      </c>
      <c r="I100" s="295">
        <f t="shared" si="35"/>
        <v>1.3054602644712332</v>
      </c>
      <c r="J100" s="295">
        <f t="shared" si="35"/>
        <v>1.307198172254842</v>
      </c>
      <c r="K100" s="295">
        <f t="shared" si="35"/>
        <v>1.2481161613270675</v>
      </c>
      <c r="L100" s="295">
        <f t="shared" si="35"/>
        <v>1.2727154325707604</v>
      </c>
      <c r="M100" s="295">
        <f t="shared" si="35"/>
        <v>1.2763313425922183</v>
      </c>
      <c r="N100" s="295">
        <f t="shared" si="35"/>
        <v>1.111095636198185</v>
      </c>
      <c r="O100" s="295">
        <f t="shared" si="35"/>
        <v>1.1059614324271889</v>
      </c>
      <c r="P100" s="295">
        <f t="shared" si="35"/>
        <v>1.1927918924375538</v>
      </c>
      <c r="Q100" s="295">
        <f t="shared" si="35"/>
        <v>1.1795942139014517</v>
      </c>
      <c r="R100" s="295">
        <f t="shared" si="35"/>
        <v>1.1913965974088547</v>
      </c>
      <c r="S100" s="295">
        <f t="shared" si="35"/>
        <v>1.2211391543824184</v>
      </c>
      <c r="T100" s="295">
        <f t="shared" si="35"/>
        <v>1.1884005257031238</v>
      </c>
      <c r="U100" s="295">
        <f t="shared" si="35"/>
        <v>1.1795821533816875</v>
      </c>
      <c r="V100" s="295">
        <f t="shared" si="35"/>
        <v>1.1526180184825248</v>
      </c>
      <c r="W100" s="295">
        <f t="shared" si="35"/>
        <v>1.1564300537796264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1.3340170940125924</v>
      </c>
      <c r="C101" s="258">
        <f t="shared" si="36"/>
        <v>2.029631571830349</v>
      </c>
      <c r="D101" s="258">
        <f t="shared" si="36"/>
        <v>1.450309292390223</v>
      </c>
      <c r="E101" s="258">
        <f t="shared" si="36"/>
        <v>1.4657573469471985</v>
      </c>
      <c r="F101" s="258">
        <f t="shared" si="36"/>
        <v>1.4476374178095588</v>
      </c>
      <c r="G101" s="258">
        <f t="shared" si="36"/>
        <v>1.4002769483291391</v>
      </c>
      <c r="H101" s="258">
        <f t="shared" si="36"/>
        <v>1.9936724613118075</v>
      </c>
      <c r="I101" s="258">
        <f t="shared" si="36"/>
        <v>1.3574047107180549</v>
      </c>
      <c r="J101" s="258" t="str">
        <f t="shared" si="36"/>
        <v/>
      </c>
      <c r="K101" s="258" t="str">
        <f t="shared" si="36"/>
        <v/>
      </c>
      <c r="L101" s="258" t="str">
        <f t="shared" si="36"/>
        <v/>
      </c>
      <c r="M101" s="258" t="str">
        <f t="shared" si="36"/>
        <v/>
      </c>
      <c r="N101" s="258" t="str">
        <f t="shared" si="36"/>
        <v/>
      </c>
      <c r="O101" s="258" t="str">
        <f t="shared" si="36"/>
        <v/>
      </c>
      <c r="P101" s="258" t="str">
        <f t="shared" si="36"/>
        <v/>
      </c>
      <c r="Q101" s="258" t="str">
        <f t="shared" si="36"/>
        <v/>
      </c>
      <c r="R101" s="258" t="str">
        <f t="shared" si="36"/>
        <v/>
      </c>
      <c r="S101" s="258" t="str">
        <f t="shared" si="36"/>
        <v/>
      </c>
      <c r="T101" s="258" t="str">
        <f t="shared" si="36"/>
        <v/>
      </c>
      <c r="U101" s="258" t="str">
        <f t="shared" si="36"/>
        <v/>
      </c>
      <c r="V101" s="258" t="str">
        <f t="shared" si="36"/>
        <v/>
      </c>
      <c r="W101" s="258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HU: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167.17666497448579</v>
      </c>
      <c r="C5" s="225">
        <v>137.03441992084839</v>
      </c>
      <c r="D5" s="225">
        <v>166.30525430153759</v>
      </c>
      <c r="E5" s="225">
        <v>170.7301352278235</v>
      </c>
      <c r="F5" s="225">
        <v>171.58031493580449</v>
      </c>
      <c r="G5" s="225">
        <v>158.18102166670349</v>
      </c>
      <c r="H5" s="225">
        <v>132.66750926162581</v>
      </c>
      <c r="I5" s="225">
        <v>150.3302234728117</v>
      </c>
      <c r="J5" s="225">
        <v>151.42320203438021</v>
      </c>
      <c r="K5" s="225">
        <v>100.4132151110007</v>
      </c>
      <c r="L5" s="225">
        <v>120.19970385046339</v>
      </c>
      <c r="M5" s="225">
        <v>126.50996858357431</v>
      </c>
      <c r="N5" s="225">
        <v>111.48490870968971</v>
      </c>
      <c r="O5" s="225">
        <v>137.46074646675001</v>
      </c>
      <c r="P5" s="225">
        <v>112.8712279018104</v>
      </c>
      <c r="Q5" s="225">
        <v>105.8834623908995</v>
      </c>
      <c r="R5" s="225">
        <v>109.17773120671551</v>
      </c>
      <c r="S5" s="225">
        <v>120.6649913412942</v>
      </c>
      <c r="T5" s="225">
        <v>118.06857317379909</v>
      </c>
      <c r="U5" s="225">
        <v>107.8259276742381</v>
      </c>
      <c r="V5" s="225">
        <v>90.665087645918561</v>
      </c>
      <c r="W5" s="225">
        <v>95.071839508637922</v>
      </c>
      <c r="DA5" s="89" t="s">
        <v>476</v>
      </c>
    </row>
    <row r="6" spans="1:105" ht="12" customHeight="1" x14ac:dyDescent="0.25">
      <c r="A6" s="55" t="s">
        <v>92</v>
      </c>
      <c r="B6" s="261">
        <v>0.25076499746105668</v>
      </c>
      <c r="C6" s="261">
        <v>0.2055516298805766</v>
      </c>
      <c r="D6" s="261">
        <v>0.2494578814517466</v>
      </c>
      <c r="E6" s="261">
        <v>0.25609520284123999</v>
      </c>
      <c r="F6" s="261">
        <v>0.25737047240302963</v>
      </c>
      <c r="G6" s="261">
        <v>0.2372715324994242</v>
      </c>
      <c r="H6" s="261">
        <v>0.19900126389174369</v>
      </c>
      <c r="I6" s="261">
        <v>0.2254953352089166</v>
      </c>
      <c r="J6" s="261">
        <v>0.22713480305112599</v>
      </c>
      <c r="K6" s="261">
        <v>0.15061982266623369</v>
      </c>
      <c r="L6" s="261">
        <v>0.18029955577519949</v>
      </c>
      <c r="M6" s="261">
        <v>0.18976495287499981</v>
      </c>
      <c r="N6" s="261">
        <v>0.16722736306396929</v>
      </c>
      <c r="O6" s="261">
        <v>0.20619111970040019</v>
      </c>
      <c r="P6" s="261">
        <v>0.1693068418529001</v>
      </c>
      <c r="Q6" s="261">
        <v>0.15882519358649541</v>
      </c>
      <c r="R6" s="261">
        <v>0.16376659681020231</v>
      </c>
      <c r="S6" s="261">
        <v>0.18099748701205509</v>
      </c>
      <c r="T6" s="261">
        <v>0.17710285976084961</v>
      </c>
      <c r="U6" s="261">
        <v>0.1617388915114793</v>
      </c>
      <c r="V6" s="261">
        <v>0.13599763146900631</v>
      </c>
      <c r="W6" s="261">
        <v>0.14260775926308719</v>
      </c>
      <c r="DA6" s="67" t="s">
        <v>477</v>
      </c>
    </row>
    <row r="7" spans="1:105" ht="12" customHeight="1" x14ac:dyDescent="0.25">
      <c r="A7" s="202" t="s">
        <v>93</v>
      </c>
      <c r="B7" s="226">
        <v>0.1253824987305284</v>
      </c>
      <c r="C7" s="226">
        <v>0.1027758149402883</v>
      </c>
      <c r="D7" s="226">
        <v>0.1247289407258733</v>
      </c>
      <c r="E7" s="226">
        <v>0.12804760142061999</v>
      </c>
      <c r="F7" s="226">
        <v>0.12868523620151481</v>
      </c>
      <c r="G7" s="226">
        <v>0.1186357662497121</v>
      </c>
      <c r="H7" s="226">
        <v>9.9500631945871859E-2</v>
      </c>
      <c r="I7" s="226">
        <v>0.1127476676044583</v>
      </c>
      <c r="J7" s="226">
        <v>0.11356740152556299</v>
      </c>
      <c r="K7" s="226">
        <v>7.5309911333116847E-2</v>
      </c>
      <c r="L7" s="226">
        <v>9.014977788759973E-2</v>
      </c>
      <c r="M7" s="226">
        <v>9.4882476437499877E-2</v>
      </c>
      <c r="N7" s="226">
        <v>8.3613681531984632E-2</v>
      </c>
      <c r="O7" s="226">
        <v>0.10309555985020009</v>
      </c>
      <c r="P7" s="226">
        <v>8.4653420926450063E-2</v>
      </c>
      <c r="Q7" s="226">
        <v>7.9412596793247692E-2</v>
      </c>
      <c r="R7" s="226">
        <v>8.188329840510114E-2</v>
      </c>
      <c r="S7" s="226">
        <v>9.0498743506027546E-2</v>
      </c>
      <c r="T7" s="226">
        <v>8.8551429880424845E-2</v>
      </c>
      <c r="U7" s="226">
        <v>8.086944575573965E-2</v>
      </c>
      <c r="V7" s="226">
        <v>6.7998815734503171E-2</v>
      </c>
      <c r="W7" s="226">
        <v>7.1303879631543582E-2</v>
      </c>
      <c r="DA7" s="174" t="s">
        <v>478</v>
      </c>
    </row>
    <row r="8" spans="1:105" ht="12" customHeight="1" x14ac:dyDescent="0.25">
      <c r="A8" s="202" t="s">
        <v>94</v>
      </c>
      <c r="B8" s="226">
        <v>3.176356634506718</v>
      </c>
      <c r="C8" s="226">
        <v>2.603653978487301</v>
      </c>
      <c r="D8" s="226">
        <v>3.159799831722121</v>
      </c>
      <c r="E8" s="226">
        <v>3.243872569322372</v>
      </c>
      <c r="F8" s="226">
        <v>3.2600259837717052</v>
      </c>
      <c r="G8" s="226">
        <v>3.005439411659371</v>
      </c>
      <c r="H8" s="226">
        <v>2.520682675962084</v>
      </c>
      <c r="I8" s="226">
        <v>2.8562742459796082</v>
      </c>
      <c r="J8" s="226">
        <v>2.8770408386475941</v>
      </c>
      <c r="K8" s="226">
        <v>1.907851087105626</v>
      </c>
      <c r="L8" s="226">
        <v>2.2837943731525252</v>
      </c>
      <c r="M8" s="226">
        <v>2.403689403083328</v>
      </c>
      <c r="N8" s="226">
        <v>2.118213265476943</v>
      </c>
      <c r="O8" s="226">
        <v>2.6117541828717341</v>
      </c>
      <c r="P8" s="226">
        <v>2.1445533301367332</v>
      </c>
      <c r="Q8" s="226">
        <v>2.0117857854289398</v>
      </c>
      <c r="R8" s="226">
        <v>2.074376892929227</v>
      </c>
      <c r="S8" s="226">
        <v>2.2926348354860289</v>
      </c>
      <c r="T8" s="226">
        <v>2.243302890304093</v>
      </c>
      <c r="U8" s="226">
        <v>2.0486926258120688</v>
      </c>
      <c r="V8" s="226">
        <v>1.722636665274079</v>
      </c>
      <c r="W8" s="226">
        <v>1.8063649506657691</v>
      </c>
      <c r="DA8" s="174" t="s">
        <v>479</v>
      </c>
    </row>
    <row r="9" spans="1:105" ht="12" customHeight="1" x14ac:dyDescent="0.25">
      <c r="A9" s="202" t="s">
        <v>95</v>
      </c>
      <c r="B9" s="226">
        <v>8.3588332487019232E-2</v>
      </c>
      <c r="C9" s="226">
        <v>6.8517209960192421E-2</v>
      </c>
      <c r="D9" s="226">
        <v>8.3152627150582484E-2</v>
      </c>
      <c r="E9" s="226">
        <v>8.5365067613746973E-2</v>
      </c>
      <c r="F9" s="226">
        <v>8.5790157467676792E-2</v>
      </c>
      <c r="G9" s="226">
        <v>7.9090510833141683E-2</v>
      </c>
      <c r="H9" s="226">
        <v>6.6333754630581457E-2</v>
      </c>
      <c r="I9" s="226">
        <v>7.5165111736305801E-2</v>
      </c>
      <c r="J9" s="226">
        <v>7.5711601017042274E-2</v>
      </c>
      <c r="K9" s="226">
        <v>5.0206607555411398E-2</v>
      </c>
      <c r="L9" s="226">
        <v>6.0099851925066679E-2</v>
      </c>
      <c r="M9" s="226">
        <v>6.3254984291666802E-2</v>
      </c>
      <c r="N9" s="226">
        <v>5.574245435465662E-2</v>
      </c>
      <c r="O9" s="226">
        <v>6.8730373233466965E-2</v>
      </c>
      <c r="P9" s="226">
        <v>5.6435613950966877E-2</v>
      </c>
      <c r="Q9" s="226">
        <v>5.2941731195498637E-2</v>
      </c>
      <c r="R9" s="226">
        <v>5.4588865603400941E-2</v>
      </c>
      <c r="S9" s="226">
        <v>6.0332495670685223E-2</v>
      </c>
      <c r="T9" s="226">
        <v>5.9034286586950077E-2</v>
      </c>
      <c r="U9" s="226">
        <v>5.391296383715994E-2</v>
      </c>
      <c r="V9" s="226">
        <v>4.533254382300226E-2</v>
      </c>
      <c r="W9" s="226">
        <v>4.7535919754362541E-2</v>
      </c>
      <c r="DA9" s="174" t="s">
        <v>480</v>
      </c>
    </row>
    <row r="10" spans="1:105" ht="12" customHeight="1" x14ac:dyDescent="0.25">
      <c r="A10" s="56" t="s">
        <v>96</v>
      </c>
      <c r="B10" s="262">
        <v>0.37469530483872437</v>
      </c>
      <c r="C10" s="262">
        <v>0.27371298093154639</v>
      </c>
      <c r="D10" s="262">
        <v>0.36288218265685601</v>
      </c>
      <c r="E10" s="262">
        <v>0.3720759223107617</v>
      </c>
      <c r="F10" s="262">
        <v>0.37250016803205921</v>
      </c>
      <c r="G10" s="262">
        <v>0.3405712570946749</v>
      </c>
      <c r="H10" s="262">
        <v>0.26076505509447417</v>
      </c>
      <c r="I10" s="262">
        <v>0.3444475245345715</v>
      </c>
      <c r="J10" s="262">
        <v>0.35037615738064082</v>
      </c>
      <c r="K10" s="262">
        <v>0.22486128944846309</v>
      </c>
      <c r="L10" s="262">
        <v>0.27190108466558138</v>
      </c>
      <c r="M10" s="262">
        <v>0.29534052217737777</v>
      </c>
      <c r="N10" s="262">
        <v>0.25466176859339762</v>
      </c>
      <c r="O10" s="262">
        <v>0.34952911356147692</v>
      </c>
      <c r="P10" s="262">
        <v>0.30347668859601712</v>
      </c>
      <c r="Q10" s="262">
        <v>0.29231823944189378</v>
      </c>
      <c r="R10" s="262">
        <v>0.30220176396351311</v>
      </c>
      <c r="S10" s="262">
        <v>0.35151278594149948</v>
      </c>
      <c r="T10" s="262">
        <v>0.33743947835948163</v>
      </c>
      <c r="U10" s="262">
        <v>0.31653359076651483</v>
      </c>
      <c r="V10" s="262">
        <v>0.28552347491341978</v>
      </c>
      <c r="W10" s="262">
        <v>0.30350586786920308</v>
      </c>
      <c r="DA10" s="68" t="s">
        <v>481</v>
      </c>
    </row>
    <row r="11" spans="1:105" ht="12" customHeight="1" x14ac:dyDescent="0.25">
      <c r="A11" s="37" t="s">
        <v>160</v>
      </c>
      <c r="B11" s="228">
        <v>4.2754417224035264E-3</v>
      </c>
      <c r="C11" s="228">
        <v>2.2416073470798441E-3</v>
      </c>
      <c r="D11" s="228">
        <v>1.9923076020991492E-3</v>
      </c>
      <c r="E11" s="228">
        <v>4.2636858950906888E-3</v>
      </c>
      <c r="F11" s="228">
        <v>0</v>
      </c>
      <c r="G11" s="228">
        <v>0</v>
      </c>
      <c r="H11" s="228">
        <v>4.7796594463750258E-3</v>
      </c>
      <c r="I11" s="228">
        <v>2.2271197188507359E-3</v>
      </c>
      <c r="J11" s="228">
        <v>2.2457616892784102E-3</v>
      </c>
      <c r="K11" s="228">
        <v>0</v>
      </c>
      <c r="L11" s="228">
        <v>0</v>
      </c>
      <c r="M11" s="228">
        <v>2.1076104814185398E-3</v>
      </c>
      <c r="N11" s="228">
        <v>1.892746205927217E-3</v>
      </c>
      <c r="O11" s="228">
        <v>0</v>
      </c>
      <c r="P11" s="228">
        <v>1.9931131990777629E-3</v>
      </c>
      <c r="Q11" s="228">
        <v>1.841815312578715E-3</v>
      </c>
      <c r="R11" s="228">
        <v>1.847297964184362E-3</v>
      </c>
      <c r="S11" s="228">
        <v>1.7982192448368879E-3</v>
      </c>
      <c r="T11" s="228">
        <v>1.782479644618857E-3</v>
      </c>
      <c r="U11" s="228">
        <v>1.6487732640936691E-3</v>
      </c>
      <c r="V11" s="228">
        <v>1.49348792093946E-3</v>
      </c>
      <c r="W11" s="228">
        <v>1.4721970614132119E-3</v>
      </c>
      <c r="DA11" s="69" t="s">
        <v>482</v>
      </c>
    </row>
    <row r="12" spans="1:105" ht="12" customHeight="1" x14ac:dyDescent="0.25">
      <c r="A12" s="37" t="s">
        <v>162</v>
      </c>
      <c r="B12" s="228">
        <v>0.21248349386427159</v>
      </c>
      <c r="C12" s="228">
        <v>0.2539262173977751</v>
      </c>
      <c r="D12" s="228">
        <v>0.22727052142164189</v>
      </c>
      <c r="E12" s="228">
        <v>0.2278285003592978</v>
      </c>
      <c r="F12" s="228">
        <v>0.23434686911533451</v>
      </c>
      <c r="G12" s="228">
        <v>0.214734334302251</v>
      </c>
      <c r="H12" s="228">
        <v>0.2361418670343724</v>
      </c>
      <c r="I12" s="228">
        <v>0.20730710676882669</v>
      </c>
      <c r="J12" s="228">
        <v>0.2099085559405251</v>
      </c>
      <c r="K12" s="228">
        <v>0.13301591556331091</v>
      </c>
      <c r="L12" s="228">
        <v>0.16267267621827289</v>
      </c>
      <c r="M12" s="228">
        <v>0.17039543898157519</v>
      </c>
      <c r="N12" s="228">
        <v>0.12856787247769941</v>
      </c>
      <c r="O12" s="228">
        <v>0.16555031023910591</v>
      </c>
      <c r="P12" s="228">
        <v>0.1414927579614432</v>
      </c>
      <c r="Q12" s="228">
        <v>0.12933120723666</v>
      </c>
      <c r="R12" s="228">
        <v>0.13431934933001169</v>
      </c>
      <c r="S12" s="228">
        <v>0.14331280756766249</v>
      </c>
      <c r="T12" s="228">
        <v>0.14030090682659119</v>
      </c>
      <c r="U12" s="228">
        <v>0.12420795484099111</v>
      </c>
      <c r="V12" s="228">
        <v>9.5058369391002706E-2</v>
      </c>
      <c r="W12" s="228">
        <v>9.8675623294772474E-2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3.9023299378524452E-2</v>
      </c>
      <c r="T14" s="228">
        <v>2.2166916655717801E-2</v>
      </c>
      <c r="U14" s="228">
        <v>2.5439561171905101E-2</v>
      </c>
      <c r="V14" s="228">
        <v>5.1987228845667532E-2</v>
      </c>
      <c r="W14" s="228">
        <v>6.250392632563434E-2</v>
      </c>
      <c r="DA14" s="69" t="s">
        <v>485</v>
      </c>
    </row>
    <row r="15" spans="1:105" ht="12" customHeight="1" x14ac:dyDescent="0.25">
      <c r="A15" s="37" t="s">
        <v>38</v>
      </c>
      <c r="B15" s="228">
        <v>0.15793636925204929</v>
      </c>
      <c r="C15" s="228">
        <v>1.7545156186691429E-2</v>
      </c>
      <c r="D15" s="228">
        <v>0.13361935363311489</v>
      </c>
      <c r="E15" s="228">
        <v>0.13998373605637321</v>
      </c>
      <c r="F15" s="228">
        <v>0.1381532989167247</v>
      </c>
      <c r="G15" s="228">
        <v>0.12583692279242389</v>
      </c>
      <c r="H15" s="228">
        <v>1.984352861372677E-2</v>
      </c>
      <c r="I15" s="228">
        <v>0.13491329804689409</v>
      </c>
      <c r="J15" s="228">
        <v>0.13822183975083729</v>
      </c>
      <c r="K15" s="228">
        <v>9.1845373885152154E-2</v>
      </c>
      <c r="L15" s="228">
        <v>0.10922840844730849</v>
      </c>
      <c r="M15" s="228">
        <v>0.1228374727143841</v>
      </c>
      <c r="N15" s="228">
        <v>0.12420114990977101</v>
      </c>
      <c r="O15" s="228">
        <v>0.18397880332237099</v>
      </c>
      <c r="P15" s="228">
        <v>0.15999081743549609</v>
      </c>
      <c r="Q15" s="228">
        <v>0.1611452168926551</v>
      </c>
      <c r="R15" s="228">
        <v>0.166035116669317</v>
      </c>
      <c r="S15" s="228">
        <v>0.16737845975047569</v>
      </c>
      <c r="T15" s="228">
        <v>0.17318917523255381</v>
      </c>
      <c r="U15" s="228">
        <v>0.1652373014895249</v>
      </c>
      <c r="V15" s="228">
        <v>0.13698438875581009</v>
      </c>
      <c r="W15" s="228">
        <v>0.14085412118738311</v>
      </c>
      <c r="DA15" s="69" t="s">
        <v>486</v>
      </c>
    </row>
    <row r="16" spans="1:105" ht="12" customHeight="1" x14ac:dyDescent="0.25">
      <c r="A16" s="57" t="s">
        <v>487</v>
      </c>
      <c r="B16" s="296">
        <v>99.343169454745819</v>
      </c>
      <c r="C16" s="296">
        <v>87.120061422205964</v>
      </c>
      <c r="D16" s="296">
        <v>100.5263971313676</v>
      </c>
      <c r="E16" s="296">
        <v>103.2801492947918</v>
      </c>
      <c r="F16" s="296">
        <v>104.0391643020686</v>
      </c>
      <c r="G16" s="296">
        <v>96.400728105143855</v>
      </c>
      <c r="H16" s="296">
        <v>85.112936997511923</v>
      </c>
      <c r="I16" s="296">
        <v>88.056680159510165</v>
      </c>
      <c r="J16" s="296">
        <v>88.110311630834858</v>
      </c>
      <c r="K16" s="296">
        <v>59.710488799818421</v>
      </c>
      <c r="L16" s="296">
        <v>71.008704488508755</v>
      </c>
      <c r="M16" s="296">
        <v>73.166545317901779</v>
      </c>
      <c r="N16" s="296">
        <v>65.436550985212932</v>
      </c>
      <c r="O16" s="296">
        <v>74.596638078013001</v>
      </c>
      <c r="P16" s="296">
        <v>58.430721938445458</v>
      </c>
      <c r="Q16" s="296">
        <v>53.506382667498691</v>
      </c>
      <c r="R16" s="296">
        <v>55.035953386017617</v>
      </c>
      <c r="S16" s="296">
        <v>61.321468820832251</v>
      </c>
      <c r="T16" s="296">
        <v>59.611212576630997</v>
      </c>
      <c r="U16" s="296">
        <v>53.463847745924177</v>
      </c>
      <c r="V16" s="296">
        <v>44.419313029671073</v>
      </c>
      <c r="W16" s="296">
        <v>46.627033978485251</v>
      </c>
      <c r="DA16" s="70" t="s">
        <v>488</v>
      </c>
    </row>
    <row r="17" spans="1:105" ht="12" customHeight="1" x14ac:dyDescent="0.25">
      <c r="A17" s="46" t="s">
        <v>30</v>
      </c>
      <c r="B17" s="231">
        <v>0.49931349966538052</v>
      </c>
      <c r="C17" s="231">
        <v>0</v>
      </c>
      <c r="D17" s="231">
        <v>1.213887203220128</v>
      </c>
      <c r="E17" s="231">
        <v>2.4398837356356879</v>
      </c>
      <c r="F17" s="231">
        <v>1.6449260643368091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0.69441777845078112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0.92013153698499306</v>
      </c>
      <c r="C20" s="231">
        <v>0.31622741807577559</v>
      </c>
      <c r="D20" s="231">
        <v>0.4206329165504803</v>
      </c>
      <c r="E20" s="231">
        <v>0.87937849469495388</v>
      </c>
      <c r="F20" s="231">
        <v>0</v>
      </c>
      <c r="G20" s="231">
        <v>0</v>
      </c>
      <c r="H20" s="231">
        <v>0.65251939775337586</v>
      </c>
      <c r="I20" s="231">
        <v>0.37583089357698529</v>
      </c>
      <c r="J20" s="231">
        <v>0.38616850239771949</v>
      </c>
      <c r="K20" s="231">
        <v>0</v>
      </c>
      <c r="L20" s="231">
        <v>0</v>
      </c>
      <c r="M20" s="231">
        <v>0.38405371024922541</v>
      </c>
      <c r="N20" s="231">
        <v>0.34268417850090221</v>
      </c>
      <c r="O20" s="231">
        <v>0</v>
      </c>
      <c r="P20" s="231">
        <v>0.60633911087819925</v>
      </c>
      <c r="Q20" s="231">
        <v>0.6407022296337499</v>
      </c>
      <c r="R20" s="231">
        <v>0.6555659875036115</v>
      </c>
      <c r="S20" s="231">
        <v>0.64444012951094864</v>
      </c>
      <c r="T20" s="231">
        <v>0.65034951608741087</v>
      </c>
      <c r="U20" s="231">
        <v>0.67259477150897751</v>
      </c>
      <c r="V20" s="231">
        <v>0.6867276731013926</v>
      </c>
      <c r="W20" s="231">
        <v>0.68440100579829144</v>
      </c>
      <c r="DA20" s="73" t="s">
        <v>492</v>
      </c>
    </row>
    <row r="21" spans="1:105" ht="12" customHeight="1" x14ac:dyDescent="0.25">
      <c r="A21" s="46" t="s">
        <v>70</v>
      </c>
      <c r="B21" s="231">
        <v>0.44204255782686902</v>
      </c>
      <c r="C21" s="231">
        <v>0.3086988627299852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45.729254773554068</v>
      </c>
      <c r="C23" s="231">
        <v>35.82180983393539</v>
      </c>
      <c r="D23" s="231">
        <v>47.983284393840393</v>
      </c>
      <c r="E23" s="231">
        <v>46.989269055971747</v>
      </c>
      <c r="F23" s="231">
        <v>47.897458715551622</v>
      </c>
      <c r="G23" s="231">
        <v>41.149155498989579</v>
      </c>
      <c r="H23" s="231">
        <v>32.238102021784982</v>
      </c>
      <c r="I23" s="231">
        <v>34.98348765103335</v>
      </c>
      <c r="J23" s="231">
        <v>36.094690311537953</v>
      </c>
      <c r="K23" s="231">
        <v>21.52938120124168</v>
      </c>
      <c r="L23" s="231">
        <v>27.247731360696609</v>
      </c>
      <c r="M23" s="231">
        <v>31.049855334926029</v>
      </c>
      <c r="N23" s="231">
        <v>23.27738162869333</v>
      </c>
      <c r="O23" s="231">
        <v>38.714866672156568</v>
      </c>
      <c r="P23" s="231">
        <v>43.04451603538773</v>
      </c>
      <c r="Q23" s="231">
        <v>44.989740432626192</v>
      </c>
      <c r="R23" s="231">
        <v>47.667024265492927</v>
      </c>
      <c r="S23" s="231">
        <v>51.359991021483872</v>
      </c>
      <c r="T23" s="231">
        <v>51.189716043466568</v>
      </c>
      <c r="U23" s="231">
        <v>50.668956626851077</v>
      </c>
      <c r="V23" s="231">
        <v>43.709233871562141</v>
      </c>
      <c r="W23" s="231">
        <v>45.872728319324111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51.752427086714512</v>
      </c>
      <c r="C26" s="231">
        <v>50.673325307464808</v>
      </c>
      <c r="D26" s="231">
        <v>50.908592617756582</v>
      </c>
      <c r="E26" s="231">
        <v>52.971618008489379</v>
      </c>
      <c r="F26" s="231">
        <v>54.496779522180191</v>
      </c>
      <c r="G26" s="231">
        <v>55.251572606154276</v>
      </c>
      <c r="H26" s="231">
        <v>52.222315577973561</v>
      </c>
      <c r="I26" s="231">
        <v>52.697361614899833</v>
      </c>
      <c r="J26" s="231">
        <v>51.629452816899189</v>
      </c>
      <c r="K26" s="231">
        <v>38.181107598576737</v>
      </c>
      <c r="L26" s="231">
        <v>43.76097312781215</v>
      </c>
      <c r="M26" s="231">
        <v>41.732636272726523</v>
      </c>
      <c r="N26" s="231">
        <v>41.816485178018702</v>
      </c>
      <c r="O26" s="231">
        <v>35.881771405856433</v>
      </c>
      <c r="P26" s="231">
        <v>14.779866792179529</v>
      </c>
      <c r="Q26" s="231">
        <v>7.8759400052387489</v>
      </c>
      <c r="R26" s="231">
        <v>6.7133631330210797</v>
      </c>
      <c r="S26" s="231">
        <v>8.6226198913866519</v>
      </c>
      <c r="T26" s="231">
        <v>7.7711470170770198</v>
      </c>
      <c r="U26" s="231">
        <v>2.1222963475641312</v>
      </c>
      <c r="V26" s="231">
        <v>2.3351485007530121E-2</v>
      </c>
      <c r="W26" s="231">
        <v>6.9904653362847319E-2</v>
      </c>
      <c r="DA26" s="73" t="s">
        <v>498</v>
      </c>
    </row>
    <row r="27" spans="1:105" ht="12" customHeight="1" x14ac:dyDescent="0.25">
      <c r="A27" s="57" t="s">
        <v>499</v>
      </c>
      <c r="B27" s="263">
        <v>63.822707751715967</v>
      </c>
      <c r="C27" s="263">
        <v>46.660146884442518</v>
      </c>
      <c r="D27" s="263">
        <v>61.79883570646281</v>
      </c>
      <c r="E27" s="263">
        <v>63.364529569522951</v>
      </c>
      <c r="F27" s="263">
        <v>63.436778615859929</v>
      </c>
      <c r="G27" s="263">
        <v>57.999285083223327</v>
      </c>
      <c r="H27" s="263">
        <v>44.408288882589119</v>
      </c>
      <c r="I27" s="263">
        <v>58.659413428237727</v>
      </c>
      <c r="J27" s="263">
        <v>59.669059601923337</v>
      </c>
      <c r="K27" s="263">
        <v>38.293877593073397</v>
      </c>
      <c r="L27" s="263">
        <v>46.304754718548693</v>
      </c>
      <c r="M27" s="263">
        <v>50.296490926807643</v>
      </c>
      <c r="N27" s="263">
        <v>43.368899191455782</v>
      </c>
      <c r="O27" s="263">
        <v>59.524808039519741</v>
      </c>
      <c r="P27" s="263">
        <v>51.682080067901893</v>
      </c>
      <c r="Q27" s="263">
        <v>49.7817961769547</v>
      </c>
      <c r="R27" s="263">
        <v>51.464960402986463</v>
      </c>
      <c r="S27" s="263">
        <v>56.367546172845621</v>
      </c>
      <c r="T27" s="263">
        <v>55.551929652276243</v>
      </c>
      <c r="U27" s="263">
        <v>51.700332410630928</v>
      </c>
      <c r="V27" s="263">
        <v>43.988285485033487</v>
      </c>
      <c r="W27" s="263">
        <v>46.073487152968703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0.3473681297430814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0.72427548543324938</v>
      </c>
      <c r="C29" s="297">
        <v>0.37909845971302369</v>
      </c>
      <c r="D29" s="297">
        <v>0.33928998463748627</v>
      </c>
      <c r="E29" s="297">
        <v>0.72610570793394713</v>
      </c>
      <c r="F29" s="297">
        <v>0</v>
      </c>
      <c r="G29" s="297">
        <v>0</v>
      </c>
      <c r="H29" s="297">
        <v>0.81397600371766998</v>
      </c>
      <c r="I29" s="297">
        <v>0.37927848812028181</v>
      </c>
      <c r="J29" s="297">
        <v>0.3824532156841145</v>
      </c>
      <c r="K29" s="297">
        <v>0</v>
      </c>
      <c r="L29" s="297">
        <v>0</v>
      </c>
      <c r="M29" s="297">
        <v>0.35892606498557872</v>
      </c>
      <c r="N29" s="297">
        <v>0.3223346788694062</v>
      </c>
      <c r="O29" s="297">
        <v>0</v>
      </c>
      <c r="P29" s="297">
        <v>0.33942717780294429</v>
      </c>
      <c r="Q29" s="297">
        <v>0.31366114773215631</v>
      </c>
      <c r="R29" s="297">
        <v>0.314594843300598</v>
      </c>
      <c r="S29" s="297">
        <v>0.32236784464105389</v>
      </c>
      <c r="T29" s="297">
        <v>0.31407802597652751</v>
      </c>
      <c r="U29" s="297">
        <v>0.29283364534173228</v>
      </c>
      <c r="V29" s="297">
        <v>0.28130953606094478</v>
      </c>
      <c r="W29" s="297">
        <v>0.28144691267309813</v>
      </c>
      <c r="DA29" s="122" t="s">
        <v>502</v>
      </c>
    </row>
    <row r="30" spans="1:105" ht="12" customHeight="1" x14ac:dyDescent="0.25">
      <c r="A30" s="18" t="s">
        <v>70</v>
      </c>
      <c r="B30" s="297">
        <v>0.34795089102291282</v>
      </c>
      <c r="C30" s="297">
        <v>0.37007310779123198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35.995482024388849</v>
      </c>
      <c r="C31" s="297">
        <v>42.943755525093863</v>
      </c>
      <c r="D31" s="297">
        <v>38.704169798105767</v>
      </c>
      <c r="E31" s="297">
        <v>38.799193611188556</v>
      </c>
      <c r="F31" s="297">
        <v>39.909271810341608</v>
      </c>
      <c r="G31" s="297">
        <v>36.569257131673467</v>
      </c>
      <c r="H31" s="297">
        <v>40.214959955953773</v>
      </c>
      <c r="I31" s="297">
        <v>35.304400282731301</v>
      </c>
      <c r="J31" s="297">
        <v>35.747427076671549</v>
      </c>
      <c r="K31" s="297">
        <v>22.65261042043193</v>
      </c>
      <c r="L31" s="297">
        <v>27.703156759971979</v>
      </c>
      <c r="M31" s="297">
        <v>29.018343258562371</v>
      </c>
      <c r="N31" s="297">
        <v>21.895108682952301</v>
      </c>
      <c r="O31" s="297">
        <v>28.193217833719849</v>
      </c>
      <c r="P31" s="297">
        <v>24.096216680833859</v>
      </c>
      <c r="Q31" s="297">
        <v>22.025104592403281</v>
      </c>
      <c r="R31" s="297">
        <v>22.874585190901069</v>
      </c>
      <c r="S31" s="297">
        <v>25.69177313483603</v>
      </c>
      <c r="T31" s="297">
        <v>24.721422200720209</v>
      </c>
      <c r="U31" s="297">
        <v>22.060200143118241</v>
      </c>
      <c r="V31" s="297">
        <v>17.904949492508731</v>
      </c>
      <c r="W31" s="297">
        <v>18.86428811761661</v>
      </c>
      <c r="DA31" s="122" t="s">
        <v>504</v>
      </c>
    </row>
    <row r="32" spans="1:105" ht="12" customHeight="1" x14ac:dyDescent="0.25">
      <c r="A32" s="47" t="s">
        <v>38</v>
      </c>
      <c r="B32" s="298">
        <v>26.75499935087095</v>
      </c>
      <c r="C32" s="298">
        <v>2.9672197918444092</v>
      </c>
      <c r="D32" s="298">
        <v>22.755375923719541</v>
      </c>
      <c r="E32" s="298">
        <v>23.839230250400451</v>
      </c>
      <c r="F32" s="298">
        <v>23.527506805518311</v>
      </c>
      <c r="G32" s="298">
        <v>21.430027951549871</v>
      </c>
      <c r="H32" s="298">
        <v>3.3793529229176822</v>
      </c>
      <c r="I32" s="298">
        <v>22.975734657386141</v>
      </c>
      <c r="J32" s="298">
        <v>23.539179309567679</v>
      </c>
      <c r="K32" s="298">
        <v>15.641267172641459</v>
      </c>
      <c r="L32" s="298">
        <v>18.601597958576711</v>
      </c>
      <c r="M32" s="298">
        <v>20.91922160325969</v>
      </c>
      <c r="N32" s="298">
        <v>21.15145582963407</v>
      </c>
      <c r="O32" s="298">
        <v>31.331590205799891</v>
      </c>
      <c r="P32" s="298">
        <v>27.246436209265092</v>
      </c>
      <c r="Q32" s="298">
        <v>27.44303043681926</v>
      </c>
      <c r="R32" s="298">
        <v>28.27578036878479</v>
      </c>
      <c r="S32" s="298">
        <v>30.00603706362546</v>
      </c>
      <c r="T32" s="298">
        <v>30.51642942557951</v>
      </c>
      <c r="U32" s="298">
        <v>29.34729862217096</v>
      </c>
      <c r="V32" s="298">
        <v>25.80202645646381</v>
      </c>
      <c r="W32" s="298">
        <v>26.927752122678989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47.554034532658328</v>
      </c>
      <c r="C34" s="225">
        <v>46.591702773088457</v>
      </c>
      <c r="D34" s="225">
        <v>59.394733679120527</v>
      </c>
      <c r="E34" s="225">
        <v>58.048245977459963</v>
      </c>
      <c r="F34" s="225">
        <v>59.02362833791674</v>
      </c>
      <c r="G34" s="225">
        <v>48.232245950830887</v>
      </c>
      <c r="H34" s="225">
        <v>45.486003175414538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5.4985815664813933E-2</v>
      </c>
      <c r="C35" s="261">
        <v>5.3873089957018033E-2</v>
      </c>
      <c r="D35" s="261">
        <v>6.8676988390764707E-2</v>
      </c>
      <c r="E35" s="261">
        <v>6.7120070554290062E-2</v>
      </c>
      <c r="F35" s="261">
        <v>6.8247886421177184E-2</v>
      </c>
      <c r="G35" s="261">
        <v>5.5770018485603187E-2</v>
      </c>
      <c r="H35" s="261">
        <v>5.2594590774846767E-2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2.5553349966744521E-2</v>
      </c>
      <c r="C36" s="226">
        <v>2.5036237160750489E-2</v>
      </c>
      <c r="D36" s="226">
        <v>3.1915996840149792E-2</v>
      </c>
      <c r="E36" s="226">
        <v>3.1192456307670959E-2</v>
      </c>
      <c r="F36" s="226">
        <v>3.17165819061761E-2</v>
      </c>
      <c r="G36" s="226">
        <v>2.5917789575073531E-2</v>
      </c>
      <c r="H36" s="226">
        <v>2.4442085075540541E-2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0.74935195890080097</v>
      </c>
      <c r="C37" s="226">
        <v>0.73418762644933711</v>
      </c>
      <c r="D37" s="226">
        <v>0.93593657127394414</v>
      </c>
      <c r="E37" s="226">
        <v>0.91471874597656611</v>
      </c>
      <c r="F37" s="226">
        <v>0.93008872856049429</v>
      </c>
      <c r="G37" s="226">
        <v>0.76003915000325117</v>
      </c>
      <c r="H37" s="226">
        <v>0.71676411722191702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1.8328605221604639E-2</v>
      </c>
      <c r="C38" s="226">
        <v>1.7957696652339341E-2</v>
      </c>
      <c r="D38" s="226">
        <v>2.289232946358823E-2</v>
      </c>
      <c r="E38" s="226">
        <v>2.2373356851430021E-2</v>
      </c>
      <c r="F38" s="226">
        <v>2.2749295473725721E-2</v>
      </c>
      <c r="G38" s="226">
        <v>1.859000616186772E-2</v>
      </c>
      <c r="H38" s="226">
        <v>1.753153025828225E-2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9.3900117393088539E-2</v>
      </c>
      <c r="C39" s="262">
        <v>0.16116811503060269</v>
      </c>
      <c r="D39" s="262">
        <v>0.1232022393783868</v>
      </c>
      <c r="E39" s="262">
        <v>0.120022756319638</v>
      </c>
      <c r="F39" s="262">
        <v>0.12269693707068791</v>
      </c>
      <c r="G39" s="262">
        <v>9.9612899412522965E-2</v>
      </c>
      <c r="H39" s="262">
        <v>0.151868081227434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1.0714425146421229E-3</v>
      </c>
      <c r="C40" s="228">
        <v>1.3199068218761639E-3</v>
      </c>
      <c r="D40" s="228">
        <v>6.7640895541378734E-4</v>
      </c>
      <c r="E40" s="228">
        <v>1.37536266800553E-3</v>
      </c>
      <c r="F40" s="228">
        <v>0</v>
      </c>
      <c r="G40" s="228">
        <v>0</v>
      </c>
      <c r="H40" s="228">
        <v>2.7836464083677622E-3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5.324919944362929E-2</v>
      </c>
      <c r="C41" s="228">
        <v>0.1495172412925693</v>
      </c>
      <c r="D41" s="228">
        <v>7.7160683334836402E-2</v>
      </c>
      <c r="E41" s="228">
        <v>7.3492002415716795E-2</v>
      </c>
      <c r="F41" s="228">
        <v>7.7190953240274099E-2</v>
      </c>
      <c r="G41" s="228">
        <v>6.280714886435336E-2</v>
      </c>
      <c r="H41" s="228">
        <v>0.13752767690050019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3.9579475434817123E-2</v>
      </c>
      <c r="C44" s="228">
        <v>1.033096691615721E-2</v>
      </c>
      <c r="D44" s="228">
        <v>4.5365147088136631E-2</v>
      </c>
      <c r="E44" s="228">
        <v>4.5155391235915672E-2</v>
      </c>
      <c r="F44" s="228">
        <v>4.55059838304138E-2</v>
      </c>
      <c r="G44" s="228">
        <v>3.6805750548169612E-2</v>
      </c>
      <c r="H44" s="228">
        <v>1.1556757918566019E-2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39.963192522939863</v>
      </c>
      <c r="C45" s="263">
        <v>34.288665600564237</v>
      </c>
      <c r="D45" s="263">
        <v>49.469695752471772</v>
      </c>
      <c r="E45" s="263">
        <v>48.370931790311843</v>
      </c>
      <c r="F45" s="263">
        <v>49.131984555749128</v>
      </c>
      <c r="G45" s="263">
        <v>40.176928822092322</v>
      </c>
      <c r="H45" s="263">
        <v>33.802910190189628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5.0338443891294427</v>
      </c>
      <c r="C46" s="296">
        <v>8.6470209277202805</v>
      </c>
      <c r="D46" s="296">
        <v>6.6034352867809734</v>
      </c>
      <c r="E46" s="296">
        <v>6.433020278662644</v>
      </c>
      <c r="F46" s="296">
        <v>6.5763519228260137</v>
      </c>
      <c r="G46" s="296">
        <v>5.3390858666048917</v>
      </c>
      <c r="H46" s="296">
        <v>8.1398767715003508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2.923615786991788</v>
      </c>
      <c r="C47" s="264">
        <v>8.0971381401506761</v>
      </c>
      <c r="D47" s="264">
        <v>4.1719387930219236</v>
      </c>
      <c r="E47" s="264">
        <v>4.0127663499994348</v>
      </c>
      <c r="F47" s="264">
        <v>4.1373068137307447</v>
      </c>
      <c r="G47" s="264">
        <v>3.3663588029369391</v>
      </c>
      <c r="H47" s="264">
        <v>7.5204537526876596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5.7125280593162263E-2</v>
      </c>
      <c r="C49" s="299">
        <v>7.0254221936408415E-2</v>
      </c>
      <c r="D49" s="299">
        <v>3.6254395918534223E-2</v>
      </c>
      <c r="E49" s="299">
        <v>7.3717153355754697E-2</v>
      </c>
      <c r="F49" s="299">
        <v>0</v>
      </c>
      <c r="G49" s="299">
        <v>0</v>
      </c>
      <c r="H49" s="299">
        <v>0.14919882147987529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2.7443690532249279E-2</v>
      </c>
      <c r="C50" s="299">
        <v>6.8581650970417851E-2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2.8390468158663769</v>
      </c>
      <c r="C51" s="299">
        <v>7.9583022672438499</v>
      </c>
      <c r="D51" s="299">
        <v>4.1356843971033914</v>
      </c>
      <c r="E51" s="299">
        <v>3.9390491966436798</v>
      </c>
      <c r="F51" s="299">
        <v>4.1373068137307447</v>
      </c>
      <c r="G51" s="299">
        <v>3.3663588029369391</v>
      </c>
      <c r="H51" s="299">
        <v>7.3712549312077842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2.1102286021376542</v>
      </c>
      <c r="C52" s="264">
        <v>0.54988278756960385</v>
      </c>
      <c r="D52" s="264">
        <v>2.4314964937590489</v>
      </c>
      <c r="E52" s="264">
        <v>2.4202539286632101</v>
      </c>
      <c r="F52" s="264">
        <v>2.4390451090952689</v>
      </c>
      <c r="G52" s="264">
        <v>1.972727063667953</v>
      </c>
      <c r="H52" s="264">
        <v>0.61942301881269179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1.614877773441997</v>
      </c>
      <c r="C53" s="296">
        <f t="shared" si="0"/>
        <v>2.6637934795538891</v>
      </c>
      <c r="D53" s="296">
        <f t="shared" si="0"/>
        <v>2.1389785145209603</v>
      </c>
      <c r="E53" s="296">
        <f t="shared" si="0"/>
        <v>2.0888665224758807</v>
      </c>
      <c r="F53" s="296">
        <f t="shared" si="0"/>
        <v>2.1397924299093303</v>
      </c>
      <c r="G53" s="296">
        <f t="shared" si="0"/>
        <v>1.7563013984953553</v>
      </c>
      <c r="H53" s="296">
        <f t="shared" si="0"/>
        <v>2.5800158091665311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0.35525197418825311</v>
      </c>
      <c r="C54" s="264">
        <v>0.563103389424367</v>
      </c>
      <c r="D54" s="264">
        <v>0.48458092440996609</v>
      </c>
      <c r="E54" s="264">
        <v>0.46759345815697839</v>
      </c>
      <c r="F54" s="264">
        <v>0.47952246552872058</v>
      </c>
      <c r="G54" s="264">
        <v>0.39271849606827403</v>
      </c>
      <c r="H54" s="264">
        <v>0.54269318104639219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7.0071349460162557E-3</v>
      </c>
      <c r="C56" s="232">
        <v>4.9274599421548753E-3</v>
      </c>
      <c r="D56" s="232">
        <v>4.2110370165336902E-3</v>
      </c>
      <c r="E56" s="232">
        <v>8.5899989325594547E-3</v>
      </c>
      <c r="F56" s="232">
        <v>0</v>
      </c>
      <c r="G56" s="232">
        <v>0</v>
      </c>
      <c r="H56" s="232">
        <v>1.076652894891476E-2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0.34824483924223693</v>
      </c>
      <c r="C57" s="232">
        <v>0.55817592948221217</v>
      </c>
      <c r="D57" s="232">
        <v>0.48036988739343239</v>
      </c>
      <c r="E57" s="232">
        <v>0.45900345922441899</v>
      </c>
      <c r="F57" s="232">
        <v>0.47952246552872058</v>
      </c>
      <c r="G57" s="232">
        <v>0.39271849606827403</v>
      </c>
      <c r="H57" s="232">
        <v>0.53192665209747747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1.0007796906905291</v>
      </c>
      <c r="C58" s="264">
        <v>2.062122651277488</v>
      </c>
      <c r="D58" s="264">
        <v>1.3719733079963741</v>
      </c>
      <c r="E58" s="264">
        <v>1.3392494413581979</v>
      </c>
      <c r="F58" s="264">
        <v>1.377579562893444</v>
      </c>
      <c r="G58" s="264">
        <v>1.1334451034138091</v>
      </c>
      <c r="H58" s="264">
        <v>1.9926236432520139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5.030067114783935E-3</v>
      </c>
      <c r="C59" s="231">
        <v>0</v>
      </c>
      <c r="D59" s="231">
        <v>1.6567000203538771E-2</v>
      </c>
      <c r="E59" s="231">
        <v>3.1638344369568298E-2</v>
      </c>
      <c r="F59" s="231">
        <v>2.178041840207361E-2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9.2693736271210903E-3</v>
      </c>
      <c r="C62" s="231">
        <v>7.485069582410098E-3</v>
      </c>
      <c r="D62" s="231">
        <v>5.7407521848990223E-3</v>
      </c>
      <c r="E62" s="231">
        <v>1.1403035005314619E-2</v>
      </c>
      <c r="F62" s="231">
        <v>0</v>
      </c>
      <c r="G62" s="231">
        <v>0</v>
      </c>
      <c r="H62" s="231">
        <v>1.5276474123809759E-2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4.4531216058648756E-3</v>
      </c>
      <c r="C63" s="231">
        <v>7.3068694726246648E-3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0.46067494825231342</v>
      </c>
      <c r="C65" s="231">
        <v>0.84789845487281112</v>
      </c>
      <c r="D65" s="231">
        <v>0.65487063395218703</v>
      </c>
      <c r="E65" s="231">
        <v>0.60931701554205353</v>
      </c>
      <c r="F65" s="231">
        <v>0.63420886436094193</v>
      </c>
      <c r="G65" s="231">
        <v>0.48381697655927219</v>
      </c>
      <c r="H65" s="231">
        <v>0.75474312799307064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0.52135218009044548</v>
      </c>
      <c r="C68" s="231">
        <v>1.1994322573496421</v>
      </c>
      <c r="D68" s="231">
        <v>0.69479492165574919</v>
      </c>
      <c r="E68" s="231">
        <v>0.68689104644126175</v>
      </c>
      <c r="F68" s="231">
        <v>0.72159028013042892</v>
      </c>
      <c r="G68" s="231">
        <v>0.64962812685453686</v>
      </c>
      <c r="H68" s="231">
        <v>1.2226040411351331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0.25884610856321488</v>
      </c>
      <c r="C69" s="265">
        <v>3.8567438852034341E-2</v>
      </c>
      <c r="D69" s="265">
        <v>0.28242428211462001</v>
      </c>
      <c r="E69" s="265">
        <v>0.28202362296070449</v>
      </c>
      <c r="F69" s="265">
        <v>0.28269040148716568</v>
      </c>
      <c r="G69" s="265">
        <v>0.23013779901327219</v>
      </c>
      <c r="H69" s="265">
        <v>4.4698984868124923E-2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18.131878061098291</v>
      </c>
      <c r="C72" s="225">
        <v>24.439632011483582</v>
      </c>
      <c r="D72" s="225">
        <v>29.867066078643479</v>
      </c>
      <c r="E72" s="225">
        <v>20.032335866731291</v>
      </c>
      <c r="F72" s="225">
        <v>20.132090285801059</v>
      </c>
      <c r="G72" s="225">
        <v>18.25564577923922</v>
      </c>
      <c r="H72" s="225">
        <v>15.514605734249921</v>
      </c>
      <c r="I72" s="225">
        <v>30.072880189315381</v>
      </c>
      <c r="J72" s="225">
        <v>39.567597621681728</v>
      </c>
      <c r="K72" s="225">
        <v>39.015503719609818</v>
      </c>
      <c r="L72" s="225">
        <v>47.054552383414489</v>
      </c>
      <c r="M72" s="225">
        <v>39.027004761223623</v>
      </c>
      <c r="N72" s="225">
        <v>49.224979510430721</v>
      </c>
      <c r="O72" s="225">
        <v>13.22712971553713</v>
      </c>
      <c r="P72" s="225">
        <v>7.8917127688688682</v>
      </c>
      <c r="Q72" s="225">
        <v>6.691774066538196</v>
      </c>
      <c r="R72" s="225">
        <v>7.6871871079878158</v>
      </c>
      <c r="S72" s="225">
        <v>8.8682091703824053</v>
      </c>
      <c r="T72" s="225">
        <v>9.2482675128827729</v>
      </c>
      <c r="U72" s="225">
        <v>8.7918304012253721</v>
      </c>
      <c r="V72" s="225">
        <v>7.3011200835868264</v>
      </c>
      <c r="W72" s="225">
        <v>7.9622285957759056</v>
      </c>
      <c r="DA72" s="89" t="s">
        <v>549</v>
      </c>
    </row>
    <row r="73" spans="1:105" ht="12" customHeight="1" x14ac:dyDescent="0.25">
      <c r="A73" s="55" t="s">
        <v>92</v>
      </c>
      <c r="B73" s="261">
        <v>2.8803665370084469E-2</v>
      </c>
      <c r="C73" s="261">
        <v>3.8823942001643838E-2</v>
      </c>
      <c r="D73" s="261">
        <v>4.744577335101037E-2</v>
      </c>
      <c r="E73" s="261">
        <v>3.182266596664441E-2</v>
      </c>
      <c r="F73" s="261">
        <v>3.1981132337105853E-2</v>
      </c>
      <c r="G73" s="261">
        <v>2.9000278424991428E-2</v>
      </c>
      <c r="H73" s="261">
        <v>2.4645958372936368E-2</v>
      </c>
      <c r="I73" s="261">
        <v>4.7772722426849441E-2</v>
      </c>
      <c r="J73" s="261">
        <v>6.2855697438431571E-2</v>
      </c>
      <c r="K73" s="261">
        <v>6.1978660434502272E-2</v>
      </c>
      <c r="L73" s="261">
        <v>7.4749211109341934E-2</v>
      </c>
      <c r="M73" s="261">
        <v>6.199693058578893E-2</v>
      </c>
      <c r="N73" s="261">
        <v>7.8197075498637525E-2</v>
      </c>
      <c r="O73" s="261">
        <v>2.1012154220661699E-2</v>
      </c>
      <c r="P73" s="261">
        <v>1.253649804083525E-2</v>
      </c>
      <c r="Q73" s="261">
        <v>1.0630317515592709E-2</v>
      </c>
      <c r="R73" s="261">
        <v>1.221159575132813E-2</v>
      </c>
      <c r="S73" s="261">
        <v>1.408772596604717E-2</v>
      </c>
      <c r="T73" s="261">
        <v>1.469147331539469E-2</v>
      </c>
      <c r="U73" s="261">
        <v>1.396639333293963E-2</v>
      </c>
      <c r="V73" s="261">
        <v>1.159830322068678E-2</v>
      </c>
      <c r="W73" s="261">
        <v>1.2648517009583971E-2</v>
      </c>
      <c r="DA73" s="67" t="s">
        <v>550</v>
      </c>
    </row>
    <row r="74" spans="1:105" ht="12" customHeight="1" x14ac:dyDescent="0.25">
      <c r="A74" s="202" t="s">
        <v>93</v>
      </c>
      <c r="B74" s="226">
        <v>1.4982768505774881E-2</v>
      </c>
      <c r="C74" s="226">
        <v>2.019500393503406E-2</v>
      </c>
      <c r="D74" s="226">
        <v>2.4679811737917261E-2</v>
      </c>
      <c r="E74" s="226">
        <v>1.655315847093651E-2</v>
      </c>
      <c r="F74" s="226">
        <v>1.6635587735200911E-2</v>
      </c>
      <c r="G74" s="226">
        <v>1.508504048571338E-2</v>
      </c>
      <c r="H74" s="226">
        <v>1.2820058980694479E-2</v>
      </c>
      <c r="I74" s="226">
        <v>2.4849880451517922E-2</v>
      </c>
      <c r="J74" s="226">
        <v>3.26955737017815E-2</v>
      </c>
      <c r="K74" s="226">
        <v>3.2239366402049462E-2</v>
      </c>
      <c r="L74" s="226">
        <v>3.8882208623481261E-2</v>
      </c>
      <c r="M74" s="226">
        <v>3.224886996500842E-2</v>
      </c>
      <c r="N74" s="226">
        <v>4.0675680159842513E-2</v>
      </c>
      <c r="O74" s="226">
        <v>1.0929867378017381E-2</v>
      </c>
      <c r="P74" s="226">
        <v>6.5210953399707583E-3</v>
      </c>
      <c r="Q74" s="226">
        <v>5.5295596734861868E-3</v>
      </c>
      <c r="R74" s="226">
        <v>6.3520913007925608E-3</v>
      </c>
      <c r="S74" s="226">
        <v>7.3279957328382063E-3</v>
      </c>
      <c r="T74" s="226">
        <v>7.6420462765806061E-3</v>
      </c>
      <c r="U74" s="226">
        <v>7.2648822807587906E-3</v>
      </c>
      <c r="V74" s="226">
        <v>6.033075651400115E-3</v>
      </c>
      <c r="W74" s="226">
        <v>6.5793641142900426E-3</v>
      </c>
      <c r="DA74" s="174" t="s">
        <v>551</v>
      </c>
    </row>
    <row r="75" spans="1:105" ht="12" customHeight="1" x14ac:dyDescent="0.25">
      <c r="A75" s="202" t="s">
        <v>94</v>
      </c>
      <c r="B75" s="226">
        <v>0.35070001983074772</v>
      </c>
      <c r="C75" s="226">
        <v>0.47270224309804088</v>
      </c>
      <c r="D75" s="226">
        <v>0.57767764766375962</v>
      </c>
      <c r="E75" s="226">
        <v>0.38745796558102158</v>
      </c>
      <c r="F75" s="226">
        <v>0.38938737833281167</v>
      </c>
      <c r="G75" s="226">
        <v>0.35309388885293358</v>
      </c>
      <c r="H75" s="226">
        <v>0.30007771507835768</v>
      </c>
      <c r="I75" s="226">
        <v>0.58165842739811591</v>
      </c>
      <c r="J75" s="226">
        <v>0.76530170917163332</v>
      </c>
      <c r="K75" s="226">
        <v>0.75462331492151269</v>
      </c>
      <c r="L75" s="226">
        <v>0.91011159453357038</v>
      </c>
      <c r="M75" s="226">
        <v>0.75484576377780266</v>
      </c>
      <c r="N75" s="226">
        <v>0.95209118616413901</v>
      </c>
      <c r="O75" s="226">
        <v>0.25583420745910362</v>
      </c>
      <c r="P75" s="226">
        <v>0.1526385637049969</v>
      </c>
      <c r="Q75" s="226">
        <v>0.12942979706317059</v>
      </c>
      <c r="R75" s="226">
        <v>0.14868270468812519</v>
      </c>
      <c r="S75" s="226">
        <v>0.17152559273911569</v>
      </c>
      <c r="T75" s="226">
        <v>0.1788765393866506</v>
      </c>
      <c r="U75" s="226">
        <v>0.1700483030855176</v>
      </c>
      <c r="V75" s="226">
        <v>0.1412155403569719</v>
      </c>
      <c r="W75" s="226">
        <v>0.15400245451739311</v>
      </c>
      <c r="DA75" s="174" t="s">
        <v>552</v>
      </c>
    </row>
    <row r="76" spans="1:105" ht="12" customHeight="1" x14ac:dyDescent="0.25">
      <c r="A76" s="202" t="s">
        <v>95</v>
      </c>
      <c r="B76" s="226">
        <v>9.6012217900281558E-3</v>
      </c>
      <c r="C76" s="226">
        <v>1.2941314000547949E-2</v>
      </c>
      <c r="D76" s="226">
        <v>1.5815257783670121E-2</v>
      </c>
      <c r="E76" s="226">
        <v>1.0607555322214799E-2</v>
      </c>
      <c r="F76" s="226">
        <v>1.066037744570195E-2</v>
      </c>
      <c r="G76" s="226">
        <v>9.6667594749971445E-3</v>
      </c>
      <c r="H76" s="226">
        <v>8.215319457645455E-3</v>
      </c>
      <c r="I76" s="226">
        <v>1.592424080894982E-2</v>
      </c>
      <c r="J76" s="226">
        <v>2.095189914614386E-2</v>
      </c>
      <c r="K76" s="226">
        <v>2.0659553478167419E-2</v>
      </c>
      <c r="L76" s="226">
        <v>2.4916403703113991E-2</v>
      </c>
      <c r="M76" s="226">
        <v>2.066564352859631E-2</v>
      </c>
      <c r="N76" s="226">
        <v>2.6065691832879181E-2</v>
      </c>
      <c r="O76" s="226">
        <v>7.0040514068872364E-3</v>
      </c>
      <c r="P76" s="226">
        <v>4.1788326802784173E-3</v>
      </c>
      <c r="Q76" s="226">
        <v>3.5434391718642392E-3</v>
      </c>
      <c r="R76" s="226">
        <v>4.0705319171093768E-3</v>
      </c>
      <c r="S76" s="226">
        <v>4.6959086553490549E-3</v>
      </c>
      <c r="T76" s="226">
        <v>4.8971577717982304E-3</v>
      </c>
      <c r="U76" s="226">
        <v>4.655464444313211E-3</v>
      </c>
      <c r="V76" s="226">
        <v>3.8661010735622598E-3</v>
      </c>
      <c r="W76" s="226">
        <v>4.2161723365279893E-3</v>
      </c>
      <c r="DA76" s="174" t="s">
        <v>553</v>
      </c>
    </row>
    <row r="77" spans="1:105" ht="12" customHeight="1" x14ac:dyDescent="0.25">
      <c r="A77" s="56" t="s">
        <v>96</v>
      </c>
      <c r="B77" s="262">
        <v>4.6034517928996252E-2</v>
      </c>
      <c r="C77" s="262">
        <v>5.9160669827241837E-2</v>
      </c>
      <c r="D77" s="262">
        <v>7.5030308317164313E-2</v>
      </c>
      <c r="E77" s="262">
        <v>5.0298975486589383E-2</v>
      </c>
      <c r="F77" s="262">
        <v>5.0471524498555867E-2</v>
      </c>
      <c r="G77" s="262">
        <v>4.5613814304414288E-2</v>
      </c>
      <c r="H77" s="262">
        <v>3.7321413968376717E-2</v>
      </c>
      <c r="I77" s="262">
        <v>7.7024716705679952E-2</v>
      </c>
      <c r="J77" s="262">
        <v>0.1017315775632841</v>
      </c>
      <c r="K77" s="262">
        <v>9.9032472176185188E-2</v>
      </c>
      <c r="L77" s="262">
        <v>0.1199148468821879</v>
      </c>
      <c r="M77" s="262">
        <v>0.100687236369844</v>
      </c>
      <c r="N77" s="262">
        <v>0.12592762635526741</v>
      </c>
      <c r="O77" s="262">
        <v>3.5239524447292662E-2</v>
      </c>
      <c r="P77" s="262">
        <v>2.1451262424723779E-2</v>
      </c>
      <c r="Q77" s="262">
        <v>1.8358852830503279E-2</v>
      </c>
      <c r="R77" s="262">
        <v>2.1108897153233049E-2</v>
      </c>
      <c r="S77" s="262">
        <v>2.5777068143048341E-2</v>
      </c>
      <c r="T77" s="262">
        <v>2.6251494119410149E-2</v>
      </c>
      <c r="U77" s="262">
        <v>2.5317716110674932E-2</v>
      </c>
      <c r="V77" s="262">
        <v>2.237695719440503E-2</v>
      </c>
      <c r="W77" s="262">
        <v>2.4755500898931481E-2</v>
      </c>
      <c r="DA77" s="68" t="s">
        <v>554</v>
      </c>
    </row>
    <row r="78" spans="1:105" ht="12" customHeight="1" x14ac:dyDescent="0.25">
      <c r="A78" s="37" t="s">
        <v>160</v>
      </c>
      <c r="B78" s="228">
        <v>5.2527452594869752E-4</v>
      </c>
      <c r="C78" s="228">
        <v>4.8450384666292521E-4</v>
      </c>
      <c r="D78" s="228">
        <v>4.1193384738176059E-4</v>
      </c>
      <c r="E78" s="228">
        <v>5.7638513932262733E-4</v>
      </c>
      <c r="F78" s="228">
        <v>0</v>
      </c>
      <c r="G78" s="228">
        <v>0</v>
      </c>
      <c r="H78" s="228">
        <v>6.8407804397486039E-4</v>
      </c>
      <c r="I78" s="228">
        <v>4.9802438164102468E-4</v>
      </c>
      <c r="J78" s="228">
        <v>6.5205601085829357E-4</v>
      </c>
      <c r="K78" s="228">
        <v>0</v>
      </c>
      <c r="L78" s="228">
        <v>0</v>
      </c>
      <c r="M78" s="228">
        <v>7.1852474951167983E-4</v>
      </c>
      <c r="N78" s="228">
        <v>9.3594353923579854E-4</v>
      </c>
      <c r="O78" s="228">
        <v>0</v>
      </c>
      <c r="P78" s="228">
        <v>1.40883289828275E-4</v>
      </c>
      <c r="Q78" s="228">
        <v>1.156739871215644E-4</v>
      </c>
      <c r="R78" s="228">
        <v>1.2903439816470611E-4</v>
      </c>
      <c r="S78" s="228">
        <v>1.3186666848020621E-4</v>
      </c>
      <c r="T78" s="228">
        <v>1.386700635508655E-4</v>
      </c>
      <c r="U78" s="228">
        <v>1.3187596719232709E-4</v>
      </c>
      <c r="V78" s="228">
        <v>1.1704717199647849E-4</v>
      </c>
      <c r="W78" s="228">
        <v>1.200799705557098E-4</v>
      </c>
      <c r="DA78" s="69" t="s">
        <v>555</v>
      </c>
    </row>
    <row r="79" spans="1:105" ht="12" customHeight="1" x14ac:dyDescent="0.25">
      <c r="A79" s="37" t="s">
        <v>162</v>
      </c>
      <c r="B79" s="228">
        <v>2.6105411734798072E-2</v>
      </c>
      <c r="C79" s="228">
        <v>5.4883933735343053E-2</v>
      </c>
      <c r="D79" s="228">
        <v>4.6990946672609599E-2</v>
      </c>
      <c r="E79" s="228">
        <v>3.079892964734119E-2</v>
      </c>
      <c r="F79" s="228">
        <v>3.1752586336273828E-2</v>
      </c>
      <c r="G79" s="228">
        <v>2.8760066639804651E-2</v>
      </c>
      <c r="H79" s="228">
        <v>3.3797275373658529E-2</v>
      </c>
      <c r="I79" s="228">
        <v>4.6357630793019008E-2</v>
      </c>
      <c r="J79" s="228">
        <v>6.0946865504497273E-2</v>
      </c>
      <c r="K79" s="228">
        <v>5.8582315299016988E-2</v>
      </c>
      <c r="L79" s="228">
        <v>7.1742520205912236E-2</v>
      </c>
      <c r="M79" s="228">
        <v>5.8091066253269229E-2</v>
      </c>
      <c r="N79" s="228">
        <v>6.3575491115485577E-2</v>
      </c>
      <c r="O79" s="228">
        <v>1.6690781907933289E-2</v>
      </c>
      <c r="P79" s="228">
        <v>1.000142151369408E-2</v>
      </c>
      <c r="Q79" s="228">
        <v>8.1225605510706848E-3</v>
      </c>
      <c r="R79" s="228">
        <v>9.3822527489903357E-3</v>
      </c>
      <c r="S79" s="228">
        <v>1.0509387294543581E-2</v>
      </c>
      <c r="T79" s="228">
        <v>1.0914871159747571E-2</v>
      </c>
      <c r="U79" s="228">
        <v>9.9346857050357923E-3</v>
      </c>
      <c r="V79" s="228">
        <v>7.4498850347678811E-3</v>
      </c>
      <c r="W79" s="228">
        <v>8.0484917748907623E-3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2.8616490992000752E-3</v>
      </c>
      <c r="T81" s="228">
        <v>1.7245008943888431E-3</v>
      </c>
      <c r="U81" s="228">
        <v>2.034765366199412E-3</v>
      </c>
      <c r="V81" s="228">
        <v>4.0743269704461137E-3</v>
      </c>
      <c r="W81" s="228">
        <v>5.0981419740056197E-3</v>
      </c>
      <c r="DA81" s="69" t="s">
        <v>558</v>
      </c>
    </row>
    <row r="82" spans="1:105" ht="12" customHeight="1" x14ac:dyDescent="0.25">
      <c r="A82" s="37" t="s">
        <v>38</v>
      </c>
      <c r="B82" s="228">
        <v>1.940383166824948E-2</v>
      </c>
      <c r="C82" s="228">
        <v>3.7922322452358689E-3</v>
      </c>
      <c r="D82" s="228">
        <v>2.7627427797172959E-2</v>
      </c>
      <c r="E82" s="228">
        <v>1.892366069992555E-2</v>
      </c>
      <c r="F82" s="228">
        <v>1.8718938162282039E-2</v>
      </c>
      <c r="G82" s="228">
        <v>1.685374766460963E-2</v>
      </c>
      <c r="H82" s="228">
        <v>2.8400605507433231E-3</v>
      </c>
      <c r="I82" s="228">
        <v>3.016906153101993E-2</v>
      </c>
      <c r="J82" s="228">
        <v>4.0132656047928497E-2</v>
      </c>
      <c r="K82" s="228">
        <v>4.0450156877168193E-2</v>
      </c>
      <c r="L82" s="228">
        <v>4.8172326676275697E-2</v>
      </c>
      <c r="M82" s="228">
        <v>4.1877645367063052E-2</v>
      </c>
      <c r="N82" s="228">
        <v>6.141619170054597E-2</v>
      </c>
      <c r="O82" s="228">
        <v>1.854874253935937E-2</v>
      </c>
      <c r="P82" s="228">
        <v>1.130895762120143E-2</v>
      </c>
      <c r="Q82" s="228">
        <v>1.0120618292311029E-2</v>
      </c>
      <c r="R82" s="228">
        <v>1.1597610006078E-2</v>
      </c>
      <c r="S82" s="228">
        <v>1.2274165080824481E-2</v>
      </c>
      <c r="T82" s="228">
        <v>1.347345200172287E-2</v>
      </c>
      <c r="U82" s="228">
        <v>1.3216389072247399E-2</v>
      </c>
      <c r="V82" s="228">
        <v>1.073569801719456E-2</v>
      </c>
      <c r="W82" s="228">
        <v>1.148878717947938E-2</v>
      </c>
      <c r="DA82" s="69" t="s">
        <v>559</v>
      </c>
    </row>
    <row r="83" spans="1:105" ht="12" customHeight="1" x14ac:dyDescent="0.25">
      <c r="A83" s="57" t="s">
        <v>560</v>
      </c>
      <c r="B83" s="263">
        <v>3.971511866623481</v>
      </c>
      <c r="C83" s="263">
        <v>5.1080963454903836</v>
      </c>
      <c r="D83" s="263">
        <v>6.4718235710387209</v>
      </c>
      <c r="E83" s="263">
        <v>4.3385946620019267</v>
      </c>
      <c r="F83" s="263">
        <v>4.3534780709582606</v>
      </c>
      <c r="G83" s="263">
        <v>3.934470818544658</v>
      </c>
      <c r="H83" s="263">
        <v>3.2192005076670962</v>
      </c>
      <c r="I83" s="263">
        <v>6.6438535081210954</v>
      </c>
      <c r="J83" s="263">
        <v>8.7749715596250475</v>
      </c>
      <c r="K83" s="263">
        <v>8.5421571909154874</v>
      </c>
      <c r="L83" s="263">
        <v>10.343389891043611</v>
      </c>
      <c r="M83" s="263">
        <v>8.6848907362417602</v>
      </c>
      <c r="N83" s="263">
        <v>10.86202894230326</v>
      </c>
      <c r="O83" s="263">
        <v>3.0396247871743149</v>
      </c>
      <c r="P83" s="263">
        <v>1.850302749683695</v>
      </c>
      <c r="Q83" s="263">
        <v>1.583563484551233</v>
      </c>
      <c r="R83" s="263">
        <v>1.8207716484042951</v>
      </c>
      <c r="S83" s="263">
        <v>2.0936149583988168</v>
      </c>
      <c r="T83" s="263">
        <v>2.1889335366354761</v>
      </c>
      <c r="U83" s="263">
        <v>2.0944661563719249</v>
      </c>
      <c r="V83" s="263">
        <v>1.7461097443635689</v>
      </c>
      <c r="W83" s="263">
        <v>1.903404099957098</v>
      </c>
      <c r="DA83" s="70" t="s">
        <v>561</v>
      </c>
    </row>
    <row r="84" spans="1:105" ht="12" customHeight="1" x14ac:dyDescent="0.25">
      <c r="A84" s="60" t="s">
        <v>562</v>
      </c>
      <c r="B84" s="264">
        <v>2.3066217176994779</v>
      </c>
      <c r="C84" s="264">
        <v>4.7832614363220891</v>
      </c>
      <c r="D84" s="264">
        <v>4.0887887357145649</v>
      </c>
      <c r="E84" s="264">
        <v>2.706313039881759</v>
      </c>
      <c r="F84" s="264">
        <v>2.738855021411772</v>
      </c>
      <c r="G84" s="264">
        <v>2.4807318716768769</v>
      </c>
      <c r="H84" s="264">
        <v>2.974227892896792</v>
      </c>
      <c r="I84" s="264">
        <v>4.0415871985222296</v>
      </c>
      <c r="J84" s="264">
        <v>5.3132842068095743</v>
      </c>
      <c r="K84" s="264">
        <v>5.0530834472323178</v>
      </c>
      <c r="L84" s="264">
        <v>6.1882317123322768</v>
      </c>
      <c r="M84" s="264">
        <v>5.0726873684973937</v>
      </c>
      <c r="N84" s="264">
        <v>5.5645063010415354</v>
      </c>
      <c r="O84" s="264">
        <v>1.439682152367193</v>
      </c>
      <c r="P84" s="264">
        <v>0.87483589984234711</v>
      </c>
      <c r="Q84" s="264">
        <v>0.71059817910705514</v>
      </c>
      <c r="R84" s="264">
        <v>0.82040676268677803</v>
      </c>
      <c r="S84" s="264">
        <v>0.97912457689381449</v>
      </c>
      <c r="T84" s="264">
        <v>0.98648321301681519</v>
      </c>
      <c r="U84" s="264">
        <v>0.90555844767722637</v>
      </c>
      <c r="V84" s="264">
        <v>0.72190138245123925</v>
      </c>
      <c r="W84" s="264">
        <v>0.7909553369024197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1.290201830448817E-2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4.5069674829415173E-2</v>
      </c>
      <c r="C86" s="232">
        <v>4.1501615102861808E-2</v>
      </c>
      <c r="D86" s="232">
        <v>3.5531816981539253E-2</v>
      </c>
      <c r="E86" s="232">
        <v>4.9716747995972997E-2</v>
      </c>
      <c r="F86" s="232">
        <v>0</v>
      </c>
      <c r="G86" s="232">
        <v>0</v>
      </c>
      <c r="H86" s="232">
        <v>5.9005920523636797E-2</v>
      </c>
      <c r="I86" s="232">
        <v>4.2957652771886963E-2</v>
      </c>
      <c r="J86" s="232">
        <v>5.6243824067357562E-2</v>
      </c>
      <c r="K86" s="232">
        <v>0</v>
      </c>
      <c r="L86" s="232">
        <v>0</v>
      </c>
      <c r="M86" s="232">
        <v>6.1977159824632991E-2</v>
      </c>
      <c r="N86" s="232">
        <v>8.0730861890940059E-2</v>
      </c>
      <c r="O86" s="232">
        <v>0</v>
      </c>
      <c r="P86" s="232">
        <v>1.2152046503952961E-2</v>
      </c>
      <c r="Q86" s="232">
        <v>9.9775897660560695E-3</v>
      </c>
      <c r="R86" s="232">
        <v>1.113000703645118E-2</v>
      </c>
      <c r="S86" s="232">
        <v>1.1973452588795289E-2</v>
      </c>
      <c r="T86" s="232">
        <v>1.2375734353129161E-2</v>
      </c>
      <c r="U86" s="232">
        <v>1.1863176328227259E-2</v>
      </c>
      <c r="V86" s="232">
        <v>1.116654847267314E-2</v>
      </c>
      <c r="W86" s="232">
        <v>1.1627233808538079E-2</v>
      </c>
      <c r="DA86" s="71" t="s">
        <v>565</v>
      </c>
    </row>
    <row r="87" spans="1:105" ht="12" customHeight="1" x14ac:dyDescent="0.25">
      <c r="A87" s="59" t="s">
        <v>70</v>
      </c>
      <c r="B87" s="232">
        <v>2.1652028586370321E-2</v>
      </c>
      <c r="C87" s="232">
        <v>4.0513569195448691E-2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2.239900014283692</v>
      </c>
      <c r="C88" s="232">
        <v>4.701246252023779</v>
      </c>
      <c r="D88" s="232">
        <v>4.0532569187330258</v>
      </c>
      <c r="E88" s="232">
        <v>2.6565962918857862</v>
      </c>
      <c r="F88" s="232">
        <v>2.738855021411772</v>
      </c>
      <c r="G88" s="232">
        <v>2.4807318716768769</v>
      </c>
      <c r="H88" s="232">
        <v>2.9152219723731552</v>
      </c>
      <c r="I88" s="232">
        <v>3.998629545750342</v>
      </c>
      <c r="J88" s="232">
        <v>5.2570403827422174</v>
      </c>
      <c r="K88" s="232">
        <v>5.0530834472323178</v>
      </c>
      <c r="L88" s="232">
        <v>6.1882317123322768</v>
      </c>
      <c r="M88" s="232">
        <v>5.0107102086727604</v>
      </c>
      <c r="N88" s="232">
        <v>5.4837754391505964</v>
      </c>
      <c r="O88" s="232">
        <v>1.439682152367193</v>
      </c>
      <c r="P88" s="232">
        <v>0.86268385333839415</v>
      </c>
      <c r="Q88" s="232">
        <v>0.70062058934099902</v>
      </c>
      <c r="R88" s="232">
        <v>0.80927675565032686</v>
      </c>
      <c r="S88" s="232">
        <v>0.95424910600053103</v>
      </c>
      <c r="T88" s="232">
        <v>0.97410747866368608</v>
      </c>
      <c r="U88" s="232">
        <v>0.89369527134899907</v>
      </c>
      <c r="V88" s="232">
        <v>0.71073483397856607</v>
      </c>
      <c r="W88" s="232">
        <v>0.77932810309388167</v>
      </c>
      <c r="DA88" s="71" t="s">
        <v>567</v>
      </c>
    </row>
    <row r="89" spans="1:105" ht="12" customHeight="1" x14ac:dyDescent="0.25">
      <c r="A89" s="60" t="s">
        <v>568</v>
      </c>
      <c r="B89" s="264">
        <v>1.664890148924004</v>
      </c>
      <c r="C89" s="264">
        <v>0.32483490916829449</v>
      </c>
      <c r="D89" s="264">
        <v>2.3830348353241551</v>
      </c>
      <c r="E89" s="264">
        <v>1.632281622120167</v>
      </c>
      <c r="F89" s="264">
        <v>1.6146230495464891</v>
      </c>
      <c r="G89" s="264">
        <v>1.453738946867781</v>
      </c>
      <c r="H89" s="264">
        <v>0.24497261477030419</v>
      </c>
      <c r="I89" s="264">
        <v>2.6022663095988658</v>
      </c>
      <c r="J89" s="264">
        <v>3.4616873528154728</v>
      </c>
      <c r="K89" s="264">
        <v>3.48907374368317</v>
      </c>
      <c r="L89" s="264">
        <v>4.1551581787113347</v>
      </c>
      <c r="M89" s="264">
        <v>3.612203367744367</v>
      </c>
      <c r="N89" s="264">
        <v>5.2975226412617271</v>
      </c>
      <c r="O89" s="264">
        <v>1.599942634807122</v>
      </c>
      <c r="P89" s="264">
        <v>0.97546684984134835</v>
      </c>
      <c r="Q89" s="264">
        <v>0.87296530544417739</v>
      </c>
      <c r="R89" s="264">
        <v>1.0003648857175169</v>
      </c>
      <c r="S89" s="264">
        <v>1.1144903815050029</v>
      </c>
      <c r="T89" s="264">
        <v>1.202450323618661</v>
      </c>
      <c r="U89" s="264">
        <v>1.1889077086946991</v>
      </c>
      <c r="V89" s="264">
        <v>1.0242083619123299</v>
      </c>
      <c r="W89" s="264">
        <v>1.112448763054678</v>
      </c>
      <c r="DA89" s="72" t="s">
        <v>569</v>
      </c>
    </row>
    <row r="90" spans="1:105" ht="12" customHeight="1" x14ac:dyDescent="0.25">
      <c r="A90" s="57" t="s">
        <v>519</v>
      </c>
      <c r="B90" s="296">
        <v>7.6170826091325496</v>
      </c>
      <c r="C90" s="296">
        <v>9.7969723233102162</v>
      </c>
      <c r="D90" s="296">
        <v>12.41250597451802</v>
      </c>
      <c r="E90" s="296">
        <v>8.3211217938791204</v>
      </c>
      <c r="F90" s="296">
        <v>8.3496671336220647</v>
      </c>
      <c r="G90" s="296">
        <v>7.5460404638184748</v>
      </c>
      <c r="H90" s="296">
        <v>6.1742019225310871</v>
      </c>
      <c r="I90" s="296">
        <v>12.74244738877203</v>
      </c>
      <c r="J90" s="296">
        <v>16.82978309196864</v>
      </c>
      <c r="K90" s="296">
        <v>16.383261379681411</v>
      </c>
      <c r="L90" s="296">
        <v>19.837899999913319</v>
      </c>
      <c r="M90" s="296">
        <v>16.65701435898924</v>
      </c>
      <c r="N90" s="296">
        <v>20.832613507121241</v>
      </c>
      <c r="O90" s="296">
        <v>5.8297882222766964</v>
      </c>
      <c r="P90" s="296">
        <v>3.5487515509372609</v>
      </c>
      <c r="Q90" s="296">
        <v>3.037164254752077</v>
      </c>
      <c r="R90" s="296">
        <v>3.4921129595045488</v>
      </c>
      <c r="S90" s="296">
        <v>4.015407387765781</v>
      </c>
      <c r="T90" s="296">
        <v>4.1982217690384172</v>
      </c>
      <c r="U90" s="296">
        <v>4.0170399260775467</v>
      </c>
      <c r="V90" s="296">
        <v>3.3489166378184101</v>
      </c>
      <c r="W90" s="296">
        <v>3.6505962350960099</v>
      </c>
      <c r="DA90" s="70" t="s">
        <v>570</v>
      </c>
    </row>
    <row r="91" spans="1:105" ht="12" customHeight="1" x14ac:dyDescent="0.25">
      <c r="A91" s="60" t="s">
        <v>521</v>
      </c>
      <c r="B91" s="264">
        <v>4.4239394874762539</v>
      </c>
      <c r="C91" s="264">
        <v>9.1739616360555978</v>
      </c>
      <c r="D91" s="264">
        <v>7.8420114599096431</v>
      </c>
      <c r="E91" s="264">
        <v>5.1905195510539626</v>
      </c>
      <c r="F91" s="264">
        <v>5.252932800693757</v>
      </c>
      <c r="G91" s="264">
        <v>4.757870612567455</v>
      </c>
      <c r="H91" s="264">
        <v>5.7043615427597842</v>
      </c>
      <c r="I91" s="264">
        <v>7.7514822055232706</v>
      </c>
      <c r="J91" s="264">
        <v>10.190508322332249</v>
      </c>
      <c r="K91" s="264">
        <v>9.6914614235138234</v>
      </c>
      <c r="L91" s="264">
        <v>11.868596579912341</v>
      </c>
      <c r="M91" s="264">
        <v>9.7290603764450552</v>
      </c>
      <c r="N91" s="264">
        <v>10.672334767592501</v>
      </c>
      <c r="O91" s="264">
        <v>2.761209900349094</v>
      </c>
      <c r="P91" s="264">
        <v>1.6778742056735541</v>
      </c>
      <c r="Q91" s="264">
        <v>1.3628777185952079</v>
      </c>
      <c r="R91" s="264">
        <v>1.5734829189341151</v>
      </c>
      <c r="S91" s="264">
        <v>1.877892610496686</v>
      </c>
      <c r="T91" s="264">
        <v>1.8920059610598561</v>
      </c>
      <c r="U91" s="264">
        <v>1.7367979084548471</v>
      </c>
      <c r="V91" s="264">
        <v>1.3845564738178819</v>
      </c>
      <c r="W91" s="264">
        <v>1.516997139540758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2.4745170743598759E-2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8.6440491145822806E-2</v>
      </c>
      <c r="C93" s="299">
        <v>7.9597201586529054E-2</v>
      </c>
      <c r="D93" s="299">
        <v>6.8147545390834924E-2</v>
      </c>
      <c r="E93" s="299">
        <v>9.5353253184338002E-2</v>
      </c>
      <c r="F93" s="299">
        <v>0</v>
      </c>
      <c r="G93" s="299">
        <v>0</v>
      </c>
      <c r="H93" s="299">
        <v>0.1131692378496075</v>
      </c>
      <c r="I93" s="299">
        <v>8.2389780226462109E-2</v>
      </c>
      <c r="J93" s="299">
        <v>0.1078717295987362</v>
      </c>
      <c r="K93" s="299">
        <v>0</v>
      </c>
      <c r="L93" s="299">
        <v>0</v>
      </c>
      <c r="M93" s="299">
        <v>0.1188678674816601</v>
      </c>
      <c r="N93" s="299">
        <v>0.15483615932200859</v>
      </c>
      <c r="O93" s="299">
        <v>0</v>
      </c>
      <c r="P93" s="299">
        <v>2.330677716678356E-2</v>
      </c>
      <c r="Q93" s="299">
        <v>1.9136320887465641E-2</v>
      </c>
      <c r="R93" s="299">
        <v>2.1346576790906659E-2</v>
      </c>
      <c r="S93" s="299">
        <v>2.2964246500646851E-2</v>
      </c>
      <c r="T93" s="299">
        <v>2.3735794851497891E-2</v>
      </c>
      <c r="U93" s="299">
        <v>2.2752744328481109E-2</v>
      </c>
      <c r="V93" s="299">
        <v>2.1416660715544562E-2</v>
      </c>
      <c r="W93" s="299">
        <v>2.2300223040912261E-2</v>
      </c>
      <c r="DA93" s="71" t="s">
        <v>573</v>
      </c>
    </row>
    <row r="94" spans="1:105" ht="12" customHeight="1" x14ac:dyDescent="0.25">
      <c r="A94" s="59" t="s">
        <v>70</v>
      </c>
      <c r="B94" s="299">
        <v>4.1527079846773597E-2</v>
      </c>
      <c r="C94" s="299">
        <v>7.7702198486669344E-2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4.2959719164836576</v>
      </c>
      <c r="C95" s="299">
        <v>9.0166622359824</v>
      </c>
      <c r="D95" s="299">
        <v>7.7738639145188078</v>
      </c>
      <c r="E95" s="299">
        <v>5.0951662978696248</v>
      </c>
      <c r="F95" s="299">
        <v>5.252932800693757</v>
      </c>
      <c r="G95" s="299">
        <v>4.757870612567455</v>
      </c>
      <c r="H95" s="299">
        <v>5.5911923049101766</v>
      </c>
      <c r="I95" s="299">
        <v>7.6690924252968093</v>
      </c>
      <c r="J95" s="299">
        <v>10.082636592733509</v>
      </c>
      <c r="K95" s="299">
        <v>9.6914614235138234</v>
      </c>
      <c r="L95" s="299">
        <v>11.868596579912341</v>
      </c>
      <c r="M95" s="299">
        <v>9.6101925089633955</v>
      </c>
      <c r="N95" s="299">
        <v>10.5174986082705</v>
      </c>
      <c r="O95" s="299">
        <v>2.761209900349094</v>
      </c>
      <c r="P95" s="299">
        <v>1.6545674285067711</v>
      </c>
      <c r="Q95" s="299">
        <v>1.3437413977077419</v>
      </c>
      <c r="R95" s="299">
        <v>1.5521363421432091</v>
      </c>
      <c r="S95" s="299">
        <v>1.8301831932524411</v>
      </c>
      <c r="T95" s="299">
        <v>1.868270166208359</v>
      </c>
      <c r="U95" s="299">
        <v>1.7140451641263661</v>
      </c>
      <c r="V95" s="299">
        <v>1.3631398131023369</v>
      </c>
      <c r="W95" s="299">
        <v>1.494696916499846</v>
      </c>
      <c r="DA95" s="71" t="s">
        <v>575</v>
      </c>
    </row>
    <row r="96" spans="1:105" ht="12" customHeight="1" x14ac:dyDescent="0.25">
      <c r="A96" s="60" t="s">
        <v>527</v>
      </c>
      <c r="B96" s="264">
        <v>3.1931431216562962</v>
      </c>
      <c r="C96" s="264">
        <v>0.62301068725461839</v>
      </c>
      <c r="D96" s="264">
        <v>4.5704945146083729</v>
      </c>
      <c r="E96" s="264">
        <v>3.130602242825157</v>
      </c>
      <c r="F96" s="264">
        <v>3.0967343329283068</v>
      </c>
      <c r="G96" s="264">
        <v>2.7881698512510189</v>
      </c>
      <c r="H96" s="264">
        <v>0.46984037977130289</v>
      </c>
      <c r="I96" s="264">
        <v>4.9909651832487549</v>
      </c>
      <c r="J96" s="264">
        <v>6.6392747696363994</v>
      </c>
      <c r="K96" s="264">
        <v>6.6917999561675909</v>
      </c>
      <c r="L96" s="264">
        <v>7.9693034200009816</v>
      </c>
      <c r="M96" s="264">
        <v>6.9279539825441896</v>
      </c>
      <c r="N96" s="264">
        <v>10.16027873952874</v>
      </c>
      <c r="O96" s="264">
        <v>3.0685783219276019</v>
      </c>
      <c r="P96" s="264">
        <v>1.8708773452637071</v>
      </c>
      <c r="Q96" s="264">
        <v>1.6742865361568691</v>
      </c>
      <c r="R96" s="264">
        <v>1.918630040570434</v>
      </c>
      <c r="S96" s="264">
        <v>2.1375147772690939</v>
      </c>
      <c r="T96" s="264">
        <v>2.30621580797856</v>
      </c>
      <c r="U96" s="264">
        <v>2.2802420176226992</v>
      </c>
      <c r="V96" s="264">
        <v>1.9643601640005279</v>
      </c>
      <c r="W96" s="264">
        <v>2.1335990955552511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6.0931613919166248</v>
      </c>
      <c r="C97" s="296">
        <f t="shared" si="1"/>
        <v>8.9307401698204654</v>
      </c>
      <c r="D97" s="296">
        <f t="shared" si="1"/>
        <v>10.242087734233223</v>
      </c>
      <c r="E97" s="296">
        <f t="shared" si="1"/>
        <v>6.875879090022833</v>
      </c>
      <c r="F97" s="296">
        <f t="shared" si="1"/>
        <v>6.9298090808713564</v>
      </c>
      <c r="G97" s="296">
        <f t="shared" si="1"/>
        <v>6.3226747153330303</v>
      </c>
      <c r="H97" s="296">
        <f t="shared" si="1"/>
        <v>5.7381228381937257</v>
      </c>
      <c r="I97" s="296">
        <f t="shared" si="1"/>
        <v>9.9393493046311523</v>
      </c>
      <c r="J97" s="296">
        <f t="shared" si="1"/>
        <v>12.979306513066767</v>
      </c>
      <c r="K97" s="296">
        <f t="shared" si="1"/>
        <v>13.121551781600502</v>
      </c>
      <c r="L97" s="296">
        <f t="shared" si="1"/>
        <v>15.704688227605864</v>
      </c>
      <c r="M97" s="296">
        <f t="shared" si="1"/>
        <v>12.71465522176557</v>
      </c>
      <c r="N97" s="296">
        <f t="shared" si="1"/>
        <v>16.307379800995456</v>
      </c>
      <c r="O97" s="296">
        <f t="shared" si="1"/>
        <v>4.0276969011741572</v>
      </c>
      <c r="P97" s="296">
        <f t="shared" si="1"/>
        <v>2.2953322160571061</v>
      </c>
      <c r="Q97" s="296">
        <f t="shared" si="1"/>
        <v>1.9035543609802705</v>
      </c>
      <c r="R97" s="296">
        <f t="shared" si="1"/>
        <v>2.1818766792683828</v>
      </c>
      <c r="S97" s="296">
        <f t="shared" si="1"/>
        <v>2.5357725329814076</v>
      </c>
      <c r="T97" s="296">
        <f t="shared" si="1"/>
        <v>2.6287534963390455</v>
      </c>
      <c r="U97" s="296">
        <f t="shared" si="1"/>
        <v>2.4590715595216954</v>
      </c>
      <c r="V97" s="296">
        <f t="shared" si="1"/>
        <v>2.0210037239078202</v>
      </c>
      <c r="W97" s="296">
        <f t="shared" si="1"/>
        <v>2.2060262518460716</v>
      </c>
      <c r="DA97" s="70"/>
    </row>
    <row r="98" spans="1:105" ht="12" customHeight="1" x14ac:dyDescent="0.25">
      <c r="A98" s="60" t="s">
        <v>530</v>
      </c>
      <c r="B98" s="264">
        <v>1.394391014335455</v>
      </c>
      <c r="C98" s="264">
        <v>3.0406531010288931</v>
      </c>
      <c r="D98" s="264">
        <v>2.5084392755049172</v>
      </c>
      <c r="E98" s="264">
        <v>1.661129813065209</v>
      </c>
      <c r="F98" s="264">
        <v>1.6836994859012739</v>
      </c>
      <c r="G98" s="264">
        <v>1.530149009110185</v>
      </c>
      <c r="H98" s="264">
        <v>1.905504529214342</v>
      </c>
      <c r="I98" s="264">
        <v>2.4319237637289861</v>
      </c>
      <c r="J98" s="264">
        <v>3.1849310809990969</v>
      </c>
      <c r="K98" s="264">
        <v>3.0680975005928519</v>
      </c>
      <c r="L98" s="264">
        <v>3.742383977600086</v>
      </c>
      <c r="M98" s="264">
        <v>3.030274610067313</v>
      </c>
      <c r="N98" s="264">
        <v>3.352310629331495</v>
      </c>
      <c r="O98" s="264">
        <v>0.83282793338328709</v>
      </c>
      <c r="P98" s="264">
        <v>0.49601875676278501</v>
      </c>
      <c r="Q98" s="264">
        <v>0.39918380010034182</v>
      </c>
      <c r="R98" s="264">
        <v>0.46045185673518091</v>
      </c>
      <c r="S98" s="264">
        <v>0.55134075236257829</v>
      </c>
      <c r="T98" s="264">
        <v>0.55406476778950031</v>
      </c>
      <c r="U98" s="264">
        <v>0.50531881390286726</v>
      </c>
      <c r="V98" s="264">
        <v>0.40127199964587451</v>
      </c>
      <c r="W98" s="264">
        <v>0.43984395692758682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7.2650698867746943E-3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2.7503537530753869E-2</v>
      </c>
      <c r="C100" s="232">
        <v>2.6607363114302941E-2</v>
      </c>
      <c r="D100" s="232">
        <v>2.1798486301828748E-2</v>
      </c>
      <c r="E100" s="232">
        <v>3.0516045663501291E-2</v>
      </c>
      <c r="F100" s="232">
        <v>0</v>
      </c>
      <c r="G100" s="232">
        <v>0</v>
      </c>
      <c r="H100" s="232">
        <v>3.7803441046591328E-2</v>
      </c>
      <c r="I100" s="232">
        <v>2.584869049668622E-2</v>
      </c>
      <c r="J100" s="232">
        <v>3.371412038467532E-2</v>
      </c>
      <c r="K100" s="232">
        <v>0</v>
      </c>
      <c r="L100" s="232">
        <v>0</v>
      </c>
      <c r="M100" s="232">
        <v>3.7023336976570037E-2</v>
      </c>
      <c r="N100" s="232">
        <v>4.8635927751835811E-2</v>
      </c>
      <c r="O100" s="232">
        <v>0</v>
      </c>
      <c r="P100" s="232">
        <v>6.8900270326132359E-3</v>
      </c>
      <c r="Q100" s="232">
        <v>5.6049850896908934E-3</v>
      </c>
      <c r="R100" s="232">
        <v>6.246696929491518E-3</v>
      </c>
      <c r="S100" s="232">
        <v>6.7421986072768976E-3</v>
      </c>
      <c r="T100" s="232">
        <v>6.950912382605509E-3</v>
      </c>
      <c r="U100" s="232">
        <v>6.6198777192978016E-3</v>
      </c>
      <c r="V100" s="232">
        <v>6.2069741708449941E-3</v>
      </c>
      <c r="W100" s="232">
        <v>6.4658120223298216E-3</v>
      </c>
      <c r="DA100" s="71" t="s">
        <v>579</v>
      </c>
    </row>
    <row r="101" spans="1:105" ht="12" customHeight="1" x14ac:dyDescent="0.25">
      <c r="A101" s="59" t="s">
        <v>162</v>
      </c>
      <c r="B101" s="232">
        <v>1.366887476804701</v>
      </c>
      <c r="C101" s="232">
        <v>3.0140457379145902</v>
      </c>
      <c r="D101" s="232">
        <v>2.4866407892030882</v>
      </c>
      <c r="E101" s="232">
        <v>1.630613767401708</v>
      </c>
      <c r="F101" s="232">
        <v>1.6836994859012739</v>
      </c>
      <c r="G101" s="232">
        <v>1.530149009110185</v>
      </c>
      <c r="H101" s="232">
        <v>1.8677010881677509</v>
      </c>
      <c r="I101" s="232">
        <v>2.4060750732323002</v>
      </c>
      <c r="J101" s="232">
        <v>3.151216960614422</v>
      </c>
      <c r="K101" s="232">
        <v>3.0680975005928519</v>
      </c>
      <c r="L101" s="232">
        <v>3.742383977600086</v>
      </c>
      <c r="M101" s="232">
        <v>2.9932512730907428</v>
      </c>
      <c r="N101" s="232">
        <v>3.3036747015796601</v>
      </c>
      <c r="O101" s="232">
        <v>0.83282793338328709</v>
      </c>
      <c r="P101" s="232">
        <v>0.4891287297301718</v>
      </c>
      <c r="Q101" s="232">
        <v>0.3935788150106509</v>
      </c>
      <c r="R101" s="232">
        <v>0.45420515980568932</v>
      </c>
      <c r="S101" s="232">
        <v>0.53733348386852675</v>
      </c>
      <c r="T101" s="232">
        <v>0.54711385540689483</v>
      </c>
      <c r="U101" s="232">
        <v>0.49869893618356942</v>
      </c>
      <c r="V101" s="232">
        <v>0.39506502547502947</v>
      </c>
      <c r="W101" s="232">
        <v>0.43337814490525689</v>
      </c>
      <c r="DA101" s="71" t="s">
        <v>580</v>
      </c>
    </row>
    <row r="102" spans="1:105" ht="12" customHeight="1" x14ac:dyDescent="0.25">
      <c r="A102" s="60" t="s">
        <v>535</v>
      </c>
      <c r="B102" s="264">
        <v>3.682779717146492</v>
      </c>
      <c r="C102" s="264">
        <v>5.681830104357279</v>
      </c>
      <c r="D102" s="264">
        <v>6.2716755953201826</v>
      </c>
      <c r="E102" s="264">
        <v>4.2128579118919198</v>
      </c>
      <c r="F102" s="264">
        <v>4.253526936452996</v>
      </c>
      <c r="G102" s="264">
        <v>3.8958398392609359</v>
      </c>
      <c r="H102" s="264">
        <v>3.6756712142079571</v>
      </c>
      <c r="I102" s="264">
        <v>5.9415770346077146</v>
      </c>
      <c r="J102" s="264">
        <v>7.7193432648530109</v>
      </c>
      <c r="K102" s="264">
        <v>7.934981759394784</v>
      </c>
      <c r="L102" s="264">
        <v>9.4494381979130768</v>
      </c>
      <c r="M102" s="264">
        <v>7.5265562956064569</v>
      </c>
      <c r="N102" s="264">
        <v>9.7636015914939254</v>
      </c>
      <c r="O102" s="264">
        <v>2.2693334835263022</v>
      </c>
      <c r="P102" s="264">
        <v>1.246238472078079</v>
      </c>
      <c r="Q102" s="264">
        <v>1.0139758227160089</v>
      </c>
      <c r="R102" s="264">
        <v>1.159971784856126</v>
      </c>
      <c r="S102" s="264">
        <v>1.356867137732265</v>
      </c>
      <c r="T102" s="264">
        <v>1.399324616375011</v>
      </c>
      <c r="U102" s="264">
        <v>1.29031966215681</v>
      </c>
      <c r="V102" s="264">
        <v>1.050421085123024</v>
      </c>
      <c r="W102" s="264">
        <v>1.1475584068271469</v>
      </c>
      <c r="DA102" s="72" t="s">
        <v>581</v>
      </c>
    </row>
    <row r="103" spans="1:105" ht="12" customHeight="1" x14ac:dyDescent="0.25">
      <c r="A103" s="64" t="s">
        <v>30</v>
      </c>
      <c r="B103" s="231">
        <v>1.8510196917995041E-2</v>
      </c>
      <c r="C103" s="231">
        <v>0</v>
      </c>
      <c r="D103" s="231">
        <v>7.5732414223085784E-2</v>
      </c>
      <c r="E103" s="231">
        <v>9.9524289710603356E-2</v>
      </c>
      <c r="F103" s="231">
        <v>6.7250995046594333E-2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1.5365461420859049E-2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3.4110465572157952E-2</v>
      </c>
      <c r="C106" s="231">
        <v>2.0623842941737702E-2</v>
      </c>
      <c r="D106" s="231">
        <v>2.6242591723152801E-2</v>
      </c>
      <c r="E106" s="231">
        <v>3.5870364965768543E-2</v>
      </c>
      <c r="F106" s="231">
        <v>0</v>
      </c>
      <c r="G106" s="231">
        <v>0</v>
      </c>
      <c r="H106" s="231">
        <v>2.8179579411112422E-2</v>
      </c>
      <c r="I106" s="231">
        <v>2.5358986985747092E-2</v>
      </c>
      <c r="J106" s="231">
        <v>3.383221751129295E-2</v>
      </c>
      <c r="K106" s="231">
        <v>0</v>
      </c>
      <c r="L106" s="231">
        <v>0</v>
      </c>
      <c r="M106" s="231">
        <v>3.9507152595054627E-2</v>
      </c>
      <c r="N106" s="231">
        <v>5.1130931264199327E-2</v>
      </c>
      <c r="O106" s="231">
        <v>0</v>
      </c>
      <c r="P106" s="231">
        <v>1.293229147327787E-2</v>
      </c>
      <c r="Q106" s="231">
        <v>1.214166493829311E-2</v>
      </c>
      <c r="R106" s="231">
        <v>1.381711411959894E-2</v>
      </c>
      <c r="S106" s="231">
        <v>1.425960028002903E-2</v>
      </c>
      <c r="T106" s="231">
        <v>1.52664246837591E-2</v>
      </c>
      <c r="U106" s="231">
        <v>1.6232693585135051E-2</v>
      </c>
      <c r="V106" s="231">
        <v>1.623963043015382E-2</v>
      </c>
      <c r="W106" s="231">
        <v>1.6844093669075771E-2</v>
      </c>
      <c r="DA106" s="73" t="s">
        <v>585</v>
      </c>
    </row>
    <row r="107" spans="1:105" ht="12" customHeight="1" x14ac:dyDescent="0.25">
      <c r="A107" s="64" t="s">
        <v>70</v>
      </c>
      <c r="B107" s="231">
        <v>1.6387089067275359E-2</v>
      </c>
      <c r="C107" s="231">
        <v>2.0132842686369092E-2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1.69524259075493</v>
      </c>
      <c r="C109" s="231">
        <v>2.3362407485072918</v>
      </c>
      <c r="D109" s="231">
        <v>2.99359772461451</v>
      </c>
      <c r="E109" s="231">
        <v>1.9167198659970519</v>
      </c>
      <c r="F109" s="231">
        <v>1.9582349800765679</v>
      </c>
      <c r="G109" s="231">
        <v>1.6629596321104221</v>
      </c>
      <c r="H109" s="231">
        <v>1.3922285821911931</v>
      </c>
      <c r="I109" s="231">
        <v>2.3604919745025579</v>
      </c>
      <c r="J109" s="231">
        <v>3.1622553523669299</v>
      </c>
      <c r="K109" s="231">
        <v>2.8610592637357399</v>
      </c>
      <c r="L109" s="231">
        <v>3.625974524966971</v>
      </c>
      <c r="M109" s="231">
        <v>3.1940620283950709</v>
      </c>
      <c r="N109" s="231">
        <v>3.4731518836785789</v>
      </c>
      <c r="O109" s="231">
        <v>1.177760090977569</v>
      </c>
      <c r="P109" s="231">
        <v>0.91807409040390797</v>
      </c>
      <c r="Q109" s="231">
        <v>0.85258069775406142</v>
      </c>
      <c r="R109" s="231">
        <v>1.0046596781599799</v>
      </c>
      <c r="S109" s="231">
        <v>1.136448381803941</v>
      </c>
      <c r="T109" s="231">
        <v>1.201636850999918</v>
      </c>
      <c r="U109" s="231">
        <v>1.222866549136107</v>
      </c>
      <c r="V109" s="231">
        <v>1.0336292423656681</v>
      </c>
      <c r="W109" s="231">
        <v>1.128993859039547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1.918529374834133</v>
      </c>
      <c r="C112" s="231">
        <v>3.30483267022188</v>
      </c>
      <c r="D112" s="231">
        <v>3.176102864759434</v>
      </c>
      <c r="E112" s="231">
        <v>2.1607433912184959</v>
      </c>
      <c r="F112" s="231">
        <v>2.228040961329834</v>
      </c>
      <c r="G112" s="231">
        <v>2.2328802071505138</v>
      </c>
      <c r="H112" s="231">
        <v>2.2552630526056512</v>
      </c>
      <c r="I112" s="231">
        <v>3.5557260731194091</v>
      </c>
      <c r="J112" s="231">
        <v>4.5232556949747886</v>
      </c>
      <c r="K112" s="231">
        <v>5.0739224956590432</v>
      </c>
      <c r="L112" s="231">
        <v>5.8234636729461062</v>
      </c>
      <c r="M112" s="231">
        <v>4.2929871146163308</v>
      </c>
      <c r="N112" s="231">
        <v>6.2393187765511469</v>
      </c>
      <c r="O112" s="231">
        <v>1.091573392548733</v>
      </c>
      <c r="P112" s="231">
        <v>0.31523209020089338</v>
      </c>
      <c r="Q112" s="231">
        <v>0.1492534600236548</v>
      </c>
      <c r="R112" s="231">
        <v>0.14149499257654749</v>
      </c>
      <c r="S112" s="231">
        <v>0.19079369422743561</v>
      </c>
      <c r="T112" s="231">
        <v>0.18242134069133351</v>
      </c>
      <c r="U112" s="231">
        <v>5.1220419435567932E-2</v>
      </c>
      <c r="V112" s="231">
        <v>5.5221232720233852E-4</v>
      </c>
      <c r="W112" s="231">
        <v>1.7204541185246349E-3</v>
      </c>
      <c r="DA112" s="73" t="s">
        <v>591</v>
      </c>
    </row>
    <row r="113" spans="1:105" ht="12" customHeight="1" x14ac:dyDescent="0.25">
      <c r="A113" s="61" t="s">
        <v>547</v>
      </c>
      <c r="B113" s="265">
        <v>1.015990660434678</v>
      </c>
      <c r="C113" s="265">
        <v>0.20825696443429331</v>
      </c>
      <c r="D113" s="265">
        <v>1.461972863408123</v>
      </c>
      <c r="E113" s="265">
        <v>1.001891365065704</v>
      </c>
      <c r="F113" s="265">
        <v>0.9925826585170866</v>
      </c>
      <c r="G113" s="265">
        <v>0.89668586696190944</v>
      </c>
      <c r="H113" s="265">
        <v>0.15694709477142721</v>
      </c>
      <c r="I113" s="265">
        <v>1.565848506294452</v>
      </c>
      <c r="J113" s="265">
        <v>2.0750321672146579</v>
      </c>
      <c r="K113" s="265">
        <v>2.118472521612865</v>
      </c>
      <c r="L113" s="265">
        <v>2.5128660520927002</v>
      </c>
      <c r="M113" s="265">
        <v>2.1578243160918</v>
      </c>
      <c r="N113" s="265">
        <v>3.191467580170035</v>
      </c>
      <c r="O113" s="265">
        <v>0.92553548426456822</v>
      </c>
      <c r="P113" s="265">
        <v>0.55307498721624215</v>
      </c>
      <c r="Q113" s="265">
        <v>0.49039473816391982</v>
      </c>
      <c r="R113" s="265">
        <v>0.56145303767707611</v>
      </c>
      <c r="S113" s="265">
        <v>0.62756464288656444</v>
      </c>
      <c r="T113" s="265">
        <v>0.67536411217453407</v>
      </c>
      <c r="U113" s="265">
        <v>0.66343308346201824</v>
      </c>
      <c r="V113" s="265">
        <v>0.56931063913892177</v>
      </c>
      <c r="W113" s="265">
        <v>0.61862388809133784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12.64361331739809</v>
      </c>
      <c r="C115" s="225">
        <v>10.277581494063639</v>
      </c>
      <c r="D115" s="225">
        <v>12.72744293124012</v>
      </c>
      <c r="E115" s="225">
        <v>12.804760142086771</v>
      </c>
      <c r="F115" s="225">
        <v>12.8685236201853</v>
      </c>
      <c r="G115" s="225">
        <v>11.66909176229775</v>
      </c>
      <c r="H115" s="225">
        <v>9.9170065062677075</v>
      </c>
      <c r="I115" s="225">
        <v>11.23730906358227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593</v>
      </c>
    </row>
    <row r="116" spans="1:105" ht="12" customHeight="1" x14ac:dyDescent="0.25">
      <c r="A116" s="55" t="s">
        <v>92</v>
      </c>
      <c r="B116" s="261">
        <v>2.0267412552184678E-2</v>
      </c>
      <c r="C116" s="261">
        <v>1.64747196034171E-2</v>
      </c>
      <c r="D116" s="261">
        <v>2.0401789436778499E-2</v>
      </c>
      <c r="E116" s="261">
        <v>2.052572709370281E-2</v>
      </c>
      <c r="F116" s="261">
        <v>2.0627938438194941E-2</v>
      </c>
      <c r="G116" s="261">
        <v>1.870527759103997E-2</v>
      </c>
      <c r="H116" s="261">
        <v>1.5896726441956058E-2</v>
      </c>
      <c r="I116" s="261">
        <v>1.8013140156334491E-2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594</v>
      </c>
    </row>
    <row r="117" spans="1:105" ht="12" customHeight="1" x14ac:dyDescent="0.25">
      <c r="A117" s="202" t="s">
        <v>93</v>
      </c>
      <c r="B117" s="226">
        <v>1.0116294192633719E-2</v>
      </c>
      <c r="C117" s="226">
        <v>8.2232060861341834E-3</v>
      </c>
      <c r="D117" s="226">
        <v>1.0183367189432919E-2</v>
      </c>
      <c r="E117" s="226">
        <v>1.024522954091779E-2</v>
      </c>
      <c r="F117" s="226">
        <v>1.029624740163605E-2</v>
      </c>
      <c r="G117" s="226">
        <v>9.3365687691319039E-3</v>
      </c>
      <c r="H117" s="226">
        <v>7.9347060692911316E-3</v>
      </c>
      <c r="I117" s="226">
        <v>8.9910946789792008E-3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595</v>
      </c>
    </row>
    <row r="118" spans="1:105" ht="12" customHeight="1" x14ac:dyDescent="0.25">
      <c r="A118" s="202" t="s">
        <v>94</v>
      </c>
      <c r="B118" s="226">
        <v>0.25716242433688818</v>
      </c>
      <c r="C118" s="226">
        <v>0.2090389595897634</v>
      </c>
      <c r="D118" s="226">
        <v>0.25886746119484949</v>
      </c>
      <c r="E118" s="226">
        <v>0.26044004024208728</v>
      </c>
      <c r="F118" s="226">
        <v>0.26173694565991762</v>
      </c>
      <c r="G118" s="226">
        <v>0.23734132419817899</v>
      </c>
      <c r="H118" s="226">
        <v>0.20170511160750379</v>
      </c>
      <c r="I118" s="226">
        <v>0.22855916020833161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596</v>
      </c>
    </row>
    <row r="119" spans="1:105" ht="12" customHeight="1" x14ac:dyDescent="0.25">
      <c r="A119" s="202" t="s">
        <v>95</v>
      </c>
      <c r="B119" s="226">
        <v>6.7558041840615618E-3</v>
      </c>
      <c r="C119" s="226">
        <v>5.4915732011390356E-3</v>
      </c>
      <c r="D119" s="226">
        <v>6.8005964789261686E-3</v>
      </c>
      <c r="E119" s="226">
        <v>6.8419090312342714E-3</v>
      </c>
      <c r="F119" s="226">
        <v>6.8759794793983161E-3</v>
      </c>
      <c r="G119" s="226">
        <v>6.2350925303466601E-3</v>
      </c>
      <c r="H119" s="226">
        <v>5.2989088139853554E-3</v>
      </c>
      <c r="I119" s="226">
        <v>6.0043800521115001E-3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597</v>
      </c>
    </row>
    <row r="120" spans="1:105" ht="12" customHeight="1" x14ac:dyDescent="0.25">
      <c r="A120" s="56" t="s">
        <v>96</v>
      </c>
      <c r="B120" s="262">
        <v>3.3207708692559589E-2</v>
      </c>
      <c r="C120" s="262">
        <v>2.650386345534253E-2</v>
      </c>
      <c r="D120" s="262">
        <v>3.3238668368524467E-2</v>
      </c>
      <c r="E120" s="262">
        <v>3.3352750904128647E-2</v>
      </c>
      <c r="F120" s="262">
        <v>3.3550681149314573E-2</v>
      </c>
      <c r="G120" s="262">
        <v>3.0488791406977311E-2</v>
      </c>
      <c r="H120" s="262">
        <v>2.5524548041321829E-2</v>
      </c>
      <c r="I120" s="262">
        <v>2.964446835723732E-2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598</v>
      </c>
    </row>
    <row r="121" spans="1:105" ht="12" customHeight="1" x14ac:dyDescent="0.25">
      <c r="A121" s="37" t="s">
        <v>160</v>
      </c>
      <c r="B121" s="228">
        <v>3.789148714065185E-4</v>
      </c>
      <c r="C121" s="228">
        <v>2.1705676817116359E-4</v>
      </c>
      <c r="D121" s="228">
        <v>1.82488021840641E-4</v>
      </c>
      <c r="E121" s="228">
        <v>3.8219525926118619E-4</v>
      </c>
      <c r="F121" s="228">
        <v>0</v>
      </c>
      <c r="G121" s="228">
        <v>0</v>
      </c>
      <c r="H121" s="228">
        <v>4.67848911411682E-4</v>
      </c>
      <c r="I121" s="228">
        <v>1.916744215899379E-4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1.8831540921653851E-2</v>
      </c>
      <c r="C122" s="228">
        <v>2.4587894117178849E-2</v>
      </c>
      <c r="D122" s="228">
        <v>2.08171408035728E-2</v>
      </c>
      <c r="E122" s="228">
        <v>2.0422464249106459E-2</v>
      </c>
      <c r="F122" s="228">
        <v>2.110736520084484E-2</v>
      </c>
      <c r="G122" s="228">
        <v>1.9223555100651001E-2</v>
      </c>
      <c r="H122" s="228">
        <v>2.3114348766948699E-2</v>
      </c>
      <c r="I122" s="228">
        <v>1.7841640682838139E-2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1.399725289949922E-2</v>
      </c>
      <c r="C125" s="228">
        <v>1.6989125699925229E-3</v>
      </c>
      <c r="D125" s="228">
        <v>1.223903954311103E-2</v>
      </c>
      <c r="E125" s="228">
        <v>1.2548091395760999E-2</v>
      </c>
      <c r="F125" s="228">
        <v>1.244331594846973E-2</v>
      </c>
      <c r="G125" s="228">
        <v>1.1265236306326309E-2</v>
      </c>
      <c r="H125" s="228">
        <v>1.9423503629614461E-3</v>
      </c>
      <c r="I125" s="228">
        <v>1.161115325280924E-2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603</v>
      </c>
    </row>
    <row r="126" spans="1:105" ht="12" customHeight="1" x14ac:dyDescent="0.25">
      <c r="A126" s="57" t="s">
        <v>604</v>
      </c>
      <c r="B126" s="296">
        <v>7.1087186565482696</v>
      </c>
      <c r="C126" s="296">
        <v>5.6693676385733651</v>
      </c>
      <c r="D126" s="296">
        <v>7.1347878544105043</v>
      </c>
      <c r="E126" s="296">
        <v>7.1897053385001053</v>
      </c>
      <c r="F126" s="296">
        <v>7.2128891916593751</v>
      </c>
      <c r="G126" s="296">
        <v>6.5152274952369549</v>
      </c>
      <c r="H126" s="296">
        <v>5.454405685764887</v>
      </c>
      <c r="I126" s="296">
        <v>6.3348019521218104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605</v>
      </c>
    </row>
    <row r="127" spans="1:105" ht="12" customHeight="1" x14ac:dyDescent="0.25">
      <c r="A127" s="60" t="s">
        <v>606</v>
      </c>
      <c r="B127" s="264">
        <v>4.1469250878184898</v>
      </c>
      <c r="C127" s="264">
        <v>5.3088402723377053</v>
      </c>
      <c r="D127" s="264">
        <v>4.5486137987804707</v>
      </c>
      <c r="E127" s="264">
        <v>4.5681196783443179</v>
      </c>
      <c r="F127" s="264">
        <v>4.5943397599260809</v>
      </c>
      <c r="G127" s="264">
        <v>4.1079304547080779</v>
      </c>
      <c r="H127" s="264">
        <v>5.0393398892487991</v>
      </c>
      <c r="I127" s="264">
        <v>3.853585038197155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607</v>
      </c>
    </row>
    <row r="128" spans="1:105" ht="12" customHeight="1" x14ac:dyDescent="0.25">
      <c r="A128" s="59" t="s">
        <v>30</v>
      </c>
      <c r="B128" s="232">
        <v>4.3508791319879357E-2</v>
      </c>
      <c r="C128" s="232">
        <v>0</v>
      </c>
      <c r="D128" s="232">
        <v>0.1112807012897047</v>
      </c>
      <c r="E128" s="232">
        <v>0.2215465373497057</v>
      </c>
      <c r="F128" s="232">
        <v>0.15254310532482099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8.0177706103177551E-2</v>
      </c>
      <c r="C130" s="232">
        <v>4.6061761113886039E-2</v>
      </c>
      <c r="D130" s="232">
        <v>3.8560688188409027E-2</v>
      </c>
      <c r="E130" s="232">
        <v>7.9849403344091852E-2</v>
      </c>
      <c r="F130" s="232">
        <v>0</v>
      </c>
      <c r="G130" s="232">
        <v>0</v>
      </c>
      <c r="H130" s="232">
        <v>9.9975825560225676E-2</v>
      </c>
      <c r="I130" s="232">
        <v>4.0959395372773523E-2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3.8518360540790393E-2</v>
      </c>
      <c r="C131" s="232">
        <v>4.4965149947211763E-2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3.9847202298546431</v>
      </c>
      <c r="C132" s="232">
        <v>5.2178133612766073</v>
      </c>
      <c r="D132" s="232">
        <v>4.3987724093023566</v>
      </c>
      <c r="E132" s="232">
        <v>4.26672373765052</v>
      </c>
      <c r="F132" s="232">
        <v>4.4417966546012586</v>
      </c>
      <c r="G132" s="232">
        <v>4.1079304547080779</v>
      </c>
      <c r="H132" s="232">
        <v>4.9393640636885729</v>
      </c>
      <c r="I132" s="232">
        <v>3.812625642824381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612</v>
      </c>
    </row>
    <row r="133" spans="1:105" ht="12" customHeight="1" x14ac:dyDescent="0.25">
      <c r="A133" s="60" t="s">
        <v>613</v>
      </c>
      <c r="B133" s="264">
        <v>2.9617935687297798</v>
      </c>
      <c r="C133" s="264">
        <v>0.36052736623565979</v>
      </c>
      <c r="D133" s="264">
        <v>2.5861740556300332</v>
      </c>
      <c r="E133" s="264">
        <v>2.621585660155787</v>
      </c>
      <c r="F133" s="264">
        <v>2.6185494317332938</v>
      </c>
      <c r="G133" s="264">
        <v>2.4072970405288769</v>
      </c>
      <c r="H133" s="264">
        <v>0.41506579651608799</v>
      </c>
      <c r="I133" s="264">
        <v>2.481216913924654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614</v>
      </c>
    </row>
    <row r="134" spans="1:105" ht="12" customHeight="1" x14ac:dyDescent="0.25">
      <c r="A134" s="57" t="s">
        <v>615</v>
      </c>
      <c r="B134" s="296">
        <v>3.636907690469692</v>
      </c>
      <c r="C134" s="296">
        <v>2.9050678869951141</v>
      </c>
      <c r="D134" s="296">
        <v>3.639608389727941</v>
      </c>
      <c r="E134" s="296">
        <v>3.6521003388368181</v>
      </c>
      <c r="F134" s="296">
        <v>3.6737735470704469</v>
      </c>
      <c r="G134" s="296">
        <v>3.3384989966258942</v>
      </c>
      <c r="H134" s="296">
        <v>2.7949182008500788</v>
      </c>
      <c r="I134" s="296">
        <v>3.2460462779608958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616</v>
      </c>
    </row>
    <row r="135" spans="1:105" ht="12" customHeight="1" x14ac:dyDescent="0.25">
      <c r="A135" s="60" t="s">
        <v>617</v>
      </c>
      <c r="B135" s="264">
        <v>2.112286339770606</v>
      </c>
      <c r="C135" s="264">
        <v>2.7203283285815592</v>
      </c>
      <c r="D135" s="264">
        <v>2.2994430585108412</v>
      </c>
      <c r="E135" s="264">
        <v>2.2780940696105709</v>
      </c>
      <c r="F135" s="264">
        <v>2.3112401080060709</v>
      </c>
      <c r="G135" s="264">
        <v>2.1049643640652471</v>
      </c>
      <c r="H135" s="264">
        <v>2.582232343569467</v>
      </c>
      <c r="I135" s="264">
        <v>1.974634008227498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4.1272505911816817E-2</v>
      </c>
      <c r="C137" s="299">
        <v>2.3602728127905131E-2</v>
      </c>
      <c r="D137" s="299">
        <v>1.9982296762075039E-2</v>
      </c>
      <c r="E137" s="299">
        <v>4.1850084266267198E-2</v>
      </c>
      <c r="F137" s="299">
        <v>0</v>
      </c>
      <c r="G137" s="299">
        <v>0</v>
      </c>
      <c r="H137" s="299">
        <v>5.122909270070234E-2</v>
      </c>
      <c r="I137" s="299">
        <v>2.0988200405031968E-2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1.9827821727494629E-2</v>
      </c>
      <c r="C138" s="299">
        <v>2.3040808335801591E-2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2.051186012131295</v>
      </c>
      <c r="C139" s="299">
        <v>2.6736847921178519</v>
      </c>
      <c r="D139" s="299">
        <v>2.2794607617487661</v>
      </c>
      <c r="E139" s="299">
        <v>2.2362439853443039</v>
      </c>
      <c r="F139" s="299">
        <v>2.3112401080060709</v>
      </c>
      <c r="G139" s="299">
        <v>2.1049643640652471</v>
      </c>
      <c r="H139" s="299">
        <v>2.5310032508687641</v>
      </c>
      <c r="I139" s="299">
        <v>1.953645807822467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622</v>
      </c>
    </row>
    <row r="140" spans="1:105" ht="12" customHeight="1" x14ac:dyDescent="0.25">
      <c r="A140" s="60" t="s">
        <v>623</v>
      </c>
      <c r="B140" s="264">
        <v>1.5246213506990851</v>
      </c>
      <c r="C140" s="264">
        <v>0.18473955841355491</v>
      </c>
      <c r="D140" s="264">
        <v>1.3401653312171</v>
      </c>
      <c r="E140" s="264">
        <v>1.374006269226246</v>
      </c>
      <c r="F140" s="264">
        <v>1.362533439064376</v>
      </c>
      <c r="G140" s="264">
        <v>1.2335346325606471</v>
      </c>
      <c r="H140" s="264">
        <v>0.2126858572806121</v>
      </c>
      <c r="I140" s="264">
        <v>1.2714122697333969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1.5704773264218002</v>
      </c>
      <c r="C141" s="263">
        <f t="shared" si="2"/>
        <v>1.4374136465593652</v>
      </c>
      <c r="D141" s="263">
        <f t="shared" si="2"/>
        <v>1.623554804433168</v>
      </c>
      <c r="E141" s="263">
        <f t="shared" si="2"/>
        <v>1.6315488079377694</v>
      </c>
      <c r="F141" s="263">
        <f t="shared" si="2"/>
        <v>1.6487730893270194</v>
      </c>
      <c r="G141" s="263">
        <f t="shared" si="2"/>
        <v>1.5132582159392296</v>
      </c>
      <c r="H141" s="263">
        <f t="shared" si="2"/>
        <v>1.4113226186786838</v>
      </c>
      <c r="I141" s="263">
        <f t="shared" si="2"/>
        <v>1.3652485900465703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0.24342896604949441</v>
      </c>
      <c r="C142" s="264">
        <v>0.31432068098615928</v>
      </c>
      <c r="D142" s="264">
        <v>0.26610081444502692</v>
      </c>
      <c r="E142" s="264">
        <v>0.26363022344129983</v>
      </c>
      <c r="F142" s="264">
        <v>0.267466016539121</v>
      </c>
      <c r="G142" s="264">
        <v>0.24359495643187279</v>
      </c>
      <c r="H142" s="264">
        <v>0.29882632977879681</v>
      </c>
      <c r="I142" s="264">
        <v>0.2285126025953767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4.8014922894534604E-3</v>
      </c>
      <c r="C144" s="232">
        <v>2.7504763665752502E-3</v>
      </c>
      <c r="D144" s="232">
        <v>2.3124318835335599E-3</v>
      </c>
      <c r="E144" s="232">
        <v>4.8430603517787447E-3</v>
      </c>
      <c r="F144" s="232">
        <v>0</v>
      </c>
      <c r="G144" s="232">
        <v>0</v>
      </c>
      <c r="H144" s="232">
        <v>5.9284369928103639E-3</v>
      </c>
      <c r="I144" s="232">
        <v>2.4288391055577508E-3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0.23862747376004101</v>
      </c>
      <c r="C145" s="232">
        <v>0.31157020461958412</v>
      </c>
      <c r="D145" s="232">
        <v>0.26378838256149328</v>
      </c>
      <c r="E145" s="232">
        <v>0.25878716308952099</v>
      </c>
      <c r="F145" s="232">
        <v>0.267466016539121</v>
      </c>
      <c r="G145" s="232">
        <v>0.24359495643187279</v>
      </c>
      <c r="H145" s="232">
        <v>0.29289789278598638</v>
      </c>
      <c r="I145" s="232">
        <v>0.2260837634898189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630</v>
      </c>
    </row>
    <row r="146" spans="1:105" ht="12" customHeight="1" x14ac:dyDescent="0.25">
      <c r="A146" s="60" t="s">
        <v>631</v>
      </c>
      <c r="B146" s="264">
        <v>1.149679492212017</v>
      </c>
      <c r="C146" s="264">
        <v>1.1015648698956859</v>
      </c>
      <c r="D146" s="264">
        <v>1.202364658765992</v>
      </c>
      <c r="E146" s="264">
        <v>1.2089130435936819</v>
      </c>
      <c r="F146" s="264">
        <v>1.223629214011773</v>
      </c>
      <c r="G146" s="264">
        <v>1.126913662314412</v>
      </c>
      <c r="H146" s="264">
        <v>1.0878834246526801</v>
      </c>
      <c r="I146" s="264">
        <v>0.98960303748783951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632</v>
      </c>
    </row>
    <row r="147" spans="1:105" ht="12" customHeight="1" x14ac:dyDescent="0.25">
      <c r="A147" s="64" t="s">
        <v>30</v>
      </c>
      <c r="B147" s="231">
        <v>5.7784595951652119E-3</v>
      </c>
      <c r="C147" s="231">
        <v>0</v>
      </c>
      <c r="D147" s="231">
        <v>1.4518923531824761E-2</v>
      </c>
      <c r="E147" s="231">
        <v>2.8559285525847002E-2</v>
      </c>
      <c r="F147" s="231">
        <v>1.93463644264577E-2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1.064850622358147E-2</v>
      </c>
      <c r="C150" s="231">
        <v>3.9984477623577659E-3</v>
      </c>
      <c r="D150" s="231">
        <v>5.0310581857722827E-3</v>
      </c>
      <c r="E150" s="231">
        <v>1.029328617117053E-2</v>
      </c>
      <c r="F150" s="231">
        <v>0</v>
      </c>
      <c r="G150" s="231">
        <v>0</v>
      </c>
      <c r="H150" s="231">
        <v>8.340271903682488E-3</v>
      </c>
      <c r="I150" s="231">
        <v>4.2236817603370181E-3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5.1156739432397669E-3</v>
      </c>
      <c r="C151" s="231">
        <v>3.90325508280033E-3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0.52921591585864214</v>
      </c>
      <c r="C153" s="231">
        <v>0.45293869913513518</v>
      </c>
      <c r="D153" s="231">
        <v>0.57391299213954605</v>
      </c>
      <c r="E153" s="231">
        <v>0.55001799143954067</v>
      </c>
      <c r="F153" s="231">
        <v>0.56333333850228218</v>
      </c>
      <c r="G153" s="231">
        <v>0.48102899673054672</v>
      </c>
      <c r="H153" s="231">
        <v>0.41205600545528293</v>
      </c>
      <c r="I153" s="231">
        <v>0.39315320062792508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0.59892093659138834</v>
      </c>
      <c r="C156" s="231">
        <v>0.64072446791539273</v>
      </c>
      <c r="D156" s="231">
        <v>0.60890168490884877</v>
      </c>
      <c r="E156" s="231">
        <v>0.62004248045712429</v>
      </c>
      <c r="F156" s="231">
        <v>0.64094951108303311</v>
      </c>
      <c r="G156" s="231">
        <v>0.64588466558386504</v>
      </c>
      <c r="H156" s="231">
        <v>0.66748714729371428</v>
      </c>
      <c r="I156" s="231">
        <v>0.59222615509957743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0.1773688681602888</v>
      </c>
      <c r="C157" s="265">
        <v>2.152809567751985E-2</v>
      </c>
      <c r="D157" s="265">
        <v>0.1550893312221491</v>
      </c>
      <c r="E157" s="265">
        <v>0.15900554090278779</v>
      </c>
      <c r="F157" s="265">
        <v>0.15767785877612531</v>
      </c>
      <c r="G157" s="265">
        <v>0.14274959719294461</v>
      </c>
      <c r="H157" s="265">
        <v>2.461286424720693E-2</v>
      </c>
      <c r="I157" s="265">
        <v>0.14713294996335399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1.0000000000000002</v>
      </c>
      <c r="C162" s="234">
        <f t="shared" si="3"/>
        <v>0.99999999999999989</v>
      </c>
      <c r="D162" s="234">
        <f t="shared" si="3"/>
        <v>1</v>
      </c>
      <c r="E162" s="234">
        <f t="shared" si="3"/>
        <v>1</v>
      </c>
      <c r="F162" s="234">
        <f t="shared" si="3"/>
        <v>1</v>
      </c>
      <c r="G162" s="234">
        <f t="shared" si="3"/>
        <v>1</v>
      </c>
      <c r="H162" s="234">
        <f t="shared" si="3"/>
        <v>1</v>
      </c>
      <c r="I162" s="234">
        <f t="shared" si="3"/>
        <v>1.0000000000000004</v>
      </c>
      <c r="J162" s="234">
        <f t="shared" si="3"/>
        <v>0.99999999999999978</v>
      </c>
      <c r="K162" s="234">
        <f t="shared" si="3"/>
        <v>0.99999999999999978</v>
      </c>
      <c r="L162" s="234">
        <f t="shared" si="3"/>
        <v>1.0000000000000002</v>
      </c>
      <c r="M162" s="234">
        <f t="shared" si="3"/>
        <v>1</v>
      </c>
      <c r="N162" s="234">
        <f t="shared" si="3"/>
        <v>0.99999999999999956</v>
      </c>
      <c r="O162" s="234">
        <f t="shared" si="3"/>
        <v>1</v>
      </c>
      <c r="P162" s="234">
        <f t="shared" si="3"/>
        <v>1</v>
      </c>
      <c r="Q162" s="234">
        <f t="shared" si="3"/>
        <v>0.99999999999999978</v>
      </c>
      <c r="R162" s="234">
        <f t="shared" si="3"/>
        <v>1.0000000000000002</v>
      </c>
      <c r="S162" s="234">
        <f t="shared" si="3"/>
        <v>0.99999999999999978</v>
      </c>
      <c r="T162" s="234">
        <f t="shared" si="3"/>
        <v>0.99999999999999956</v>
      </c>
      <c r="U162" s="234">
        <f t="shared" si="3"/>
        <v>0.99999999999999967</v>
      </c>
      <c r="V162" s="234">
        <f t="shared" si="3"/>
        <v>1</v>
      </c>
      <c r="W162" s="234">
        <f t="shared" si="3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1.4999999999959802E-3</v>
      </c>
      <c r="C163" s="301">
        <f t="shared" si="4"/>
        <v>1.499999999994921E-3</v>
      </c>
      <c r="D163" s="301">
        <f t="shared" si="4"/>
        <v>1.499999999996634E-3</v>
      </c>
      <c r="E163" s="301">
        <f t="shared" si="4"/>
        <v>1.4999999999970991E-3</v>
      </c>
      <c r="F163" s="301">
        <f t="shared" si="4"/>
        <v>1.4999999999960538E-3</v>
      </c>
      <c r="G163" s="301">
        <f t="shared" si="4"/>
        <v>1.4999999999960108E-3</v>
      </c>
      <c r="H163" s="301">
        <f t="shared" si="4"/>
        <v>1.4999999999947612E-3</v>
      </c>
      <c r="I163" s="301">
        <f t="shared" si="4"/>
        <v>1.4999999999979982E-3</v>
      </c>
      <c r="J163" s="301">
        <f t="shared" si="4"/>
        <v>1.4999999999970657E-3</v>
      </c>
      <c r="K163" s="301">
        <f t="shared" si="4"/>
        <v>1.4999999999973374E-3</v>
      </c>
      <c r="L163" s="301">
        <f t="shared" si="4"/>
        <v>1.4999999999958768E-3</v>
      </c>
      <c r="M163" s="301">
        <f t="shared" si="4"/>
        <v>1.4999999999971414E-3</v>
      </c>
      <c r="N163" s="301">
        <f t="shared" si="4"/>
        <v>1.4999999999949297E-3</v>
      </c>
      <c r="O163" s="301">
        <f t="shared" si="4"/>
        <v>1.5000000000020019E-3</v>
      </c>
      <c r="P163" s="301">
        <f t="shared" si="4"/>
        <v>1.5000000000016346E-3</v>
      </c>
      <c r="Q163" s="301">
        <f t="shared" si="4"/>
        <v>1.5000000000013804E-3</v>
      </c>
      <c r="R163" s="301">
        <f t="shared" si="4"/>
        <v>1.500000000001182E-3</v>
      </c>
      <c r="S163" s="301">
        <f t="shared" si="4"/>
        <v>1.5000000000009431E-3</v>
      </c>
      <c r="T163" s="301">
        <f t="shared" si="4"/>
        <v>1.5000000000012785E-3</v>
      </c>
      <c r="U163" s="301">
        <f t="shared" si="4"/>
        <v>1.5000000000011328E-3</v>
      </c>
      <c r="V163" s="301">
        <f t="shared" si="4"/>
        <v>1.5000000000014171E-3</v>
      </c>
      <c r="W163" s="301">
        <f t="shared" si="4"/>
        <v>1.5000000000013707E-3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7.4999999999799045E-4</v>
      </c>
      <c r="C164" s="235">
        <f t="shared" si="5"/>
        <v>7.4999999999746049E-4</v>
      </c>
      <c r="D164" s="235">
        <f t="shared" si="5"/>
        <v>7.4999999999831701E-4</v>
      </c>
      <c r="E164" s="235">
        <f t="shared" si="5"/>
        <v>7.4999999999854957E-4</v>
      </c>
      <c r="F164" s="235">
        <f t="shared" si="5"/>
        <v>7.4999999999802688E-4</v>
      </c>
      <c r="G164" s="235">
        <f t="shared" si="5"/>
        <v>7.4999999999800541E-4</v>
      </c>
      <c r="H164" s="235">
        <f t="shared" si="5"/>
        <v>7.4999999999738069E-4</v>
      </c>
      <c r="I164" s="235">
        <f t="shared" si="5"/>
        <v>7.4999999999899908E-4</v>
      </c>
      <c r="J164" s="235">
        <f t="shared" si="5"/>
        <v>7.4999999999853287E-4</v>
      </c>
      <c r="K164" s="235">
        <f t="shared" si="5"/>
        <v>7.4999999999866872E-4</v>
      </c>
      <c r="L164" s="235">
        <f t="shared" si="5"/>
        <v>7.499999999979383E-4</v>
      </c>
      <c r="M164" s="235">
        <f t="shared" si="5"/>
        <v>7.499999999985705E-4</v>
      </c>
      <c r="N164" s="235">
        <f t="shared" si="5"/>
        <v>7.4999999999746472E-4</v>
      </c>
      <c r="O164" s="235">
        <f t="shared" si="5"/>
        <v>7.5000000000100095E-4</v>
      </c>
      <c r="P164" s="235">
        <f t="shared" si="5"/>
        <v>7.500000000008174E-4</v>
      </c>
      <c r="Q164" s="235">
        <f t="shared" si="5"/>
        <v>7.5000000000069011E-4</v>
      </c>
      <c r="R164" s="235">
        <f t="shared" si="5"/>
        <v>7.5000000000059091E-4</v>
      </c>
      <c r="S164" s="235">
        <f t="shared" si="5"/>
        <v>7.5000000000047154E-4</v>
      </c>
      <c r="T164" s="235">
        <f t="shared" si="5"/>
        <v>7.5000000000063969E-4</v>
      </c>
      <c r="U164" s="235">
        <f t="shared" si="5"/>
        <v>7.500000000005664E-4</v>
      </c>
      <c r="V164" s="235">
        <f t="shared" si="5"/>
        <v>7.5000000000070865E-4</v>
      </c>
      <c r="W164" s="235">
        <f t="shared" si="5"/>
        <v>7.5000000000068512E-4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1.8999999999949085E-2</v>
      </c>
      <c r="C165" s="235">
        <f t="shared" si="6"/>
        <v>1.8999999999935648E-2</v>
      </c>
      <c r="D165" s="235">
        <f t="shared" si="6"/>
        <v>1.899999999995735E-2</v>
      </c>
      <c r="E165" s="235">
        <f t="shared" si="6"/>
        <v>1.8999999999963251E-2</v>
      </c>
      <c r="F165" s="235">
        <f t="shared" si="6"/>
        <v>1.8999999999949994E-2</v>
      </c>
      <c r="G165" s="235">
        <f t="shared" si="6"/>
        <v>1.8999999999949457E-2</v>
      </c>
      <c r="H165" s="235">
        <f t="shared" si="6"/>
        <v>1.8999999999933619E-2</v>
      </c>
      <c r="I165" s="235">
        <f t="shared" si="6"/>
        <v>1.8999999999974627E-2</v>
      </c>
      <c r="J165" s="235">
        <f t="shared" si="6"/>
        <v>1.8999999999962821E-2</v>
      </c>
      <c r="K165" s="235">
        <f t="shared" si="6"/>
        <v>1.8999999999966266E-2</v>
      </c>
      <c r="L165" s="235">
        <f t="shared" si="6"/>
        <v>1.899999999994776E-2</v>
      </c>
      <c r="M165" s="235">
        <f t="shared" si="6"/>
        <v>1.8999999999963768E-2</v>
      </c>
      <c r="N165" s="235">
        <f t="shared" si="6"/>
        <v>1.8999999999935763E-2</v>
      </c>
      <c r="O165" s="235">
        <f t="shared" si="6"/>
        <v>1.9000000000025344E-2</v>
      </c>
      <c r="P165" s="235">
        <f t="shared" si="6"/>
        <v>1.9000000000020691E-2</v>
      </c>
      <c r="Q165" s="235">
        <f t="shared" si="6"/>
        <v>1.9000000000017465E-2</v>
      </c>
      <c r="R165" s="235">
        <f t="shared" si="6"/>
        <v>1.9000000000014953E-2</v>
      </c>
      <c r="S165" s="235">
        <f t="shared" si="6"/>
        <v>1.9000000000011927E-2</v>
      </c>
      <c r="T165" s="235">
        <f t="shared" si="6"/>
        <v>1.9000000000016178E-2</v>
      </c>
      <c r="U165" s="235">
        <f t="shared" si="6"/>
        <v>1.9000000000014328E-2</v>
      </c>
      <c r="V165" s="235">
        <f t="shared" si="6"/>
        <v>1.9000000000017937E-2</v>
      </c>
      <c r="W165" s="235">
        <f t="shared" si="6"/>
        <v>1.900000000001734E-2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4.999999999986621E-4</v>
      </c>
      <c r="C166" s="235">
        <f t="shared" si="7"/>
        <v>4.9999999999830866E-4</v>
      </c>
      <c r="D166" s="235">
        <f t="shared" si="7"/>
        <v>4.999999999988797E-4</v>
      </c>
      <c r="E166" s="235">
        <f t="shared" si="7"/>
        <v>4.9999999999903485E-4</v>
      </c>
      <c r="F166" s="235">
        <f t="shared" si="7"/>
        <v>4.9999999999868596E-4</v>
      </c>
      <c r="G166" s="235">
        <f t="shared" si="7"/>
        <v>4.9999999999867208E-4</v>
      </c>
      <c r="H166" s="235">
        <f t="shared" si="7"/>
        <v>4.9999999999825542E-4</v>
      </c>
      <c r="I166" s="235">
        <f t="shared" si="7"/>
        <v>4.9999999999933453E-4</v>
      </c>
      <c r="J166" s="235">
        <f t="shared" si="7"/>
        <v>4.9999999999902369E-4</v>
      </c>
      <c r="K166" s="235">
        <f t="shared" si="7"/>
        <v>4.9999999999911411E-4</v>
      </c>
      <c r="L166" s="235">
        <f t="shared" si="7"/>
        <v>4.9999999999862709E-4</v>
      </c>
      <c r="M166" s="235">
        <f t="shared" si="7"/>
        <v>4.9999999999904873E-4</v>
      </c>
      <c r="N166" s="235">
        <f t="shared" si="7"/>
        <v>4.9999999999831158E-4</v>
      </c>
      <c r="O166" s="235">
        <f t="shared" si="7"/>
        <v>5.0000000000066896E-4</v>
      </c>
      <c r="P166" s="235">
        <f t="shared" si="7"/>
        <v>5.0000000000054645E-4</v>
      </c>
      <c r="Q166" s="235">
        <f t="shared" si="7"/>
        <v>5.0000000000046177E-4</v>
      </c>
      <c r="R166" s="235">
        <f t="shared" si="7"/>
        <v>5.0000000000039553E-4</v>
      </c>
      <c r="S166" s="235">
        <f t="shared" si="7"/>
        <v>5.0000000000031595E-4</v>
      </c>
      <c r="T166" s="235">
        <f t="shared" si="7"/>
        <v>5.0000000000042795E-4</v>
      </c>
      <c r="U166" s="235">
        <f t="shared" si="7"/>
        <v>5.0000000000037926E-4</v>
      </c>
      <c r="V166" s="235">
        <f t="shared" si="7"/>
        <v>5.0000000000047402E-4</v>
      </c>
      <c r="W166" s="235">
        <f t="shared" si="7"/>
        <v>5.0000000000045841E-4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2.2413134326845778E-3</v>
      </c>
      <c r="C167" s="302">
        <f t="shared" si="8"/>
        <v>1.9974031421422737E-3</v>
      </c>
      <c r="D167" s="302">
        <f t="shared" si="8"/>
        <v>2.1820247603175154E-3</v>
      </c>
      <c r="E167" s="302">
        <f t="shared" si="8"/>
        <v>2.1793218977672626E-3</v>
      </c>
      <c r="F167" s="302">
        <f t="shared" si="8"/>
        <v>2.1709959453765277E-3</v>
      </c>
      <c r="G167" s="302">
        <f t="shared" si="8"/>
        <v>2.1530475243248721E-3</v>
      </c>
      <c r="H167" s="302">
        <f t="shared" si="8"/>
        <v>1.9655532582603529E-3</v>
      </c>
      <c r="I167" s="302">
        <f t="shared" si="8"/>
        <v>2.2912726168924195E-3</v>
      </c>
      <c r="J167" s="302">
        <f t="shared" si="8"/>
        <v>2.3138868593010529E-3</v>
      </c>
      <c r="K167" s="302">
        <f t="shared" si="8"/>
        <v>2.2393595225478303E-3</v>
      </c>
      <c r="L167" s="302">
        <f t="shared" si="8"/>
        <v>2.2620778251154828E-3</v>
      </c>
      <c r="M167" s="302">
        <f t="shared" si="8"/>
        <v>2.3345237176489501E-3</v>
      </c>
      <c r="N167" s="302">
        <f t="shared" si="8"/>
        <v>2.2842712214668002E-3</v>
      </c>
      <c r="O167" s="302">
        <f t="shared" si="8"/>
        <v>2.5427558233580777E-3</v>
      </c>
      <c r="P167" s="302">
        <f t="shared" si="8"/>
        <v>2.6886983887516431E-3</v>
      </c>
      <c r="Q167" s="302">
        <f t="shared" si="8"/>
        <v>2.7607544449454839E-3</v>
      </c>
      <c r="R167" s="302">
        <f t="shared" si="8"/>
        <v>2.7679798858553741E-3</v>
      </c>
      <c r="S167" s="302">
        <f t="shared" si="8"/>
        <v>2.9131298318935371E-3</v>
      </c>
      <c r="T167" s="302">
        <f t="shared" si="8"/>
        <v>2.8579957332317768E-3</v>
      </c>
      <c r="U167" s="302">
        <f t="shared" si="8"/>
        <v>2.9355981218433923E-3</v>
      </c>
      <c r="V167" s="302">
        <f t="shared" si="8"/>
        <v>3.1492108189262098E-3</v>
      </c>
      <c r="W167" s="302">
        <f t="shared" si="8"/>
        <v>3.192384510890078E-3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0.59424064638391605</v>
      </c>
      <c r="C168" s="303">
        <f t="shared" si="9"/>
        <v>0.63575313029038139</v>
      </c>
      <c r="D168" s="303">
        <f t="shared" si="9"/>
        <v>0.60446915855765704</v>
      </c>
      <c r="E168" s="303">
        <f t="shared" si="9"/>
        <v>0.60493215891250851</v>
      </c>
      <c r="F168" s="303">
        <f t="shared" si="9"/>
        <v>0.60635839455705676</v>
      </c>
      <c r="G168" s="303">
        <f t="shared" si="9"/>
        <v>0.60943295908320616</v>
      </c>
      <c r="H168" s="303">
        <f t="shared" si="9"/>
        <v>0.64155072686007619</v>
      </c>
      <c r="I168" s="303">
        <f t="shared" si="9"/>
        <v>0.58575500072635656</v>
      </c>
      <c r="J168" s="303">
        <f t="shared" si="9"/>
        <v>0.58188118100177055</v>
      </c>
      <c r="K168" s="303">
        <f t="shared" si="9"/>
        <v>0.59464771378759373</v>
      </c>
      <c r="L168" s="303">
        <f t="shared" si="9"/>
        <v>0.59075606855777629</v>
      </c>
      <c r="M168" s="303">
        <f t="shared" si="9"/>
        <v>0.5783460871667746</v>
      </c>
      <c r="N168" s="303">
        <f t="shared" si="9"/>
        <v>0.58695433976280875</v>
      </c>
      <c r="O168" s="303">
        <f t="shared" si="9"/>
        <v>0.54267592745873072</v>
      </c>
      <c r="P168" s="303">
        <f t="shared" si="9"/>
        <v>0.51767596600681842</v>
      </c>
      <c r="Q168" s="303">
        <f t="shared" si="9"/>
        <v>0.50533276358081647</v>
      </c>
      <c r="R168" s="303">
        <f t="shared" si="9"/>
        <v>0.50409504555295581</v>
      </c>
      <c r="S168" s="303">
        <f t="shared" si="9"/>
        <v>0.50819602387728102</v>
      </c>
      <c r="T168" s="303">
        <f t="shared" si="9"/>
        <v>0.50488636369715589</v>
      </c>
      <c r="U168" s="303">
        <f t="shared" si="9"/>
        <v>0.4958348042916752</v>
      </c>
      <c r="V168" s="303">
        <f t="shared" si="9"/>
        <v>0.48992742612399254</v>
      </c>
      <c r="W168" s="303">
        <f t="shared" si="9"/>
        <v>0.49044001062216608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0.38176804018345789</v>
      </c>
      <c r="C169" s="237">
        <f t="shared" si="10"/>
        <v>0.34049946656754992</v>
      </c>
      <c r="D169" s="237">
        <f t="shared" si="10"/>
        <v>0.37159881668207428</v>
      </c>
      <c r="E169" s="237">
        <f t="shared" si="10"/>
        <v>0.3711385191897662</v>
      </c>
      <c r="F169" s="237">
        <f t="shared" si="10"/>
        <v>0.36972060949762409</v>
      </c>
      <c r="G169" s="237">
        <f t="shared" si="10"/>
        <v>0.36666399339252692</v>
      </c>
      <c r="H169" s="237">
        <f t="shared" si="10"/>
        <v>0.33473371988173939</v>
      </c>
      <c r="I169" s="237">
        <f t="shared" si="10"/>
        <v>0.39020372665678038</v>
      </c>
      <c r="J169" s="237">
        <f t="shared" si="10"/>
        <v>0.39405493213897064</v>
      </c>
      <c r="K169" s="237">
        <f t="shared" si="10"/>
        <v>0.3813629266898968</v>
      </c>
      <c r="L169" s="237">
        <f t="shared" si="10"/>
        <v>0.38523185361716827</v>
      </c>
      <c r="M169" s="237">
        <f t="shared" si="10"/>
        <v>0.39756938911561784</v>
      </c>
      <c r="N169" s="237">
        <f t="shared" si="10"/>
        <v>0.38901138901579757</v>
      </c>
      <c r="O169" s="237">
        <f t="shared" si="10"/>
        <v>0.43303131671788225</v>
      </c>
      <c r="P169" s="237">
        <f t="shared" si="10"/>
        <v>0.45788533560440636</v>
      </c>
      <c r="Q169" s="237">
        <f t="shared" si="10"/>
        <v>0.47015648197421772</v>
      </c>
      <c r="R169" s="237">
        <f t="shared" si="10"/>
        <v>0.4713869745611719</v>
      </c>
      <c r="S169" s="237">
        <f t="shared" si="10"/>
        <v>0.4671408462908116</v>
      </c>
      <c r="T169" s="237">
        <f t="shared" si="10"/>
        <v>0.47050564056959332</v>
      </c>
      <c r="U169" s="237">
        <f t="shared" si="10"/>
        <v>0.47947959758646463</v>
      </c>
      <c r="V169" s="237">
        <f t="shared" si="10"/>
        <v>0.48517336305706082</v>
      </c>
      <c r="W169" s="237">
        <f t="shared" si="10"/>
        <v>0.48461760486692396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1.0000000000000007</v>
      </c>
      <c r="C171" s="234">
        <f t="shared" si="11"/>
        <v>1</v>
      </c>
      <c r="D171" s="234">
        <f t="shared" si="11"/>
        <v>1.0000000000000002</v>
      </c>
      <c r="E171" s="234">
        <f t="shared" si="11"/>
        <v>1</v>
      </c>
      <c r="F171" s="234">
        <f t="shared" si="11"/>
        <v>0.99999999999999989</v>
      </c>
      <c r="G171" s="234">
        <f t="shared" si="11"/>
        <v>1</v>
      </c>
      <c r="H171" s="234">
        <f t="shared" si="11"/>
        <v>0.99999999999999989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1.1562807699744538E-3</v>
      </c>
      <c r="C172" s="301">
        <f t="shared" si="12"/>
        <v>1.1562807699772529E-3</v>
      </c>
      <c r="D172" s="301">
        <f t="shared" si="12"/>
        <v>1.1562807699718207E-3</v>
      </c>
      <c r="E172" s="301">
        <f t="shared" si="12"/>
        <v>1.1562807699711146E-3</v>
      </c>
      <c r="F172" s="301">
        <f t="shared" si="12"/>
        <v>1.1562807699731802E-3</v>
      </c>
      <c r="G172" s="301">
        <f t="shared" si="12"/>
        <v>1.1562807699740229E-3</v>
      </c>
      <c r="H172" s="301">
        <f t="shared" si="12"/>
        <v>1.1562807699770478E-3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5.3735398516387579E-4</v>
      </c>
      <c r="C173" s="235">
        <f t="shared" si="13"/>
        <v>5.373539851651765E-4</v>
      </c>
      <c r="D173" s="235">
        <f t="shared" si="13"/>
        <v>5.3735398516265183E-4</v>
      </c>
      <c r="E173" s="235">
        <f t="shared" si="13"/>
        <v>5.3735398516232408E-4</v>
      </c>
      <c r="F173" s="235">
        <f t="shared" si="13"/>
        <v>5.3735398516328403E-4</v>
      </c>
      <c r="G173" s="235">
        <f t="shared" si="13"/>
        <v>5.3735398516367554E-4</v>
      </c>
      <c r="H173" s="235">
        <f t="shared" si="13"/>
        <v>5.373539851650812E-4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1.5757905007748062E-2</v>
      </c>
      <c r="C174" s="235">
        <f t="shared" si="14"/>
        <v>1.5757905007786208E-2</v>
      </c>
      <c r="D174" s="235">
        <f t="shared" si="14"/>
        <v>1.575790500771217E-2</v>
      </c>
      <c r="E174" s="235">
        <f t="shared" si="14"/>
        <v>1.5757905007702556E-2</v>
      </c>
      <c r="F174" s="235">
        <f t="shared" si="14"/>
        <v>1.5757905007730708E-2</v>
      </c>
      <c r="G174" s="235">
        <f t="shared" si="14"/>
        <v>1.5757905007742195E-2</v>
      </c>
      <c r="H174" s="235">
        <f t="shared" si="14"/>
        <v>1.5757905007783415E-2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3.8542692332481777E-4</v>
      </c>
      <c r="C175" s="235">
        <f t="shared" si="15"/>
        <v>3.8542692332575089E-4</v>
      </c>
      <c r="D175" s="235">
        <f t="shared" si="15"/>
        <v>3.8542692332394011E-4</v>
      </c>
      <c r="E175" s="235">
        <f t="shared" si="15"/>
        <v>3.8542692332370489E-4</v>
      </c>
      <c r="F175" s="235">
        <f t="shared" si="15"/>
        <v>3.8542692332439325E-4</v>
      </c>
      <c r="G175" s="235">
        <f t="shared" si="15"/>
        <v>3.8542692332467412E-4</v>
      </c>
      <c r="H175" s="235">
        <f t="shared" si="15"/>
        <v>3.8542692332568248E-4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1.9745983346292407E-3</v>
      </c>
      <c r="C176" s="302">
        <f t="shared" si="16"/>
        <v>3.4591591514808082E-3</v>
      </c>
      <c r="D176" s="302">
        <f t="shared" si="16"/>
        <v>2.0742956781991096E-3</v>
      </c>
      <c r="E176" s="302">
        <f t="shared" si="16"/>
        <v>2.0676379500983136E-3</v>
      </c>
      <c r="F176" s="302">
        <f t="shared" si="16"/>
        <v>2.0787765938114562E-3</v>
      </c>
      <c r="G176" s="302">
        <f t="shared" si="16"/>
        <v>2.0652759880614049E-3</v>
      </c>
      <c r="H176" s="302">
        <f t="shared" si="16"/>
        <v>3.33878711307657E-3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0.8403743849640064</v>
      </c>
      <c r="C177" s="303">
        <f t="shared" si="17"/>
        <v>0.73593931021489734</v>
      </c>
      <c r="D177" s="303">
        <f t="shared" si="17"/>
        <v>0.83289700429892188</v>
      </c>
      <c r="E177" s="303">
        <f t="shared" si="17"/>
        <v>0.83328843061156743</v>
      </c>
      <c r="F177" s="303">
        <f t="shared" si="17"/>
        <v>0.83241213627978161</v>
      </c>
      <c r="G177" s="303">
        <f t="shared" si="17"/>
        <v>0.83298896889540763</v>
      </c>
      <c r="H177" s="303">
        <f t="shared" si="17"/>
        <v>0.7431497126672213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0.10585525368352053</v>
      </c>
      <c r="C178" s="303">
        <f t="shared" si="18"/>
        <v>0.18559143394765198</v>
      </c>
      <c r="D178" s="303">
        <f t="shared" si="18"/>
        <v>0.11117880117883798</v>
      </c>
      <c r="E178" s="303">
        <f t="shared" si="18"/>
        <v>0.11082195801679477</v>
      </c>
      <c r="F178" s="303">
        <f t="shared" si="18"/>
        <v>0.11141897080904072</v>
      </c>
      <c r="G178" s="303">
        <f t="shared" si="18"/>
        <v>0.11069536077684801</v>
      </c>
      <c r="H178" s="303">
        <f t="shared" si="18"/>
        <v>0.17895344069052002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6.147986844279129E-2</v>
      </c>
      <c r="C179" s="304">
        <f t="shared" si="19"/>
        <v>0.17378927272921249</v>
      </c>
      <c r="D179" s="304">
        <f t="shared" si="19"/>
        <v>7.0240887273959038E-2</v>
      </c>
      <c r="E179" s="304">
        <f t="shared" si="19"/>
        <v>6.9128124070408345E-2</v>
      </c>
      <c r="F179" s="304">
        <f t="shared" si="19"/>
        <v>7.0095772324334421E-2</v>
      </c>
      <c r="G179" s="304">
        <f t="shared" si="19"/>
        <v>6.9794776017038193E-2</v>
      </c>
      <c r="H179" s="304">
        <f t="shared" si="19"/>
        <v>0.16533555880224074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4.4375385240729225E-2</v>
      </c>
      <c r="C180" s="304">
        <f t="shared" si="20"/>
        <v>1.1802161218439482E-2</v>
      </c>
      <c r="D180" s="304">
        <f t="shared" si="20"/>
        <v>4.0937913904878928E-2</v>
      </c>
      <c r="E180" s="304">
        <f t="shared" si="20"/>
        <v>4.1693833946386434E-2</v>
      </c>
      <c r="F180" s="304">
        <f t="shared" si="20"/>
        <v>4.1323198484706301E-2</v>
      </c>
      <c r="G180" s="304">
        <f t="shared" si="20"/>
        <v>4.090058475980983E-2</v>
      </c>
      <c r="H180" s="304">
        <f t="shared" si="20"/>
        <v>1.3617881888279287E-2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3.395879633163322E-2</v>
      </c>
      <c r="C181" s="303">
        <f t="shared" si="21"/>
        <v>5.7173129999715445E-2</v>
      </c>
      <c r="D181" s="303">
        <f t="shared" si="21"/>
        <v>3.601293215787061E-2</v>
      </c>
      <c r="E181" s="303">
        <f t="shared" si="21"/>
        <v>3.5985006735379806E-2</v>
      </c>
      <c r="F181" s="303">
        <f t="shared" si="21"/>
        <v>3.6253149631174555E-2</v>
      </c>
      <c r="G181" s="303">
        <f t="shared" si="21"/>
        <v>3.6413427653478367E-2</v>
      </c>
      <c r="H181" s="303">
        <f t="shared" si="21"/>
        <v>5.6721092842930754E-2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7.4704907307976019E-3</v>
      </c>
      <c r="C182" s="304">
        <f t="shared" si="22"/>
        <v>1.2085915643967785E-2</v>
      </c>
      <c r="D182" s="304">
        <f t="shared" si="22"/>
        <v>8.1586513549822427E-3</v>
      </c>
      <c r="E182" s="304">
        <f t="shared" si="22"/>
        <v>8.0552555944333644E-3</v>
      </c>
      <c r="F182" s="304">
        <f t="shared" si="22"/>
        <v>8.1242458153097923E-3</v>
      </c>
      <c r="G182" s="304">
        <f t="shared" si="22"/>
        <v>8.1422394567447834E-3</v>
      </c>
      <c r="H182" s="304">
        <f t="shared" si="22"/>
        <v>1.1930992902443474E-2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2.104510585748999E-2</v>
      </c>
      <c r="C183" s="304">
        <f t="shared" si="23"/>
        <v>4.4259439525540969E-2</v>
      </c>
      <c r="D183" s="304">
        <f t="shared" si="23"/>
        <v>2.3099241683756787E-2</v>
      </c>
      <c r="E183" s="304">
        <f t="shared" si="23"/>
        <v>2.3071316261273875E-2</v>
      </c>
      <c r="F183" s="304">
        <f t="shared" si="23"/>
        <v>2.3339459157045547E-2</v>
      </c>
      <c r="G183" s="304">
        <f t="shared" si="23"/>
        <v>2.3499737179339945E-2</v>
      </c>
      <c r="H183" s="304">
        <f t="shared" si="23"/>
        <v>4.3807402368758554E-2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5.4431997433456265E-3</v>
      </c>
      <c r="C184" s="305">
        <f t="shared" si="24"/>
        <v>8.2777483020670024E-4</v>
      </c>
      <c r="D184" s="305">
        <f t="shared" si="24"/>
        <v>4.7550391191315787E-3</v>
      </c>
      <c r="E184" s="305">
        <f t="shared" si="24"/>
        <v>4.8584348796725709E-3</v>
      </c>
      <c r="F184" s="305">
        <f t="shared" si="24"/>
        <v>4.7894446588192131E-3</v>
      </c>
      <c r="G184" s="305">
        <f t="shared" si="24"/>
        <v>4.7714510173936372E-3</v>
      </c>
      <c r="H184" s="305">
        <f t="shared" si="24"/>
        <v>9.8269757172872452E-4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0.99999999999999967</v>
      </c>
      <c r="C187" s="234">
        <f t="shared" si="25"/>
        <v>0.99999999999999967</v>
      </c>
      <c r="D187" s="234">
        <f t="shared" si="25"/>
        <v>1</v>
      </c>
      <c r="E187" s="234">
        <f t="shared" si="25"/>
        <v>0.99999999999999989</v>
      </c>
      <c r="F187" s="234">
        <f t="shared" si="25"/>
        <v>1</v>
      </c>
      <c r="G187" s="234">
        <f t="shared" si="25"/>
        <v>0.99999999999999956</v>
      </c>
      <c r="H187" s="234">
        <f t="shared" si="25"/>
        <v>1</v>
      </c>
      <c r="I187" s="234">
        <f t="shared" si="25"/>
        <v>1</v>
      </c>
      <c r="J187" s="234">
        <f t="shared" si="25"/>
        <v>1.0000000000000002</v>
      </c>
      <c r="K187" s="234">
        <f t="shared" si="25"/>
        <v>1</v>
      </c>
      <c r="L187" s="234">
        <f t="shared" si="25"/>
        <v>1</v>
      </c>
      <c r="M187" s="234">
        <f t="shared" si="25"/>
        <v>0.99999999999999978</v>
      </c>
      <c r="N187" s="234">
        <f t="shared" si="25"/>
        <v>1</v>
      </c>
      <c r="O187" s="234">
        <f t="shared" si="25"/>
        <v>1</v>
      </c>
      <c r="P187" s="234">
        <f t="shared" si="25"/>
        <v>1</v>
      </c>
      <c r="Q187" s="234">
        <f t="shared" si="25"/>
        <v>1.0000000000000002</v>
      </c>
      <c r="R187" s="234">
        <f t="shared" si="25"/>
        <v>1</v>
      </c>
      <c r="S187" s="234">
        <f t="shared" si="25"/>
        <v>0.99999999999999967</v>
      </c>
      <c r="T187" s="234">
        <f t="shared" si="25"/>
        <v>0.99999999999999989</v>
      </c>
      <c r="U187" s="234">
        <f t="shared" si="25"/>
        <v>0.99999999999999989</v>
      </c>
      <c r="V187" s="234">
        <f t="shared" si="25"/>
        <v>0.99999999999999989</v>
      </c>
      <c r="W187" s="234">
        <f t="shared" si="25"/>
        <v>0.99999999999999989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1.5885649171600354E-3</v>
      </c>
      <c r="C188" s="301">
        <f t="shared" si="26"/>
        <v>1.5885649171559304E-3</v>
      </c>
      <c r="D188" s="301">
        <f t="shared" si="26"/>
        <v>1.5885649171592583E-3</v>
      </c>
      <c r="E188" s="301">
        <f t="shared" si="26"/>
        <v>1.5885649171594569E-3</v>
      </c>
      <c r="F188" s="301">
        <f t="shared" si="26"/>
        <v>1.5885649171592377E-3</v>
      </c>
      <c r="G188" s="301">
        <f t="shared" si="26"/>
        <v>1.5885649171595603E-3</v>
      </c>
      <c r="H188" s="301">
        <f t="shared" si="26"/>
        <v>1.5885649171559768E-3</v>
      </c>
      <c r="I188" s="301">
        <f t="shared" si="26"/>
        <v>1.5885649171648898E-3</v>
      </c>
      <c r="J188" s="301">
        <f t="shared" si="26"/>
        <v>1.5885649171682018E-3</v>
      </c>
      <c r="K188" s="301">
        <f t="shared" si="26"/>
        <v>1.5885649171652448E-3</v>
      </c>
      <c r="L188" s="301">
        <f t="shared" si="26"/>
        <v>1.5885649171681229E-3</v>
      </c>
      <c r="M188" s="301">
        <f t="shared" si="26"/>
        <v>1.5885649171669901E-3</v>
      </c>
      <c r="N188" s="301">
        <f t="shared" si="26"/>
        <v>1.5885649171690898E-3</v>
      </c>
      <c r="O188" s="301">
        <f t="shared" si="26"/>
        <v>1.5885649171475168E-3</v>
      </c>
      <c r="P188" s="301">
        <f t="shared" si="26"/>
        <v>1.5885649171481599E-3</v>
      </c>
      <c r="Q188" s="301">
        <f t="shared" si="26"/>
        <v>1.5885649171493935E-3</v>
      </c>
      <c r="R188" s="301">
        <f t="shared" si="26"/>
        <v>1.5885649171514203E-3</v>
      </c>
      <c r="S188" s="301">
        <f t="shared" si="26"/>
        <v>1.5885649171533574E-3</v>
      </c>
      <c r="T188" s="301">
        <f t="shared" si="26"/>
        <v>1.5885649171511927E-3</v>
      </c>
      <c r="U188" s="301">
        <f t="shared" si="26"/>
        <v>1.588564917152297E-3</v>
      </c>
      <c r="V188" s="301">
        <f t="shared" si="26"/>
        <v>1.5885649171502017E-3</v>
      </c>
      <c r="W188" s="301">
        <f t="shared" si="26"/>
        <v>1.5885649171507358E-3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8.2632193175400932E-4</v>
      </c>
      <c r="C189" s="235">
        <f t="shared" si="27"/>
        <v>8.2632193175187442E-4</v>
      </c>
      <c r="D189" s="235">
        <f t="shared" si="27"/>
        <v>8.2632193175360546E-4</v>
      </c>
      <c r="E189" s="235">
        <f t="shared" si="27"/>
        <v>8.26321931753709E-4</v>
      </c>
      <c r="F189" s="235">
        <f t="shared" si="27"/>
        <v>8.2632193175359472E-4</v>
      </c>
      <c r="G189" s="235">
        <f t="shared" si="27"/>
        <v>8.2632193175376288E-4</v>
      </c>
      <c r="H189" s="235">
        <f t="shared" si="27"/>
        <v>8.263219317518987E-4</v>
      </c>
      <c r="I189" s="235">
        <f t="shared" si="27"/>
        <v>8.2632193175653519E-4</v>
      </c>
      <c r="J189" s="235">
        <f t="shared" si="27"/>
        <v>8.2632193175825798E-4</v>
      </c>
      <c r="K189" s="235">
        <f t="shared" si="27"/>
        <v>8.263219317567195E-4</v>
      </c>
      <c r="L189" s="235">
        <f t="shared" si="27"/>
        <v>8.2632193175821668E-4</v>
      </c>
      <c r="M189" s="235">
        <f t="shared" si="27"/>
        <v>8.263219317576272E-4</v>
      </c>
      <c r="N189" s="235">
        <f t="shared" si="27"/>
        <v>8.2632193175871975E-4</v>
      </c>
      <c r="O189" s="235">
        <f t="shared" si="27"/>
        <v>8.2632193174749847E-4</v>
      </c>
      <c r="P189" s="235">
        <f t="shared" si="27"/>
        <v>8.263219317478324E-4</v>
      </c>
      <c r="Q189" s="235">
        <f t="shared" si="27"/>
        <v>8.2632193174847447E-4</v>
      </c>
      <c r="R189" s="235">
        <f t="shared" si="27"/>
        <v>8.2632193174952821E-4</v>
      </c>
      <c r="S189" s="235">
        <f t="shared" si="27"/>
        <v>8.2632193175053586E-4</v>
      </c>
      <c r="T189" s="235">
        <f t="shared" si="27"/>
        <v>8.2632193174941014E-4</v>
      </c>
      <c r="U189" s="235">
        <f t="shared" si="27"/>
        <v>8.2632193174998444E-4</v>
      </c>
      <c r="V189" s="235">
        <f t="shared" si="27"/>
        <v>8.2632193174889427E-4</v>
      </c>
      <c r="W189" s="235">
        <f t="shared" si="27"/>
        <v>8.2632193174917194E-4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1.9341626865623483E-2</v>
      </c>
      <c r="C190" s="235">
        <f t="shared" si="28"/>
        <v>1.9341626865573495E-2</v>
      </c>
      <c r="D190" s="235">
        <f t="shared" si="28"/>
        <v>1.9341626865614012E-2</v>
      </c>
      <c r="E190" s="235">
        <f t="shared" si="28"/>
        <v>1.9341626865616433E-2</v>
      </c>
      <c r="F190" s="235">
        <f t="shared" si="28"/>
        <v>1.9341626865613765E-2</v>
      </c>
      <c r="G190" s="235">
        <f t="shared" si="28"/>
        <v>1.9341626865617696E-2</v>
      </c>
      <c r="H190" s="235">
        <f t="shared" si="28"/>
        <v>1.9341626865574061E-2</v>
      </c>
      <c r="I190" s="235">
        <f t="shared" si="28"/>
        <v>1.9341626865682582E-2</v>
      </c>
      <c r="J190" s="235">
        <f t="shared" si="28"/>
        <v>1.9341626865722911E-2</v>
      </c>
      <c r="K190" s="235">
        <f t="shared" si="28"/>
        <v>1.9341626865686908E-2</v>
      </c>
      <c r="L190" s="235">
        <f t="shared" si="28"/>
        <v>1.9341626865721946E-2</v>
      </c>
      <c r="M190" s="235">
        <f t="shared" si="28"/>
        <v>1.9341626865708148E-2</v>
      </c>
      <c r="N190" s="235">
        <f t="shared" si="28"/>
        <v>1.9341626865733725E-2</v>
      </c>
      <c r="O190" s="235">
        <f t="shared" si="28"/>
        <v>1.9341626865471067E-2</v>
      </c>
      <c r="P190" s="235">
        <f t="shared" si="28"/>
        <v>1.9341626865478891E-2</v>
      </c>
      <c r="Q190" s="235">
        <f t="shared" si="28"/>
        <v>1.934162686549391E-2</v>
      </c>
      <c r="R190" s="235">
        <f t="shared" si="28"/>
        <v>1.9341626865518578E-2</v>
      </c>
      <c r="S190" s="235">
        <f t="shared" si="28"/>
        <v>1.9341626865542159E-2</v>
      </c>
      <c r="T190" s="235">
        <f t="shared" si="28"/>
        <v>1.9341626865515819E-2</v>
      </c>
      <c r="U190" s="235">
        <f t="shared" si="28"/>
        <v>1.9341626865529267E-2</v>
      </c>
      <c r="V190" s="235">
        <f t="shared" si="28"/>
        <v>1.9341626865503742E-2</v>
      </c>
      <c r="W190" s="235">
        <f t="shared" si="28"/>
        <v>1.9341626865510237E-2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5.295216390533451E-4</v>
      </c>
      <c r="C191" s="235">
        <f t="shared" si="29"/>
        <v>5.2952163905197695E-4</v>
      </c>
      <c r="D191" s="235">
        <f t="shared" si="29"/>
        <v>5.2952163905308598E-4</v>
      </c>
      <c r="E191" s="235">
        <f t="shared" si="29"/>
        <v>5.2952163905315211E-4</v>
      </c>
      <c r="F191" s="235">
        <f t="shared" si="29"/>
        <v>5.2952163905307915E-4</v>
      </c>
      <c r="G191" s="235">
        <f t="shared" si="29"/>
        <v>5.2952163905318681E-4</v>
      </c>
      <c r="H191" s="235">
        <f t="shared" si="29"/>
        <v>5.2952163905199223E-4</v>
      </c>
      <c r="I191" s="235">
        <f t="shared" si="29"/>
        <v>5.2952163905496349E-4</v>
      </c>
      <c r="J191" s="235">
        <f t="shared" si="29"/>
        <v>5.2952163905606732E-4</v>
      </c>
      <c r="K191" s="235">
        <f t="shared" si="29"/>
        <v>5.2952163905508145E-4</v>
      </c>
      <c r="L191" s="235">
        <f t="shared" si="29"/>
        <v>5.2952163905604119E-4</v>
      </c>
      <c r="M191" s="235">
        <f t="shared" si="29"/>
        <v>5.2952163905566334E-4</v>
      </c>
      <c r="N191" s="235">
        <f t="shared" si="29"/>
        <v>5.2952163905636341E-4</v>
      </c>
      <c r="O191" s="235">
        <f t="shared" si="29"/>
        <v>5.2952163904917255E-4</v>
      </c>
      <c r="P191" s="235">
        <f t="shared" si="29"/>
        <v>5.2952163904938679E-4</v>
      </c>
      <c r="Q191" s="235">
        <f t="shared" si="29"/>
        <v>5.2952163904979824E-4</v>
      </c>
      <c r="R191" s="235">
        <f t="shared" si="29"/>
        <v>5.2952163905047337E-4</v>
      </c>
      <c r="S191" s="235">
        <f t="shared" si="29"/>
        <v>5.2952163905111891E-4</v>
      </c>
      <c r="T191" s="235">
        <f t="shared" si="29"/>
        <v>5.295216390503977E-4</v>
      </c>
      <c r="U191" s="235">
        <f t="shared" si="29"/>
        <v>5.2952163905076578E-4</v>
      </c>
      <c r="V191" s="235">
        <f t="shared" si="29"/>
        <v>5.2952163905006723E-4</v>
      </c>
      <c r="W191" s="235">
        <f t="shared" si="29"/>
        <v>5.2952163905024515E-4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2.5388720227367241E-3</v>
      </c>
      <c r="C192" s="302">
        <f t="shared" si="30"/>
        <v>2.4206857860807271E-3</v>
      </c>
      <c r="D192" s="302">
        <f t="shared" si="30"/>
        <v>2.5121419063928387E-3</v>
      </c>
      <c r="E192" s="302">
        <f t="shared" si="30"/>
        <v>2.5108891854256211E-3</v>
      </c>
      <c r="F192" s="302">
        <f t="shared" si="30"/>
        <v>2.507018584858666E-3</v>
      </c>
      <c r="G192" s="302">
        <f t="shared" si="30"/>
        <v>2.4986141194899532E-3</v>
      </c>
      <c r="H192" s="302">
        <f t="shared" si="30"/>
        <v>2.4055663809739139E-3</v>
      </c>
      <c r="I192" s="302">
        <f t="shared" si="30"/>
        <v>2.5612683660757619E-3</v>
      </c>
      <c r="J192" s="302">
        <f t="shared" si="30"/>
        <v>2.571082999174521E-3</v>
      </c>
      <c r="K192" s="302">
        <f t="shared" si="30"/>
        <v>2.5382851106548671E-3</v>
      </c>
      <c r="L192" s="302">
        <f t="shared" si="30"/>
        <v>2.548421795729477E-3</v>
      </c>
      <c r="M192" s="302">
        <f t="shared" si="30"/>
        <v>2.5799375838825487E-3</v>
      </c>
      <c r="N192" s="302">
        <f t="shared" si="30"/>
        <v>2.5582057647902828E-3</v>
      </c>
      <c r="O192" s="302">
        <f t="shared" si="30"/>
        <v>2.6641852922859653E-3</v>
      </c>
      <c r="P192" s="302">
        <f t="shared" si="30"/>
        <v>2.7182011121013499E-3</v>
      </c>
      <c r="Q192" s="302">
        <f t="shared" si="30"/>
        <v>2.7434956183451549E-3</v>
      </c>
      <c r="R192" s="302">
        <f t="shared" si="30"/>
        <v>2.7459845658366544E-3</v>
      </c>
      <c r="S192" s="302">
        <f t="shared" si="30"/>
        <v>2.9066824708124032E-3</v>
      </c>
      <c r="T192" s="302">
        <f t="shared" si="30"/>
        <v>2.8385310094936156E-3</v>
      </c>
      <c r="U192" s="302">
        <f t="shared" si="30"/>
        <v>2.8796865903084577E-3</v>
      </c>
      <c r="V192" s="302">
        <f t="shared" si="30"/>
        <v>3.064866340811078E-3</v>
      </c>
      <c r="W192" s="302">
        <f t="shared" si="30"/>
        <v>3.1091170771038509E-3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0.21903477694041568</v>
      </c>
      <c r="C193" s="303">
        <f t="shared" si="31"/>
        <v>0.20900872578974244</v>
      </c>
      <c r="D193" s="303">
        <f t="shared" si="31"/>
        <v>0.21668762355156185</v>
      </c>
      <c r="E193" s="303">
        <f t="shared" si="31"/>
        <v>0.21657956869659167</v>
      </c>
      <c r="F193" s="303">
        <f t="shared" si="31"/>
        <v>0.21624570569449117</v>
      </c>
      <c r="G193" s="303">
        <f t="shared" si="31"/>
        <v>0.2155207690882695</v>
      </c>
      <c r="H193" s="303">
        <f t="shared" si="31"/>
        <v>0.20749483182549813</v>
      </c>
      <c r="I193" s="303">
        <f t="shared" si="31"/>
        <v>0.22092508154511903</v>
      </c>
      <c r="J193" s="303">
        <f t="shared" si="31"/>
        <v>0.22177165375379412</v>
      </c>
      <c r="K193" s="303">
        <f t="shared" si="31"/>
        <v>0.21894263501773173</v>
      </c>
      <c r="L193" s="303">
        <f t="shared" si="31"/>
        <v>0.2198169861815408</v>
      </c>
      <c r="M193" s="303">
        <f t="shared" si="31"/>
        <v>0.22253541590952114</v>
      </c>
      <c r="N193" s="303">
        <f t="shared" si="31"/>
        <v>0.22066091342915861</v>
      </c>
      <c r="O193" s="303">
        <f t="shared" si="31"/>
        <v>0.22980229668450647</v>
      </c>
      <c r="P193" s="303">
        <f t="shared" si="31"/>
        <v>0.23446149193147864</v>
      </c>
      <c r="Q193" s="303">
        <f t="shared" si="31"/>
        <v>0.23664329799622863</v>
      </c>
      <c r="R193" s="303">
        <f t="shared" si="31"/>
        <v>0.23685798495945509</v>
      </c>
      <c r="S193" s="303">
        <f t="shared" si="31"/>
        <v>0.23608091759844432</v>
      </c>
      <c r="T193" s="303">
        <f t="shared" si="31"/>
        <v>0.23668579369988019</v>
      </c>
      <c r="U193" s="303">
        <f t="shared" si="31"/>
        <v>0.23822868058055421</v>
      </c>
      <c r="V193" s="303">
        <f t="shared" si="31"/>
        <v>0.23915642043593896</v>
      </c>
      <c r="W193" s="303">
        <f t="shared" si="31"/>
        <v>0.23905418904537423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0.12721361294880451</v>
      </c>
      <c r="C194" s="304">
        <f t="shared" si="32"/>
        <v>0.19571740826844497</v>
      </c>
      <c r="D194" s="304">
        <f t="shared" si="32"/>
        <v>0.13689957778070019</v>
      </c>
      <c r="E194" s="304">
        <f t="shared" si="32"/>
        <v>0.1350972276965598</v>
      </c>
      <c r="F194" s="304">
        <f t="shared" si="32"/>
        <v>0.13604424491099448</v>
      </c>
      <c r="G194" s="304">
        <f t="shared" si="32"/>
        <v>0.13588847536130591</v>
      </c>
      <c r="H194" s="304">
        <f t="shared" si="32"/>
        <v>0.19170502582163013</v>
      </c>
      <c r="I194" s="304">
        <f t="shared" si="32"/>
        <v>0.13439308683037843</v>
      </c>
      <c r="J194" s="304">
        <f t="shared" si="32"/>
        <v>0.13428372016950738</v>
      </c>
      <c r="K194" s="304">
        <f t="shared" si="32"/>
        <v>0.12951475607099638</v>
      </c>
      <c r="L194" s="304">
        <f t="shared" si="32"/>
        <v>0.13151186014710595</v>
      </c>
      <c r="M194" s="304">
        <f t="shared" si="32"/>
        <v>0.12997890562017983</v>
      </c>
      <c r="N194" s="304">
        <f t="shared" si="32"/>
        <v>0.11304232843535104</v>
      </c>
      <c r="O194" s="304">
        <f t="shared" si="32"/>
        <v>0.10884312646273388</v>
      </c>
      <c r="P194" s="304">
        <f t="shared" si="32"/>
        <v>0.11085501024484685</v>
      </c>
      <c r="Q194" s="304">
        <f t="shared" si="32"/>
        <v>0.1061898043839163</v>
      </c>
      <c r="R194" s="304">
        <f t="shared" si="32"/>
        <v>0.10672392269914791</v>
      </c>
      <c r="S194" s="304">
        <f t="shared" si="32"/>
        <v>0.11040837649204814</v>
      </c>
      <c r="T194" s="304">
        <f t="shared" si="32"/>
        <v>0.10666681209671443</v>
      </c>
      <c r="U194" s="304">
        <f t="shared" si="32"/>
        <v>0.10299999048560048</v>
      </c>
      <c r="V194" s="304">
        <f t="shared" si="32"/>
        <v>9.8875429274762769E-2</v>
      </c>
      <c r="W194" s="304">
        <f t="shared" si="32"/>
        <v>9.9338436141111874E-2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9.1821163991611221E-2</v>
      </c>
      <c r="C195" s="304">
        <f t="shared" si="33"/>
        <v>1.329131752129748E-2</v>
      </c>
      <c r="D195" s="304">
        <f t="shared" si="33"/>
        <v>7.978804577086164E-2</v>
      </c>
      <c r="E195" s="304">
        <f t="shared" si="33"/>
        <v>8.1482341000031822E-2</v>
      </c>
      <c r="F195" s="304">
        <f t="shared" si="33"/>
        <v>8.0201460783496728E-2</v>
      </c>
      <c r="G195" s="304">
        <f t="shared" si="33"/>
        <v>7.9632293726963607E-2</v>
      </c>
      <c r="H195" s="304">
        <f t="shared" si="33"/>
        <v>1.5789806003867993E-2</v>
      </c>
      <c r="I195" s="304">
        <f t="shared" si="33"/>
        <v>8.6531994714740601E-2</v>
      </c>
      <c r="J195" s="304">
        <f t="shared" si="33"/>
        <v>8.7487933584286734E-2</v>
      </c>
      <c r="K195" s="304">
        <f t="shared" si="33"/>
        <v>8.9427878946735359E-2</v>
      </c>
      <c r="L195" s="304">
        <f t="shared" si="33"/>
        <v>8.8305126034434883E-2</v>
      </c>
      <c r="M195" s="304">
        <f t="shared" si="33"/>
        <v>9.2556510289341323E-2</v>
      </c>
      <c r="N195" s="304">
        <f t="shared" si="33"/>
        <v>0.10761858499380762</v>
      </c>
      <c r="O195" s="304">
        <f t="shared" si="33"/>
        <v>0.12095917022177258</v>
      </c>
      <c r="P195" s="304">
        <f t="shared" si="33"/>
        <v>0.12360648168663184</v>
      </c>
      <c r="Q195" s="304">
        <f t="shared" si="33"/>
        <v>0.13045349361231226</v>
      </c>
      <c r="R195" s="304">
        <f t="shared" si="33"/>
        <v>0.13013406226030716</v>
      </c>
      <c r="S195" s="304">
        <f t="shared" si="33"/>
        <v>0.12567254110639622</v>
      </c>
      <c r="T195" s="304">
        <f t="shared" si="33"/>
        <v>0.13001898160316577</v>
      </c>
      <c r="U195" s="304">
        <f t="shared" si="33"/>
        <v>0.13522869009495378</v>
      </c>
      <c r="V195" s="304">
        <f t="shared" si="33"/>
        <v>0.14028099116117623</v>
      </c>
      <c r="W195" s="304">
        <f t="shared" si="33"/>
        <v>0.13971575290426233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0.42009341687968338</v>
      </c>
      <c r="C196" s="303">
        <f t="shared" si="34"/>
        <v>0.40086415043838874</v>
      </c>
      <c r="D196" s="303">
        <f t="shared" si="34"/>
        <v>0.41559174047542663</v>
      </c>
      <c r="E196" s="303">
        <f t="shared" si="34"/>
        <v>0.41538449880417722</v>
      </c>
      <c r="F196" s="303">
        <f t="shared" si="34"/>
        <v>0.41474417286470211</v>
      </c>
      <c r="G196" s="303">
        <f t="shared" si="34"/>
        <v>0.41335379504350495</v>
      </c>
      <c r="H196" s="303">
        <f t="shared" si="34"/>
        <v>0.3979606074617138</v>
      </c>
      <c r="I196" s="303">
        <f t="shared" si="34"/>
        <v>0.42371888919702827</v>
      </c>
      <c r="J196" s="303">
        <f t="shared" si="34"/>
        <v>0.42534255561541795</v>
      </c>
      <c r="K196" s="303">
        <f t="shared" si="34"/>
        <v>0.41991669510207863</v>
      </c>
      <c r="L196" s="303">
        <f t="shared" si="34"/>
        <v>0.42159363961786755</v>
      </c>
      <c r="M196" s="303">
        <f t="shared" si="34"/>
        <v>0.42680739813113416</v>
      </c>
      <c r="N196" s="303">
        <f t="shared" si="34"/>
        <v>0.42321223318552792</v>
      </c>
      <c r="O196" s="303">
        <f t="shared" si="34"/>
        <v>0.44074476833993603</v>
      </c>
      <c r="P196" s="303">
        <f t="shared" si="34"/>
        <v>0.44968077968274928</v>
      </c>
      <c r="Q196" s="303">
        <f t="shared" si="34"/>
        <v>0.45386533145810015</v>
      </c>
      <c r="R196" s="303">
        <f t="shared" si="34"/>
        <v>0.45427708607168765</v>
      </c>
      <c r="S196" s="303">
        <f t="shared" si="34"/>
        <v>0.45278672510073792</v>
      </c>
      <c r="T196" s="303">
        <f t="shared" si="34"/>
        <v>0.45394683525215107</v>
      </c>
      <c r="U196" s="303">
        <f t="shared" si="34"/>
        <v>0.45690598461927412</v>
      </c>
      <c r="V196" s="303">
        <f t="shared" si="34"/>
        <v>0.45868532491978758</v>
      </c>
      <c r="W196" s="303">
        <f t="shared" si="34"/>
        <v>0.4584892522468787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0.24398683206279434</v>
      </c>
      <c r="C197" s="304">
        <f t="shared" si="35"/>
        <v>0.37537233096410694</v>
      </c>
      <c r="D197" s="304">
        <f t="shared" si="35"/>
        <v>0.26256383667751998</v>
      </c>
      <c r="E197" s="304">
        <f t="shared" si="35"/>
        <v>0.25910705499272901</v>
      </c>
      <c r="F197" s="304">
        <f t="shared" si="35"/>
        <v>0.26092336792263404</v>
      </c>
      <c r="G197" s="304">
        <f t="shared" si="35"/>
        <v>0.26062461279667387</v>
      </c>
      <c r="H197" s="304">
        <f t="shared" si="35"/>
        <v>0.36767686143431161</v>
      </c>
      <c r="I197" s="304">
        <f t="shared" si="35"/>
        <v>0.25775656194970314</v>
      </c>
      <c r="J197" s="304">
        <f t="shared" si="35"/>
        <v>0.25754680432628008</v>
      </c>
      <c r="K197" s="304">
        <f t="shared" si="35"/>
        <v>0.24840026398640958</v>
      </c>
      <c r="L197" s="304">
        <f t="shared" si="35"/>
        <v>0.25223057023693446</v>
      </c>
      <c r="M197" s="304">
        <f t="shared" si="35"/>
        <v>0.24929047043117275</v>
      </c>
      <c r="N197" s="304">
        <f t="shared" si="35"/>
        <v>0.21680729730585352</v>
      </c>
      <c r="O197" s="304">
        <f t="shared" si="35"/>
        <v>0.20875352096272734</v>
      </c>
      <c r="P197" s="304">
        <f t="shared" si="35"/>
        <v>0.21261217365796836</v>
      </c>
      <c r="Q197" s="304">
        <f t="shared" si="35"/>
        <v>0.20366463437703225</v>
      </c>
      <c r="R197" s="304">
        <f t="shared" si="35"/>
        <v>0.20468903603232147</v>
      </c>
      <c r="S197" s="304">
        <f t="shared" si="35"/>
        <v>0.211755561288335</v>
      </c>
      <c r="T197" s="304">
        <f t="shared" si="35"/>
        <v>0.20457950188230442</v>
      </c>
      <c r="U197" s="304">
        <f t="shared" si="35"/>
        <v>0.19754679392049904</v>
      </c>
      <c r="V197" s="304">
        <f t="shared" si="35"/>
        <v>0.18963617334967731</v>
      </c>
      <c r="W197" s="304">
        <f t="shared" si="35"/>
        <v>0.19052418820850611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0.17610658481688907</v>
      </c>
      <c r="C198" s="304">
        <f t="shared" si="36"/>
        <v>2.5491819474281814E-2</v>
      </c>
      <c r="D198" s="304">
        <f t="shared" si="36"/>
        <v>0.15302790379790657</v>
      </c>
      <c r="E198" s="304">
        <f t="shared" si="36"/>
        <v>0.15627744381144815</v>
      </c>
      <c r="F198" s="304">
        <f t="shared" si="36"/>
        <v>0.15382080494206801</v>
      </c>
      <c r="G198" s="304">
        <f t="shared" si="36"/>
        <v>0.15272918224683105</v>
      </c>
      <c r="H198" s="304">
        <f t="shared" si="36"/>
        <v>3.028374602740223E-2</v>
      </c>
      <c r="I198" s="304">
        <f t="shared" si="36"/>
        <v>0.16596232724732496</v>
      </c>
      <c r="J198" s="304">
        <f t="shared" si="36"/>
        <v>0.1677957512891381</v>
      </c>
      <c r="K198" s="304">
        <f t="shared" si="36"/>
        <v>0.17151643111566917</v>
      </c>
      <c r="L198" s="304">
        <f t="shared" si="36"/>
        <v>0.16936306938093315</v>
      </c>
      <c r="M198" s="304">
        <f t="shared" si="36"/>
        <v>0.17751692769996155</v>
      </c>
      <c r="N198" s="304">
        <f t="shared" si="36"/>
        <v>0.20640493587967443</v>
      </c>
      <c r="O198" s="304">
        <f t="shared" si="36"/>
        <v>0.23199124737720866</v>
      </c>
      <c r="P198" s="304">
        <f t="shared" si="36"/>
        <v>0.23706860602478097</v>
      </c>
      <c r="Q198" s="304">
        <f t="shared" si="36"/>
        <v>0.2502006970810679</v>
      </c>
      <c r="R198" s="304">
        <f t="shared" si="36"/>
        <v>0.24958805003936624</v>
      </c>
      <c r="S198" s="304">
        <f t="shared" si="36"/>
        <v>0.24103116381240275</v>
      </c>
      <c r="T198" s="304">
        <f t="shared" si="36"/>
        <v>0.24936733336984654</v>
      </c>
      <c r="U198" s="304">
        <f t="shared" si="36"/>
        <v>0.25935919069877506</v>
      </c>
      <c r="V198" s="304">
        <f t="shared" si="36"/>
        <v>0.26904915157011022</v>
      </c>
      <c r="W198" s="304">
        <f t="shared" si="36"/>
        <v>0.26796506403837245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0.33604689880357308</v>
      </c>
      <c r="C199" s="303">
        <f t="shared" si="37"/>
        <v>0.36542040263225445</v>
      </c>
      <c r="D199" s="303">
        <f t="shared" si="37"/>
        <v>0.34292245871303889</v>
      </c>
      <c r="E199" s="303">
        <f t="shared" si="37"/>
        <v>0.34323900796022255</v>
      </c>
      <c r="F199" s="303">
        <f t="shared" si="37"/>
        <v>0.3442170675023683</v>
      </c>
      <c r="G199" s="303">
        <f t="shared" si="37"/>
        <v>0.34634078639515098</v>
      </c>
      <c r="H199" s="303">
        <f t="shared" si="37"/>
        <v>0.36985295897828013</v>
      </c>
      <c r="I199" s="303">
        <f t="shared" si="37"/>
        <v>0.33050872553811828</v>
      </c>
      <c r="J199" s="303">
        <f t="shared" si="37"/>
        <v>0.328028672277908</v>
      </c>
      <c r="K199" s="303">
        <f t="shared" si="37"/>
        <v>0.3363163494158708</v>
      </c>
      <c r="L199" s="303">
        <f t="shared" si="37"/>
        <v>0.33375491705115784</v>
      </c>
      <c r="M199" s="303">
        <f t="shared" si="37"/>
        <v>0.32579121302177338</v>
      </c>
      <c r="N199" s="303">
        <f t="shared" si="37"/>
        <v>0.33128261226680528</v>
      </c>
      <c r="O199" s="303">
        <f t="shared" si="37"/>
        <v>0.30450271432985637</v>
      </c>
      <c r="P199" s="303">
        <f t="shared" si="37"/>
        <v>0.29085349192024634</v>
      </c>
      <c r="Q199" s="303">
        <f t="shared" si="37"/>
        <v>0.28446183957388471</v>
      </c>
      <c r="R199" s="303">
        <f t="shared" si="37"/>
        <v>0.2838329090495505</v>
      </c>
      <c r="S199" s="303">
        <f t="shared" si="37"/>
        <v>0.28593963947650808</v>
      </c>
      <c r="T199" s="303">
        <f t="shared" si="37"/>
        <v>0.28424280468500829</v>
      </c>
      <c r="U199" s="303">
        <f t="shared" si="37"/>
        <v>0.27969961285638079</v>
      </c>
      <c r="V199" s="303">
        <f t="shared" si="37"/>
        <v>0.2768073529500093</v>
      </c>
      <c r="W199" s="303">
        <f t="shared" si="37"/>
        <v>0.2770614062771829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7.6902735041391154E-2</v>
      </c>
      <c r="C200" s="304">
        <f t="shared" si="38"/>
        <v>0.1244148479649843</v>
      </c>
      <c r="D200" s="304">
        <f t="shared" si="38"/>
        <v>8.3986799001277965E-2</v>
      </c>
      <c r="E200" s="304">
        <f t="shared" si="38"/>
        <v>8.2922422233541473E-2</v>
      </c>
      <c r="F200" s="304">
        <f t="shared" si="38"/>
        <v>8.3632621451572201E-2</v>
      </c>
      <c r="G200" s="304">
        <f t="shared" si="38"/>
        <v>8.3817851617734002E-2</v>
      </c>
      <c r="H200" s="304">
        <f t="shared" si="38"/>
        <v>0.12282004208510212</v>
      </c>
      <c r="I200" s="304">
        <f t="shared" si="38"/>
        <v>8.0867670419976154E-2</v>
      </c>
      <c r="J200" s="304">
        <f t="shared" si="38"/>
        <v>8.0493415633954499E-2</v>
      </c>
      <c r="K200" s="304">
        <f t="shared" si="38"/>
        <v>7.8637905655201804E-2</v>
      </c>
      <c r="L200" s="304">
        <f t="shared" si="38"/>
        <v>7.9532878075345995E-2</v>
      </c>
      <c r="M200" s="304">
        <f t="shared" si="38"/>
        <v>7.7645584861232492E-2</v>
      </c>
      <c r="N200" s="304">
        <f t="shared" si="38"/>
        <v>6.8101818683766926E-2</v>
      </c>
      <c r="O200" s="304">
        <f t="shared" si="38"/>
        <v>6.2963617299754249E-2</v>
      </c>
      <c r="P200" s="304">
        <f t="shared" si="38"/>
        <v>6.2853118364808419E-2</v>
      </c>
      <c r="Q200" s="304">
        <f t="shared" si="38"/>
        <v>5.965291059308709E-2</v>
      </c>
      <c r="R200" s="304">
        <f t="shared" si="38"/>
        <v>5.9898614443340638E-2</v>
      </c>
      <c r="S200" s="304">
        <f t="shared" si="38"/>
        <v>6.2170472275723733E-2</v>
      </c>
      <c r="T200" s="304">
        <f t="shared" si="38"/>
        <v>5.9910114734212858E-2</v>
      </c>
      <c r="U200" s="304">
        <f t="shared" si="38"/>
        <v>5.7475951063891979E-2</v>
      </c>
      <c r="V200" s="304">
        <f t="shared" si="38"/>
        <v>5.4960334175018985E-2</v>
      </c>
      <c r="W200" s="304">
        <f t="shared" si="38"/>
        <v>5.5241312358317786E-2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0.2031107701439846</v>
      </c>
      <c r="C201" s="304">
        <f t="shared" si="39"/>
        <v>0.23248427397300936</v>
      </c>
      <c r="D201" s="304">
        <f t="shared" si="39"/>
        <v>0.20998633005351536</v>
      </c>
      <c r="E201" s="304">
        <f t="shared" si="39"/>
        <v>0.21030287930068231</v>
      </c>
      <c r="F201" s="304">
        <f t="shared" si="39"/>
        <v>0.21128093884284641</v>
      </c>
      <c r="G201" s="304">
        <f t="shared" si="39"/>
        <v>0.21340465773560216</v>
      </c>
      <c r="H201" s="304">
        <f t="shared" si="39"/>
        <v>0.23691683031903121</v>
      </c>
      <c r="I201" s="304">
        <f t="shared" si="39"/>
        <v>0.19757259687812351</v>
      </c>
      <c r="J201" s="304">
        <f t="shared" si="39"/>
        <v>0.19509254361763595</v>
      </c>
      <c r="K201" s="304">
        <f t="shared" si="39"/>
        <v>0.20338022075584622</v>
      </c>
      <c r="L201" s="304">
        <f t="shared" si="39"/>
        <v>0.20081878839089243</v>
      </c>
      <c r="M201" s="304">
        <f t="shared" si="39"/>
        <v>0.19285508436160281</v>
      </c>
      <c r="N201" s="304">
        <f t="shared" si="39"/>
        <v>0.19834648360645896</v>
      </c>
      <c r="O201" s="304">
        <f t="shared" si="39"/>
        <v>0.17156658567131536</v>
      </c>
      <c r="P201" s="304">
        <f t="shared" si="39"/>
        <v>0.15791736326165154</v>
      </c>
      <c r="Q201" s="304">
        <f t="shared" si="39"/>
        <v>0.15152571091518655</v>
      </c>
      <c r="R201" s="304">
        <f t="shared" si="39"/>
        <v>0.15089678039068286</v>
      </c>
      <c r="S201" s="304">
        <f t="shared" si="39"/>
        <v>0.15300351081747834</v>
      </c>
      <c r="T201" s="304">
        <f t="shared" si="39"/>
        <v>0.15130667602615966</v>
      </c>
      <c r="U201" s="304">
        <f t="shared" si="39"/>
        <v>0.14676348419743973</v>
      </c>
      <c r="V201" s="304">
        <f t="shared" si="39"/>
        <v>0.14387122429124366</v>
      </c>
      <c r="W201" s="304">
        <f t="shared" si="39"/>
        <v>0.14412527761837254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5.6033393618197376E-2</v>
      </c>
      <c r="C202" s="305">
        <f t="shared" si="40"/>
        <v>8.5212806942608008E-3</v>
      </c>
      <c r="D202" s="305">
        <f t="shared" si="40"/>
        <v>4.8949329658245555E-2</v>
      </c>
      <c r="E202" s="305">
        <f t="shared" si="40"/>
        <v>5.0013706425998748E-2</v>
      </c>
      <c r="F202" s="305">
        <f t="shared" si="40"/>
        <v>4.9303507207949696E-2</v>
      </c>
      <c r="G202" s="305">
        <f t="shared" si="40"/>
        <v>4.9118277041814824E-2</v>
      </c>
      <c r="H202" s="305">
        <f t="shared" si="40"/>
        <v>1.0116086574146841E-2</v>
      </c>
      <c r="I202" s="305">
        <f t="shared" si="40"/>
        <v>5.2068458240018649E-2</v>
      </c>
      <c r="J202" s="305">
        <f t="shared" si="40"/>
        <v>5.2442713026317506E-2</v>
      </c>
      <c r="K202" s="305">
        <f t="shared" si="40"/>
        <v>5.4298223004822739E-2</v>
      </c>
      <c r="L202" s="305">
        <f t="shared" si="40"/>
        <v>5.3403250584919397E-2</v>
      </c>
      <c r="M202" s="305">
        <f t="shared" si="40"/>
        <v>5.5290543798938087E-2</v>
      </c>
      <c r="N202" s="305">
        <f t="shared" si="40"/>
        <v>6.4834309976579393E-2</v>
      </c>
      <c r="O202" s="305">
        <f t="shared" si="40"/>
        <v>6.9972511358786793E-2</v>
      </c>
      <c r="P202" s="305">
        <f t="shared" si="40"/>
        <v>7.0083010293786357E-2</v>
      </c>
      <c r="Q202" s="305">
        <f t="shared" si="40"/>
        <v>7.3283218065611111E-2</v>
      </c>
      <c r="R202" s="305">
        <f t="shared" si="40"/>
        <v>7.3037514215527011E-2</v>
      </c>
      <c r="S202" s="305">
        <f t="shared" si="40"/>
        <v>7.0765656383305994E-2</v>
      </c>
      <c r="T202" s="305">
        <f t="shared" si="40"/>
        <v>7.3026013924635771E-2</v>
      </c>
      <c r="U202" s="305">
        <f t="shared" si="40"/>
        <v>7.5460177595049083E-2</v>
      </c>
      <c r="V202" s="305">
        <f t="shared" si="40"/>
        <v>7.7975794483746683E-2</v>
      </c>
      <c r="W202" s="305">
        <f t="shared" si="40"/>
        <v>7.7694816300492561E-2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1</v>
      </c>
      <c r="D204" s="234">
        <f t="shared" si="41"/>
        <v>1.0000000000000004</v>
      </c>
      <c r="E204" s="234">
        <f t="shared" si="41"/>
        <v>0.99999999999999944</v>
      </c>
      <c r="F204" s="234">
        <f t="shared" si="41"/>
        <v>1.0000000000000002</v>
      </c>
      <c r="G204" s="234">
        <f t="shared" si="41"/>
        <v>1.0000000000000004</v>
      </c>
      <c r="H204" s="234">
        <f t="shared" si="41"/>
        <v>1</v>
      </c>
      <c r="I204" s="234">
        <f t="shared" si="41"/>
        <v>0.99999999999999989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1.6029763045897608E-3</v>
      </c>
      <c r="C205" s="301">
        <f t="shared" si="42"/>
        <v>1.6029763045842006E-3</v>
      </c>
      <c r="D205" s="301">
        <f t="shared" si="42"/>
        <v>1.6029763045883575E-3</v>
      </c>
      <c r="E205" s="301">
        <f t="shared" si="42"/>
        <v>1.6029763045883783E-3</v>
      </c>
      <c r="F205" s="301">
        <f t="shared" si="42"/>
        <v>1.6029763045885374E-3</v>
      </c>
      <c r="G205" s="301">
        <f t="shared" si="42"/>
        <v>1.6029763045891697E-3</v>
      </c>
      <c r="H205" s="301">
        <f t="shared" si="42"/>
        <v>1.6029763045843594E-3</v>
      </c>
      <c r="I205" s="301">
        <f t="shared" si="42"/>
        <v>1.602976304595132E-3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8.0011100772224E-4</v>
      </c>
      <c r="C206" s="235">
        <f t="shared" si="43"/>
        <v>8.0011100771946498E-4</v>
      </c>
      <c r="D206" s="235">
        <f t="shared" si="43"/>
        <v>8.0011100772153971E-4</v>
      </c>
      <c r="E206" s="235">
        <f t="shared" si="43"/>
        <v>8.0011100772155045E-4</v>
      </c>
      <c r="F206" s="235">
        <f t="shared" si="43"/>
        <v>8.0011100772162938E-4</v>
      </c>
      <c r="G206" s="235">
        <f t="shared" si="43"/>
        <v>8.0011100772194531E-4</v>
      </c>
      <c r="H206" s="235">
        <f t="shared" si="43"/>
        <v>8.0011100771954413E-4</v>
      </c>
      <c r="I206" s="235">
        <f t="shared" si="43"/>
        <v>8.0011100772492123E-4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2.033931423567209E-2</v>
      </c>
      <c r="C207" s="235">
        <f t="shared" si="44"/>
        <v>2.0339314235601529E-2</v>
      </c>
      <c r="D207" s="235">
        <f t="shared" si="44"/>
        <v>2.0339314235654271E-2</v>
      </c>
      <c r="E207" s="235">
        <f t="shared" si="44"/>
        <v>2.0339314235654538E-2</v>
      </c>
      <c r="F207" s="235">
        <f t="shared" si="44"/>
        <v>2.0339314235656564E-2</v>
      </c>
      <c r="G207" s="235">
        <f t="shared" si="44"/>
        <v>2.0339314235664586E-2</v>
      </c>
      <c r="H207" s="235">
        <f t="shared" si="44"/>
        <v>2.0339314235603548E-2</v>
      </c>
      <c r="I207" s="235">
        <f t="shared" si="44"/>
        <v>2.0339314235740234E-2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5.343254348632538E-4</v>
      </c>
      <c r="C208" s="235">
        <f t="shared" si="45"/>
        <v>5.3432543486140046E-4</v>
      </c>
      <c r="D208" s="235">
        <f t="shared" si="45"/>
        <v>5.3432543486278596E-4</v>
      </c>
      <c r="E208" s="235">
        <f t="shared" si="45"/>
        <v>5.343254348627929E-4</v>
      </c>
      <c r="F208" s="235">
        <f t="shared" si="45"/>
        <v>5.3432543486284603E-4</v>
      </c>
      <c r="G208" s="235">
        <f t="shared" si="45"/>
        <v>5.343254348630569E-4</v>
      </c>
      <c r="H208" s="235">
        <f t="shared" si="45"/>
        <v>5.3432543486145337E-4</v>
      </c>
      <c r="I208" s="235">
        <f t="shared" si="45"/>
        <v>5.3432543486504436E-4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2.6264413391118603E-3</v>
      </c>
      <c r="C209" s="302">
        <f t="shared" si="46"/>
        <v>2.5788035318086494E-3</v>
      </c>
      <c r="D209" s="302">
        <f t="shared" si="46"/>
        <v>2.6115747324970172E-3</v>
      </c>
      <c r="E209" s="302">
        <f t="shared" si="46"/>
        <v>2.6047150070780791E-3</v>
      </c>
      <c r="F209" s="302">
        <f t="shared" si="46"/>
        <v>2.6071896154961915E-3</v>
      </c>
      <c r="G209" s="302">
        <f t="shared" si="46"/>
        <v>2.6127818709494655E-3</v>
      </c>
      <c r="H209" s="302">
        <f t="shared" si="46"/>
        <v>2.5738158006844004E-3</v>
      </c>
      <c r="I209" s="302">
        <f t="shared" si="46"/>
        <v>2.6380397824341006E-3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0.56223790447358934</v>
      </c>
      <c r="C210" s="303">
        <f t="shared" si="47"/>
        <v>0.55162468347713989</v>
      </c>
      <c r="D210" s="303">
        <f t="shared" si="47"/>
        <v>0.5605829775042892</v>
      </c>
      <c r="E210" s="303">
        <f t="shared" si="47"/>
        <v>0.56148692038899928</v>
      </c>
      <c r="F210" s="303">
        <f t="shared" si="47"/>
        <v>0.56050634902246177</v>
      </c>
      <c r="G210" s="303">
        <f t="shared" si="47"/>
        <v>0.55833201314667247</v>
      </c>
      <c r="H210" s="303">
        <f t="shared" si="47"/>
        <v>0.55000525433936287</v>
      </c>
      <c r="I210" s="303">
        <f t="shared" si="47"/>
        <v>0.56372944058747632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0.32798575721326151</v>
      </c>
      <c r="C211" s="304">
        <f t="shared" si="48"/>
        <v>0.51654567520618611</v>
      </c>
      <c r="D211" s="304">
        <f t="shared" si="48"/>
        <v>0.3573863048024894</v>
      </c>
      <c r="E211" s="304">
        <f t="shared" si="48"/>
        <v>0.35675167887993403</v>
      </c>
      <c r="F211" s="304">
        <f t="shared" si="48"/>
        <v>0.35702151198755189</v>
      </c>
      <c r="G211" s="304">
        <f t="shared" si="48"/>
        <v>0.35203514878343789</v>
      </c>
      <c r="H211" s="304">
        <f t="shared" si="48"/>
        <v>0.50815131421602433</v>
      </c>
      <c r="I211" s="304">
        <f t="shared" si="48"/>
        <v>0.34292774332298159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0.23425214726032786</v>
      </c>
      <c r="C212" s="304">
        <f t="shared" si="49"/>
        <v>3.5079008270953768E-2</v>
      </c>
      <c r="D212" s="304">
        <f t="shared" si="49"/>
        <v>0.20319667270179972</v>
      </c>
      <c r="E212" s="304">
        <f t="shared" si="49"/>
        <v>0.20473524150906519</v>
      </c>
      <c r="F212" s="304">
        <f t="shared" si="49"/>
        <v>0.20348483703490983</v>
      </c>
      <c r="G212" s="304">
        <f t="shared" si="49"/>
        <v>0.20629686436323458</v>
      </c>
      <c r="H212" s="304">
        <f t="shared" si="49"/>
        <v>4.1853940123338602E-2</v>
      </c>
      <c r="I212" s="304">
        <f t="shared" si="49"/>
        <v>0.22080169726449464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0.28764781073027357</v>
      </c>
      <c r="C213" s="303">
        <f t="shared" si="50"/>
        <v>0.28266065208756452</v>
      </c>
      <c r="D213" s="303">
        <f t="shared" si="50"/>
        <v>0.28596540635781187</v>
      </c>
      <c r="E213" s="303">
        <f t="shared" si="50"/>
        <v>0.28521427174829073</v>
      </c>
      <c r="F213" s="303">
        <f t="shared" si="50"/>
        <v>0.28548523944952331</v>
      </c>
      <c r="G213" s="303">
        <f t="shared" si="50"/>
        <v>0.28609758708149136</v>
      </c>
      <c r="H213" s="303">
        <f t="shared" si="50"/>
        <v>0.28183083262914527</v>
      </c>
      <c r="I213" s="303">
        <f t="shared" si="50"/>
        <v>0.2888633087863216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0.16706350366346778</v>
      </c>
      <c r="C214" s="304">
        <f t="shared" si="51"/>
        <v>0.2646856490656706</v>
      </c>
      <c r="D214" s="304">
        <f t="shared" si="51"/>
        <v>0.18066810992070903</v>
      </c>
      <c r="E214" s="304">
        <f t="shared" si="51"/>
        <v>0.17790993695562607</v>
      </c>
      <c r="F214" s="304">
        <f t="shared" si="51"/>
        <v>0.17960413923324564</v>
      </c>
      <c r="G214" s="304">
        <f t="shared" si="51"/>
        <v>0.18038802050269939</v>
      </c>
      <c r="H214" s="304">
        <f t="shared" si="51"/>
        <v>0.26038425425429079</v>
      </c>
      <c r="I214" s="304">
        <f t="shared" si="51"/>
        <v>0.17572125115138704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0.12058430706680569</v>
      </c>
      <c r="C215" s="304">
        <f t="shared" si="52"/>
        <v>1.7975003021893917E-2</v>
      </c>
      <c r="D215" s="304">
        <f t="shared" si="52"/>
        <v>0.10529729643710284</v>
      </c>
      <c r="E215" s="304">
        <f t="shared" si="52"/>
        <v>0.10730433479266457</v>
      </c>
      <c r="F215" s="304">
        <f t="shared" si="52"/>
        <v>0.10588110021627765</v>
      </c>
      <c r="G215" s="304">
        <f t="shared" si="52"/>
        <v>0.10570956657879198</v>
      </c>
      <c r="H215" s="304">
        <f t="shared" si="52"/>
        <v>2.1446578374854471E-2</v>
      </c>
      <c r="I215" s="304">
        <f t="shared" si="52"/>
        <v>0.1131420576349345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0.12421111647417783</v>
      </c>
      <c r="C216" s="303">
        <f t="shared" si="53"/>
        <v>0.1398591339207205</v>
      </c>
      <c r="D216" s="303">
        <f t="shared" si="53"/>
        <v>0.1275633144225754</v>
      </c>
      <c r="E216" s="303">
        <f t="shared" si="53"/>
        <v>0.12741736587280411</v>
      </c>
      <c r="F216" s="303">
        <f t="shared" si="53"/>
        <v>0.12812449492968936</v>
      </c>
      <c r="G216" s="303">
        <f t="shared" si="53"/>
        <v>0.12968089091804821</v>
      </c>
      <c r="H216" s="303">
        <f t="shared" si="53"/>
        <v>0.14231337024803858</v>
      </c>
      <c r="I216" s="303">
        <f t="shared" si="53"/>
        <v>0.1214924838608427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1.9253116964161418E-2</v>
      </c>
      <c r="C217" s="304">
        <f t="shared" si="54"/>
        <v>3.0583136817519941E-2</v>
      </c>
      <c r="D217" s="304">
        <f t="shared" si="54"/>
        <v>2.0907641533545573E-2</v>
      </c>
      <c r="E217" s="304">
        <f t="shared" si="54"/>
        <v>2.0588454646237243E-2</v>
      </c>
      <c r="F217" s="304">
        <f t="shared" si="54"/>
        <v>2.0784514559197709E-2</v>
      </c>
      <c r="G217" s="304">
        <f t="shared" si="54"/>
        <v>2.0875228457703614E-2</v>
      </c>
      <c r="H217" s="304">
        <f t="shared" si="54"/>
        <v>3.0132714906452241E-2</v>
      </c>
      <c r="I217" s="304">
        <f t="shared" si="54"/>
        <v>2.0335171107461792E-2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9.0929662538003636E-2</v>
      </c>
      <c r="C218" s="304">
        <f t="shared" si="55"/>
        <v>0.10718133157416003</v>
      </c>
      <c r="D218" s="304">
        <f t="shared" si="55"/>
        <v>9.44702455364958E-2</v>
      </c>
      <c r="E218" s="304">
        <f t="shared" si="55"/>
        <v>9.4411221309817314E-2</v>
      </c>
      <c r="F218" s="304">
        <f t="shared" si="55"/>
        <v>9.5086992892674457E-2</v>
      </c>
      <c r="G218" s="304">
        <f t="shared" si="55"/>
        <v>9.6572525546110927E-2</v>
      </c>
      <c r="H218" s="304">
        <f t="shared" si="55"/>
        <v>0.10969877089070379</v>
      </c>
      <c r="I218" s="304">
        <f t="shared" si="55"/>
        <v>8.8064058031022088E-2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1.402833697201278E-2</v>
      </c>
      <c r="C219" s="305">
        <f t="shared" si="56"/>
        <v>2.0946655290405179E-3</v>
      </c>
      <c r="D219" s="305">
        <f t="shared" si="56"/>
        <v>1.2185427352534018E-2</v>
      </c>
      <c r="E219" s="305">
        <f t="shared" si="56"/>
        <v>1.2417689916749578E-2</v>
      </c>
      <c r="F219" s="305">
        <f t="shared" si="56"/>
        <v>1.2252987477817197E-2</v>
      </c>
      <c r="G219" s="305">
        <f t="shared" si="56"/>
        <v>1.2233136914233668E-2</v>
      </c>
      <c r="H219" s="305">
        <f t="shared" si="56"/>
        <v>2.4818844508825524E-3</v>
      </c>
      <c r="I219" s="305">
        <f t="shared" si="56"/>
        <v>1.3093254722358809E-2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468.28197471844771</v>
      </c>
      <c r="C224" s="274">
        <f t="shared" si="57"/>
        <v>456.78139973616129</v>
      </c>
      <c r="D224" s="274">
        <f t="shared" si="57"/>
        <v>565.6641302773387</v>
      </c>
      <c r="E224" s="274">
        <f t="shared" si="57"/>
        <v>569.10045075941161</v>
      </c>
      <c r="F224" s="274">
        <f t="shared" si="57"/>
        <v>571.93438311934835</v>
      </c>
      <c r="G224" s="274">
        <f t="shared" si="57"/>
        <v>518.62630054656893</v>
      </c>
      <c r="H224" s="274">
        <f t="shared" si="57"/>
        <v>440.75584472300932</v>
      </c>
      <c r="I224" s="274">
        <f t="shared" si="57"/>
        <v>499.43595838143443</v>
      </c>
      <c r="J224" s="274">
        <f t="shared" si="57"/>
        <v>506.43211382735842</v>
      </c>
      <c r="K224" s="274">
        <f t="shared" si="57"/>
        <v>542.77413573513877</v>
      </c>
      <c r="L224" s="274">
        <f t="shared" si="57"/>
        <v>561.68085911431513</v>
      </c>
      <c r="M224" s="274">
        <f t="shared" si="57"/>
        <v>588.41845852825247</v>
      </c>
      <c r="N224" s="274">
        <f t="shared" si="57"/>
        <v>586.76267741941933</v>
      </c>
      <c r="O224" s="274">
        <f t="shared" si="57"/>
        <v>595.06816652272732</v>
      </c>
      <c r="P224" s="274">
        <f t="shared" si="57"/>
        <v>468.34534399091456</v>
      </c>
      <c r="Q224" s="274">
        <f t="shared" si="57"/>
        <v>414.78357525991476</v>
      </c>
      <c r="R224" s="274">
        <f t="shared" si="57"/>
        <v>398.45887301720995</v>
      </c>
      <c r="S224" s="274">
        <f t="shared" si="57"/>
        <v>441.99630527946584</v>
      </c>
      <c r="T224" s="274">
        <f t="shared" si="57"/>
        <v>443.86681644285352</v>
      </c>
      <c r="U224" s="274">
        <f t="shared" si="57"/>
        <v>406.89029311033232</v>
      </c>
      <c r="V224" s="274">
        <f t="shared" si="57"/>
        <v>348.71187556122527</v>
      </c>
      <c r="W224" s="274">
        <f t="shared" si="57"/>
        <v>380.28735803455169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0.70242296207578903</v>
      </c>
      <c r="C225" s="275">
        <f>IF(C$6=0,0,C$6/NFM!C$11*1000)</f>
        <v>0.68517209960192205</v>
      </c>
      <c r="D225" s="275">
        <f>IF(D$6=0,0,D$6/NFM!D$11*1000)</f>
        <v>0.84849619541410404</v>
      </c>
      <c r="E225" s="275">
        <f>IF(E$6=0,0,E$6/NFM!E$11*1000)</f>
        <v>0.85365067613746659</v>
      </c>
      <c r="F225" s="275">
        <f>IF(F$6=0,0,F$6/NFM!F$11*1000)</f>
        <v>0.85790157467676542</v>
      </c>
      <c r="G225" s="275">
        <f>IF(G$6=0,0,G$6/NFM!G$11*1000)</f>
        <v>0.77793945081778426</v>
      </c>
      <c r="H225" s="275">
        <f>IF(H$6=0,0,H$6/NFM!H$11*1000)</f>
        <v>0.66113376708220495</v>
      </c>
      <c r="I225" s="275">
        <f>IF(I$6=0,0,I$6/NFM!I$11*1000)</f>
        <v>0.74915393757115145</v>
      </c>
      <c r="J225" s="275">
        <f>IF(J$6=0,0,J$6/NFM!J$11*1000)</f>
        <v>0.75964817073955171</v>
      </c>
      <c r="K225" s="275">
        <f>IF(K$6=0,0,K$6/NFM!K$11*1000)</f>
        <v>0.81416120360126321</v>
      </c>
      <c r="L225" s="275">
        <f>IF(L$6=0,0,L$6/NFM!L$11*1000)</f>
        <v>0.84252128866915643</v>
      </c>
      <c r="M225" s="275">
        <f>IF(M$6=0,0,M$6/NFM!M$11*1000)</f>
        <v>0.88262768779069678</v>
      </c>
      <c r="N225" s="275">
        <f>IF(N$6=0,0,N$6/NFM!N$11*1000)</f>
        <v>0.88014401612615412</v>
      </c>
      <c r="O225" s="275">
        <f>IF(O$6=0,0,O$6/NFM!O$11*1000)</f>
        <v>0.89260224978528224</v>
      </c>
      <c r="P225" s="275">
        <f>IF(P$6=0,0,P$6/NFM!P$11*1000)</f>
        <v>0.70251801598713737</v>
      </c>
      <c r="Q225" s="275">
        <f>IF(Q$6=0,0,Q$6/NFM!Q$11*1000)</f>
        <v>0.62217536289044484</v>
      </c>
      <c r="R225" s="275">
        <f>IF(R$6=0,0,R$6/NFM!R$11*1000)</f>
        <v>0.59768830952628571</v>
      </c>
      <c r="S225" s="275">
        <f>IF(S$6=0,0,S$6/NFM!S$11*1000)</f>
        <v>0.66299445791961575</v>
      </c>
      <c r="T225" s="275">
        <f>IF(T$6=0,0,T$6/NFM!T$11*1000)</f>
        <v>0.66580022466484812</v>
      </c>
      <c r="U225" s="275">
        <f>IF(U$6=0,0,U$6/NFM!U$11*1000)</f>
        <v>0.6103354396659596</v>
      </c>
      <c r="V225" s="275">
        <f>IF(V$6=0,0,V$6/NFM!V$11*1000)</f>
        <v>0.52306781334233199</v>
      </c>
      <c r="W225" s="275">
        <f>IF(W$6=0,0,W$6/NFM!W$11*1000)</f>
        <v>0.57043103705234877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0.35121148103789468</v>
      </c>
      <c r="C226" s="276">
        <f>IF(C$7=0,0,C$7/NFM!C$11*1000)</f>
        <v>0.34258604980096102</v>
      </c>
      <c r="D226" s="276">
        <f>IF(D$7=0,0,D$7/NFM!D$11*1000)</f>
        <v>0.42424809770705202</v>
      </c>
      <c r="E226" s="276">
        <f>IF(E$7=0,0,E$7/NFM!E$11*1000)</f>
        <v>0.4268253380687333</v>
      </c>
      <c r="F226" s="276">
        <f>IF(F$7=0,0,F$7/NFM!F$11*1000)</f>
        <v>0.42895078733838271</v>
      </c>
      <c r="G226" s="276">
        <f>IF(G$7=0,0,G$7/NFM!G$11*1000)</f>
        <v>0.38896972540889213</v>
      </c>
      <c r="H226" s="276">
        <f>IF(H$7=0,0,H$7/NFM!H$11*1000)</f>
        <v>0.33056688354110247</v>
      </c>
      <c r="I226" s="276">
        <f>IF(I$7=0,0,I$7/NFM!I$11*1000)</f>
        <v>0.37457696878557573</v>
      </c>
      <c r="J226" s="276">
        <f>IF(J$7=0,0,J$7/NFM!J$11*1000)</f>
        <v>0.37982408536977585</v>
      </c>
      <c r="K226" s="276">
        <f>IF(K$7=0,0,K$7/NFM!K$11*1000)</f>
        <v>0.4070806018006316</v>
      </c>
      <c r="L226" s="276">
        <f>IF(L$7=0,0,L$7/NFM!L$11*1000)</f>
        <v>0.42126064433457816</v>
      </c>
      <c r="M226" s="276">
        <f>IF(M$7=0,0,M$7/NFM!M$11*1000)</f>
        <v>0.44131384389534828</v>
      </c>
      <c r="N226" s="276">
        <f>IF(N$7=0,0,N$7/NFM!N$11*1000)</f>
        <v>0.440072008063077</v>
      </c>
      <c r="O226" s="276">
        <f>IF(O$7=0,0,O$7/NFM!O$11*1000)</f>
        <v>0.44630112489264112</v>
      </c>
      <c r="P226" s="276">
        <f>IF(P$7=0,0,P$7/NFM!P$11*1000)</f>
        <v>0.35125900799356874</v>
      </c>
      <c r="Q226" s="276">
        <f>IF(Q$7=0,0,Q$7/NFM!Q$11*1000)</f>
        <v>0.31108768144522236</v>
      </c>
      <c r="R226" s="276">
        <f>IF(R$7=0,0,R$7/NFM!R$11*1000)</f>
        <v>0.2988441547631428</v>
      </c>
      <c r="S226" s="276">
        <f>IF(S$7=0,0,S$7/NFM!S$11*1000)</f>
        <v>0.33149722895980788</v>
      </c>
      <c r="T226" s="276">
        <f>IF(T$7=0,0,T$7/NFM!T$11*1000)</f>
        <v>0.33290011233242423</v>
      </c>
      <c r="U226" s="276">
        <f>IF(U$7=0,0,U$7/NFM!U$11*1000)</f>
        <v>0.3051677198329798</v>
      </c>
      <c r="V226" s="276">
        <f>IF(V$7=0,0,V$7/NFM!V$11*1000)</f>
        <v>0.26153390667116605</v>
      </c>
      <c r="W226" s="276">
        <f>IF(W$7=0,0,W$7/NFM!W$11*1000)</f>
        <v>0.28521551852617433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8.8973575196266612</v>
      </c>
      <c r="C227" s="276">
        <f>IF(C$8=0,0,C$8/NFM!C$11*1000)</f>
        <v>8.6788465949576707</v>
      </c>
      <c r="D227" s="276">
        <f>IF(D$8=0,0,D$8/NFM!D$11*1000)</f>
        <v>10.747618475245309</v>
      </c>
      <c r="E227" s="276">
        <f>IF(E$8=0,0,E$8/NFM!E$11*1000)</f>
        <v>10.812908564407907</v>
      </c>
      <c r="F227" s="276">
        <f>IF(F$8=0,0,F$8/NFM!F$11*1000)</f>
        <v>10.866753279239017</v>
      </c>
      <c r="G227" s="276">
        <f>IF(G$8=0,0,G$8/NFM!G$11*1000)</f>
        <v>9.8538997103585935</v>
      </c>
      <c r="H227" s="276">
        <f>IF(H$8=0,0,H$8/NFM!H$11*1000)</f>
        <v>8.3743610497079199</v>
      </c>
      <c r="I227" s="276">
        <f>IF(I$8=0,0,I$8/NFM!I$11*1000)</f>
        <v>9.4892832092345785</v>
      </c>
      <c r="J227" s="276">
        <f>IF(J$8=0,0,J$8/NFM!J$11*1000)</f>
        <v>9.6222101627009842</v>
      </c>
      <c r="K227" s="276">
        <f>IF(K$8=0,0,K$8/NFM!K$11*1000)</f>
        <v>10.31270857894933</v>
      </c>
      <c r="L227" s="276">
        <f>IF(L$8=0,0,L$8/NFM!L$11*1000)</f>
        <v>10.67193632314264</v>
      </c>
      <c r="M227" s="276">
        <f>IF(M$8=0,0,M$8/NFM!M$11*1000)</f>
        <v>11.179950712015479</v>
      </c>
      <c r="N227" s="276">
        <f>IF(N$8=0,0,N$8/NFM!N$11*1000)</f>
        <v>11.14849087093128</v>
      </c>
      <c r="O227" s="276">
        <f>IF(O$8=0,0,O$8/NFM!O$11*1000)</f>
        <v>11.306295163946901</v>
      </c>
      <c r="P227" s="276">
        <f>IF(P$8=0,0,P$8/NFM!P$11*1000)</f>
        <v>8.8985615358370662</v>
      </c>
      <c r="Q227" s="276">
        <f>IF(Q$8=0,0,Q$8/NFM!Q$11*1000)</f>
        <v>7.8808879299456267</v>
      </c>
      <c r="R227" s="276">
        <f>IF(R$8=0,0,R$8/NFM!R$11*1000)</f>
        <v>7.5707185873329452</v>
      </c>
      <c r="S227" s="276">
        <f>IF(S$8=0,0,S$8/NFM!S$11*1000)</f>
        <v>8.3979298003151239</v>
      </c>
      <c r="T227" s="276">
        <f>IF(T$8=0,0,T$8/NFM!T$11*1000)</f>
        <v>8.4334695124214036</v>
      </c>
      <c r="U227" s="276">
        <f>IF(U$8=0,0,U$8/NFM!U$11*1000)</f>
        <v>7.7309155691021463</v>
      </c>
      <c r="V227" s="276">
        <f>IF(V$8=0,0,V$8/NFM!V$11*1000)</f>
        <v>6.6255256356695345</v>
      </c>
      <c r="W227" s="276">
        <f>IF(W$8=0,0,W$8/NFM!W$11*1000)</f>
        <v>7.2254598026630763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0.23414098735859729</v>
      </c>
      <c r="C228" s="276">
        <f>IF(C$9=0,0,C$9/NFM!C$11*1000)</f>
        <v>0.22839069986730806</v>
      </c>
      <c r="D228" s="276">
        <f>IF(D$9=0,0,D$9/NFM!D$11*1000)</f>
        <v>0.28283206513803566</v>
      </c>
      <c r="E228" s="276">
        <f>IF(E$9=0,0,E$9/NFM!E$11*1000)</f>
        <v>0.28455022537915658</v>
      </c>
      <c r="F228" s="276">
        <f>IF(F$9=0,0,F$9/NFM!F$11*1000)</f>
        <v>0.28596719155892264</v>
      </c>
      <c r="G228" s="276">
        <f>IF(G$9=0,0,G$9/NFM!G$11*1000)</f>
        <v>0.25931315027259572</v>
      </c>
      <c r="H228" s="276">
        <f>IF(H$9=0,0,H$9/NFM!H$11*1000)</f>
        <v>0.22037792236073572</v>
      </c>
      <c r="I228" s="276">
        <f>IF(I$9=0,0,I$9/NFM!I$11*1000)</f>
        <v>0.24971797919038469</v>
      </c>
      <c r="J228" s="276">
        <f>IF(J$9=0,0,J$9/NFM!J$11*1000)</f>
        <v>0.25321605691318483</v>
      </c>
      <c r="K228" s="276">
        <f>IF(K$9=0,0,K$9/NFM!K$11*1000)</f>
        <v>0.2713870678670886</v>
      </c>
      <c r="L228" s="276">
        <f>IF(L$9=0,0,L$9/NFM!L$11*1000)</f>
        <v>0.28084042955638638</v>
      </c>
      <c r="M228" s="276">
        <f>IF(M$9=0,0,M$9/NFM!M$11*1000)</f>
        <v>0.29420922926356657</v>
      </c>
      <c r="N228" s="276">
        <f>IF(N$9=0,0,N$9/NFM!N$11*1000)</f>
        <v>0.29338133870871907</v>
      </c>
      <c r="O228" s="276">
        <f>IF(O$9=0,0,O$9/NFM!O$11*1000)</f>
        <v>0.29753408326176178</v>
      </c>
      <c r="P228" s="276">
        <f>IF(P$9=0,0,P$9/NFM!P$11*1000)</f>
        <v>0.23417267199571321</v>
      </c>
      <c r="Q228" s="276">
        <f>IF(Q$9=0,0,Q$9/NFM!Q$11*1000)</f>
        <v>0.20739178763014893</v>
      </c>
      <c r="R228" s="276">
        <f>IF(R$9=0,0,R$9/NFM!R$11*1000)</f>
        <v>0.19922943650876254</v>
      </c>
      <c r="S228" s="276">
        <f>IF(S$9=0,0,S$9/NFM!S$11*1000)</f>
        <v>0.2209981526398726</v>
      </c>
      <c r="T228" s="276">
        <f>IF(T$9=0,0,T$9/NFM!T$11*1000)</f>
        <v>0.22193340822161683</v>
      </c>
      <c r="U228" s="276">
        <f>IF(U$9=0,0,U$9/NFM!U$11*1000)</f>
        <v>0.20344514655532053</v>
      </c>
      <c r="V228" s="276">
        <f>IF(V$9=0,0,V$9/NFM!V$11*1000)</f>
        <v>0.17435593778077793</v>
      </c>
      <c r="W228" s="276">
        <f>IF(W$9=0,0,W$9/NFM!W$11*1000)</f>
        <v>0.19014367901745016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1.0495666802205164</v>
      </c>
      <c r="C229" s="277">
        <f>IF(C$10=0,0,C$10/NFM!C$11*1000)</f>
        <v>0.91237660310515456</v>
      </c>
      <c r="D229" s="277">
        <f>IF(D$10=0,0,D$10/NFM!D$11*1000)</f>
        <v>1.2342931382886257</v>
      </c>
      <c r="E229" s="277">
        <f>IF(E$10=0,0,E$10/NFM!E$11*1000)</f>
        <v>1.2402530743692057</v>
      </c>
      <c r="F229" s="277">
        <f>IF(F$10=0,0,F$10/NFM!F$11*1000)</f>
        <v>1.2416672267735307</v>
      </c>
      <c r="G229" s="277">
        <f>IF(G$10=0,0,G$10/NFM!G$11*1000)</f>
        <v>1.116627072441557</v>
      </c>
      <c r="H229" s="277">
        <f>IF(H$10=0,0,H$10/NFM!H$11*1000)</f>
        <v>0.86632908669260522</v>
      </c>
      <c r="I229" s="277">
        <f>IF(I$10=0,0,I$10/NFM!I$11*1000)</f>
        <v>1.1443439353308023</v>
      </c>
      <c r="J229" s="277">
        <f>IF(J$10=0,0,J$10/NFM!J$11*1000)</f>
        <v>1.1718266133131798</v>
      </c>
      <c r="K229" s="277">
        <f>IF(K$10=0,0,K$10/NFM!K$11*1000)</f>
        <v>1.2154664294511519</v>
      </c>
      <c r="L229" s="277">
        <f>IF(L$10=0,0,L$10/NFM!L$11*1000)</f>
        <v>1.2705658161943054</v>
      </c>
      <c r="M229" s="277">
        <f>IF(M$10=0,0,M$10/NFM!M$11*1000)</f>
        <v>1.3736768473366407</v>
      </c>
      <c r="N229" s="277">
        <f>IF(N$10=0,0,N$10/NFM!N$11*1000)</f>
        <v>1.3403250978599874</v>
      </c>
      <c r="O229" s="277">
        <f>IF(O$10=0,0,O$10/NFM!O$11*1000)</f>
        <v>1.5131130457206794</v>
      </c>
      <c r="P229" s="277">
        <f>IF(P$10=0,0,P$10/NFM!P$11*1000)</f>
        <v>1.259239371767706</v>
      </c>
      <c r="Q229" s="277">
        <f>IF(Q$10=0,0,Q$10/NFM!Q$11*1000)</f>
        <v>1.1451155990891897</v>
      </c>
      <c r="R229" s="277">
        <f>IF(R$10=0,0,R$10/NFM!R$11*1000)</f>
        <v>1.1029261458522375</v>
      </c>
      <c r="S229" s="277">
        <f>IF(S$10=0,0,S$10/NFM!S$11*1000)</f>
        <v>1.287592622496335</v>
      </c>
      <c r="T229" s="277">
        <f>IF(T$10=0,0,T$10/NFM!T$11*1000)</f>
        <v>1.2685694675168482</v>
      </c>
      <c r="U229" s="277">
        <f>IF(U$10=0,0,U$10/NFM!U$11*1000)</f>
        <v>1.1944663802509994</v>
      </c>
      <c r="V229" s="277">
        <f>IF(V$10=0,0,V$10/NFM!V$11*1000)</f>
        <v>1.0981672112054606</v>
      </c>
      <c r="W229" s="277">
        <f>IF(W$10=0,0,W$10/NFM!W$11*1000)</f>
        <v>1.2140234714768123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278.27218334662695</v>
      </c>
      <c r="C230" s="278">
        <f>IF(C$16=0,0,C$16/NFM!C$11*1000)</f>
        <v>290.40020474068655</v>
      </c>
      <c r="D230" s="278">
        <f>IF(D$16=0,0,D$16/NFM!D$11*1000)</f>
        <v>341.92652085499185</v>
      </c>
      <c r="E230" s="278">
        <f>IF(E$16=0,0,E$16/NFM!E$11*1000)</f>
        <v>344.26716431597265</v>
      </c>
      <c r="F230" s="278">
        <f>IF(F$16=0,0,F$16/NFM!F$11*1000)</f>
        <v>346.79721434022866</v>
      </c>
      <c r="G230" s="278">
        <f>IF(G$16=0,0,G$16/NFM!G$11*1000)</f>
        <v>316.06796100047166</v>
      </c>
      <c r="H230" s="278">
        <f>IF(H$16=0,0,H$16/NFM!H$11*1000)</f>
        <v>282.76723254987354</v>
      </c>
      <c r="I230" s="278">
        <f>IF(I$16=0,0,I$16/NFM!I$11*1000)</f>
        <v>292.54711016448562</v>
      </c>
      <c r="J230" s="278">
        <f>IF(J$16=0,0,J$16/NFM!J$11*1000)</f>
        <v>294.68331649108649</v>
      </c>
      <c r="K230" s="278">
        <f>IF(K$16=0,0,K$16/NFM!K$11*1000)</f>
        <v>322.7593989179374</v>
      </c>
      <c r="L230" s="278">
        <f>IF(L$16=0,0,L$16/NFM!L$11*1000)</f>
        <v>331.81637611452692</v>
      </c>
      <c r="M230" s="278">
        <f>IF(M$16=0,0,M$16/NFM!M$11*1000)</f>
        <v>340.30951310651989</v>
      </c>
      <c r="N230" s="278">
        <f>IF(N$16=0,0,N$16/NFM!N$11*1000)</f>
        <v>344.40289992217333</v>
      </c>
      <c r="O230" s="278">
        <f>IF(O$16=0,0,O$16/NFM!O$11*1000)</f>
        <v>322.92916916888748</v>
      </c>
      <c r="P230" s="278">
        <f>IF(P$16=0,0,P$16/NFM!P$11*1000)</f>
        <v>242.45112837529237</v>
      </c>
      <c r="Q230" s="278">
        <f>IF(Q$16=0,0,Q$16/NFM!Q$11*1000)</f>
        <v>209.60373037402437</v>
      </c>
      <c r="R230" s="278">
        <f>IF(R$16=0,0,R$16/NFM!R$11*1000)</f>
        <v>200.86114374458987</v>
      </c>
      <c r="S230" s="278">
        <f>IF(S$16=0,0,S$16/NFM!S$11*1000)</f>
        <v>224.62076491147346</v>
      </c>
      <c r="T230" s="278">
        <f>IF(T$16=0,0,T$16/NFM!T$11*1000)</f>
        <v>224.10230291966539</v>
      </c>
      <c r="U230" s="278">
        <f>IF(U$16=0,0,U$16/NFM!U$11*1000)</f>
        <v>201.75036885254409</v>
      </c>
      <c r="V230" s="278">
        <f>IF(V$16=0,0,V$16/NFM!V$11*1000)</f>
        <v>170.84351165258104</v>
      </c>
      <c r="W230" s="278">
        <f>IF(W$16=0,0,W$16/NFM!W$11*1000)</f>
        <v>186.508135913941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178.77509174150131</v>
      </c>
      <c r="C231" s="279">
        <f>IF(C$27=0,0,C$27/NFM!C$11*1000)</f>
        <v>155.53382294814173</v>
      </c>
      <c r="D231" s="279">
        <f>IF(D$27=0,0,D$27/NFM!D$11*1000)</f>
        <v>210.20012145055378</v>
      </c>
      <c r="E231" s="279">
        <f>IF(E$27=0,0,E$27/NFM!E$11*1000)</f>
        <v>211.21509856507652</v>
      </c>
      <c r="F231" s="279">
        <f>IF(F$27=0,0,F$27/NFM!F$11*1000)</f>
        <v>211.45592871953309</v>
      </c>
      <c r="G231" s="279">
        <f>IF(G$27=0,0,G$27/NFM!G$11*1000)</f>
        <v>190.16159043679778</v>
      </c>
      <c r="H231" s="279">
        <f>IF(H$27=0,0,H$27/NFM!H$11*1000)</f>
        <v>147.53584346375123</v>
      </c>
      <c r="I231" s="279">
        <f>IF(I$27=0,0,I$27/NFM!I$11*1000)</f>
        <v>194.88177218683632</v>
      </c>
      <c r="J231" s="279">
        <f>IF(J$27=0,0,J$27/NFM!J$11*1000)</f>
        <v>199.56207224723525</v>
      </c>
      <c r="K231" s="279">
        <f>IF(K$27=0,0,K$27/NFM!K$11*1000)</f>
        <v>206.99393293553186</v>
      </c>
      <c r="L231" s="279">
        <f>IF(L$27=0,0,L$27/NFM!L$11*1000)</f>
        <v>216.37735849789109</v>
      </c>
      <c r="M231" s="279">
        <f>IF(M$27=0,0,M$27/NFM!M$11*1000)</f>
        <v>233.9371671014309</v>
      </c>
      <c r="N231" s="279">
        <f>IF(N$27=0,0,N$27/NFM!N$11*1000)</f>
        <v>228.25736416555677</v>
      </c>
      <c r="O231" s="279">
        <f>IF(O$27=0,0,O$27/NFM!O$11*1000)</f>
        <v>257.68315168623263</v>
      </c>
      <c r="P231" s="279">
        <f>IF(P$27=0,0,P$27/NFM!P$11*1000)</f>
        <v>214.44846501204103</v>
      </c>
      <c r="Q231" s="279">
        <f>IF(Q$27=0,0,Q$27/NFM!Q$11*1000)</f>
        <v>195.01318652488973</v>
      </c>
      <c r="R231" s="279">
        <f>IF(R$27=0,0,R$27/NFM!R$11*1000)</f>
        <v>187.82832263863671</v>
      </c>
      <c r="S231" s="279">
        <f>IF(S$27=0,0,S$27/NFM!S$11*1000)</f>
        <v>206.47452810566162</v>
      </c>
      <c r="T231" s="279">
        <f>IF(T$27=0,0,T$27/NFM!T$11*1000)</f>
        <v>208.84184079803097</v>
      </c>
      <c r="U231" s="279">
        <f>IF(U$27=0,0,U$27/NFM!U$11*1000)</f>
        <v>195.09559400238086</v>
      </c>
      <c r="V231" s="279">
        <f>IF(V$27=0,0,V$27/NFM!V$11*1000)</f>
        <v>169.18571340397494</v>
      </c>
      <c r="W231" s="279">
        <f>IF(W$27=0,0,W$27/NFM!W$11*1000)</f>
        <v>184.29394861187481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1404.8459241553426</v>
      </c>
      <c r="C233" s="274">
        <f t="shared" si="58"/>
        <v>1370.3441992084838</v>
      </c>
      <c r="D233" s="274">
        <f t="shared" si="58"/>
        <v>1696.9923908320152</v>
      </c>
      <c r="E233" s="274">
        <f t="shared" si="58"/>
        <v>1707.3013522782342</v>
      </c>
      <c r="F233" s="274">
        <f t="shared" si="58"/>
        <v>1715.8031493580447</v>
      </c>
      <c r="G233" s="274">
        <f t="shared" si="58"/>
        <v>1555.8789016397059</v>
      </c>
      <c r="H233" s="274">
        <f t="shared" si="58"/>
        <v>1322.2675341690269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1.6243963268778119</v>
      </c>
      <c r="C234" s="275">
        <f>IF(C$35=0,0,C$35/NFM!C$13*1000)</f>
        <v>1.5845026457946481</v>
      </c>
      <c r="D234" s="275">
        <f>IF(D$35=0,0,D$35/NFM!D$13*1000)</f>
        <v>1.9621996683075629</v>
      </c>
      <c r="E234" s="275">
        <f>IF(E$35=0,0,E$35/NFM!E$13*1000)</f>
        <v>1.9741197221850018</v>
      </c>
      <c r="F234" s="275">
        <f>IF(F$35=0,0,F$35/NFM!F$13*1000)</f>
        <v>1.9839501866621276</v>
      </c>
      <c r="G234" s="275">
        <f>IF(G$35=0,0,G$35/NFM!G$13*1000)</f>
        <v>1.7990328543742964</v>
      </c>
      <c r="H234" s="275">
        <f>IF(H$35=0,0,H$35/NFM!H$13*1000)</f>
        <v>1.5289125225246154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0.75489955588610103</v>
      </c>
      <c r="C235" s="276">
        <f>IF(C$36=0,0,C$36/NFM!C$13*1000)</f>
        <v>0.73635991649266141</v>
      </c>
      <c r="D235" s="276">
        <f>IF(D$36=0,0,D$36/NFM!D$13*1000)</f>
        <v>0.91188562400427975</v>
      </c>
      <c r="E235" s="276">
        <f>IF(E$36=0,0,E$36/NFM!E$13*1000)</f>
        <v>0.91742518551973407</v>
      </c>
      <c r="F235" s="276">
        <f>IF(F$36=0,0,F$36/NFM!F$13*1000)</f>
        <v>0.92199366006325878</v>
      </c>
      <c r="G235" s="276">
        <f>IF(G$36=0,0,G$36/NFM!G$13*1000)</f>
        <v>0.83605772822817837</v>
      </c>
      <c r="H235" s="276">
        <f>IF(H$36=0,0,H$36/NFM!H$13*1000)</f>
        <v>0.710525728940132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22.137428623361917</v>
      </c>
      <c r="C236" s="276">
        <f>IF(C$37=0,0,C$37/NFM!C$13*1000)</f>
        <v>21.593753719098149</v>
      </c>
      <c r="D236" s="276">
        <f>IF(D$37=0,0,D$37/NFM!D$13*1000)</f>
        <v>26.741044893541261</v>
      </c>
      <c r="E236" s="276">
        <f>IF(E$37=0,0,E$37/NFM!E$13*1000)</f>
        <v>26.903492528722531</v>
      </c>
      <c r="F236" s="276">
        <f>IF(F$37=0,0,F$37/NFM!F$13*1000)</f>
        <v>27.037463039549255</v>
      </c>
      <c r="G236" s="276">
        <f>IF(G$37=0,0,G$37/NFM!G$13*1000)</f>
        <v>24.517391935588748</v>
      </c>
      <c r="H236" s="276">
        <f>IF(H$37=0,0,H$37/NFM!H$13*1000)</f>
        <v>20.836166198311542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0.54146544229260374</v>
      </c>
      <c r="C237" s="276">
        <f>IF(C$38=0,0,C$38/NFM!C$13*1000)</f>
        <v>0.52816754859821591</v>
      </c>
      <c r="D237" s="276">
        <f>IF(D$38=0,0,D$38/NFM!D$13*1000)</f>
        <v>0.65406655610252085</v>
      </c>
      <c r="E237" s="276">
        <f>IF(E$38=0,0,E$38/NFM!E$13*1000)</f>
        <v>0.65803990739500062</v>
      </c>
      <c r="F237" s="276">
        <f>IF(F$38=0,0,F$38/NFM!F$13*1000)</f>
        <v>0.66131672888737558</v>
      </c>
      <c r="G237" s="276">
        <f>IF(G$38=0,0,G$38/NFM!G$13*1000)</f>
        <v>0.59967761812476517</v>
      </c>
      <c r="H237" s="276">
        <f>IF(H$38=0,0,H$38/NFM!H$13*1000)</f>
        <v>0.50963750750820491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2.7740064222478154</v>
      </c>
      <c r="C238" s="277">
        <f>IF(C$39=0,0,C$39/NFM!C$13*1000)</f>
        <v>4.7402386773706677</v>
      </c>
      <c r="D238" s="277">
        <f>IF(D$39=0,0,D$39/NFM!D$13*1000)</f>
        <v>3.5200639822396229</v>
      </c>
      <c r="E238" s="277">
        <f>IF(E$39=0,0,E$39/NFM!E$13*1000)</f>
        <v>3.5300810682246473</v>
      </c>
      <c r="F238" s="277">
        <f>IF(F$39=0,0,F$39/NFM!F$13*1000)</f>
        <v>3.5667714264734856</v>
      </c>
      <c r="G238" s="277">
        <f>IF(G$39=0,0,G$39/NFM!G$13*1000)</f>
        <v>3.2133193358878378</v>
      </c>
      <c r="H238" s="277">
        <f>IF(H$39=0,0,H$39/NFM!H$13*1000)</f>
        <v>4.4147698031230815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1180.5965294812365</v>
      </c>
      <c r="C239" s="278">
        <f>IF(C$45=0,0,C$45/NFM!C$13*1000)</f>
        <v>1008.4901647224775</v>
      </c>
      <c r="D239" s="278">
        <f>IF(D$45=0,0,D$45/NFM!D$13*1000)</f>
        <v>1413.4198786420507</v>
      </c>
      <c r="E239" s="278">
        <f>IF(E$45=0,0,E$45/NFM!E$13*1000)</f>
        <v>1422.6744644209366</v>
      </c>
      <c r="F239" s="278">
        <f>IF(F$45=0,0,F$45/NFM!F$13*1000)</f>
        <v>1428.2553649927072</v>
      </c>
      <c r="G239" s="278">
        <f>IF(G$45=0,0,G$45/NFM!G$13*1000)</f>
        <v>1296.029962002978</v>
      </c>
      <c r="H239" s="278">
        <f>IF(H$45=0,0,H$45/NFM!H$13*1000)</f>
        <v>982.6427380869078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148.71032168772356</v>
      </c>
      <c r="C240" s="278">
        <f>IF(C$46=0,0,C$46/NFM!C$13*1000)</f>
        <v>254.32414493294942</v>
      </c>
      <c r="D240" s="278">
        <f>IF(D$46=0,0,D$46/NFM!D$13*1000)</f>
        <v>188.66957962231353</v>
      </c>
      <c r="E240" s="278">
        <f>IF(E$46=0,0,E$46/NFM!E$13*1000)</f>
        <v>189.20647878419541</v>
      </c>
      <c r="F240" s="278">
        <f>IF(F$46=0,0,F$46/NFM!F$13*1000)</f>
        <v>191.17302101238411</v>
      </c>
      <c r="G240" s="278">
        <f>IF(G$46=0,0,G$46/NFM!G$13*1000)</f>
        <v>172.22857634209331</v>
      </c>
      <c r="H240" s="278">
        <f>IF(H$46=0,0,H$46/NFM!H$13*1000)</f>
        <v>236.6243247529172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47.706876615716304</v>
      </c>
      <c r="C241" s="279">
        <f>IF(C$53=0,0,C$53/NFM!C$13*1000)</f>
        <v>78.346867045702623</v>
      </c>
      <c r="D241" s="279">
        <f>IF(D$53=0,0,D$53/NFM!D$13*1000)</f>
        <v>61.113671843456011</v>
      </c>
      <c r="E241" s="279">
        <f>IF(E$53=0,0,E$53/NFM!E$13*1000)</f>
        <v>61.437250661055316</v>
      </c>
      <c r="F241" s="279">
        <f>IF(F$53=0,0,F$53/NFM!F$13*1000)</f>
        <v>62.203268311317743</v>
      </c>
      <c r="G241" s="279">
        <f>IF(G$53=0,0,G$53/NFM!G$13*1000)</f>
        <v>56.654883822430811</v>
      </c>
      <c r="H241" s="279">
        <f>IF(H$53=0,0,H$53/NFM!H$13*1000)</f>
        <v>75.000459568794511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329.67051020178701</v>
      </c>
      <c r="C243" s="274">
        <f t="shared" si="59"/>
        <v>321.57410541425759</v>
      </c>
      <c r="D243" s="274">
        <f t="shared" si="59"/>
        <v>398.22754771524649</v>
      </c>
      <c r="E243" s="274">
        <f t="shared" si="59"/>
        <v>400.64671733462581</v>
      </c>
      <c r="F243" s="274">
        <f t="shared" si="59"/>
        <v>402.64180571602117</v>
      </c>
      <c r="G243" s="274">
        <f t="shared" si="59"/>
        <v>365.11291558478428</v>
      </c>
      <c r="H243" s="274">
        <f t="shared" si="59"/>
        <v>310.29211468499841</v>
      </c>
      <c r="I243" s="274">
        <f t="shared" si="59"/>
        <v>273.3898199028672</v>
      </c>
      <c r="J243" s="274">
        <f t="shared" si="59"/>
        <v>197.83798810840864</v>
      </c>
      <c r="K243" s="274">
        <f t="shared" si="59"/>
        <v>212.03501926366033</v>
      </c>
      <c r="L243" s="274">
        <f t="shared" si="59"/>
        <v>201.37095481858887</v>
      </c>
      <c r="M243" s="274">
        <f t="shared" si="59"/>
        <v>210.9567824931006</v>
      </c>
      <c r="N243" s="274">
        <f t="shared" si="59"/>
        <v>210.36316030098601</v>
      </c>
      <c r="O243" s="274">
        <f t="shared" si="59"/>
        <v>213.34080186350212</v>
      </c>
      <c r="P243" s="274">
        <f t="shared" si="59"/>
        <v>167.90878231635887</v>
      </c>
      <c r="Q243" s="274">
        <f t="shared" si="59"/>
        <v>148.70609036751551</v>
      </c>
      <c r="R243" s="274">
        <f t="shared" si="59"/>
        <v>153.74374215975629</v>
      </c>
      <c r="S243" s="274">
        <f t="shared" si="59"/>
        <v>170.54248404581546</v>
      </c>
      <c r="T243" s="274">
        <f t="shared" si="59"/>
        <v>171.26421320153281</v>
      </c>
      <c r="U243" s="274">
        <f t="shared" si="59"/>
        <v>156.99697145045306</v>
      </c>
      <c r="V243" s="274">
        <f t="shared" si="59"/>
        <v>146.0224016717365</v>
      </c>
      <c r="W243" s="274">
        <f t="shared" si="59"/>
        <v>159.24457191551812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0.52370300672880854</v>
      </c>
      <c r="C244" s="275">
        <f>IF(C$73=0,0,C$73/NFM!C$14*1000)</f>
        <v>0.51084134212689258</v>
      </c>
      <c r="D244" s="275">
        <f>IF(D$73=0,0,D$73/NFM!D$14*1000)</f>
        <v>0.6326103113468049</v>
      </c>
      <c r="E244" s="275">
        <f>IF(E$73=0,0,E$73/NFM!E$14*1000)</f>
        <v>0.63645331933288818</v>
      </c>
      <c r="F244" s="275">
        <f>IF(F$73=0,0,F$73/NFM!F$14*1000)</f>
        <v>0.63962264674211711</v>
      </c>
      <c r="G244" s="275">
        <f>IF(G$73=0,0,G$73/NFM!G$14*1000)</f>
        <v>0.58000556849982854</v>
      </c>
      <c r="H244" s="275">
        <f>IF(H$73=0,0,H$73/NFM!H$14*1000)</f>
        <v>0.49291916745872744</v>
      </c>
      <c r="I244" s="275">
        <f>IF(I$73=0,0,I$73/NFM!I$14*1000)</f>
        <v>0.43429747660772222</v>
      </c>
      <c r="J244" s="275">
        <f>IF(J$73=0,0,J$73/NFM!J$14*1000)</f>
        <v>0.31427848719215784</v>
      </c>
      <c r="K244" s="275">
        <f>IF(K$73=0,0,K$73/NFM!K$14*1000)</f>
        <v>0.33683139281270763</v>
      </c>
      <c r="L244" s="275">
        <f>IF(L$73=0,0,L$73/NFM!L$14*1000)</f>
        <v>0.31989083416145747</v>
      </c>
      <c r="M244" s="275">
        <f>IF(M$73=0,0,M$73/NFM!M$14*1000)</f>
        <v>0.33511854370696714</v>
      </c>
      <c r="N244" s="275">
        <f>IF(N$73=0,0,N$73/NFM!N$14*1000)</f>
        <v>0.3341755363189638</v>
      </c>
      <c r="O244" s="275">
        <f>IF(O$73=0,0,O$73/NFM!O$14*1000)</f>
        <v>0.338905713236479</v>
      </c>
      <c r="P244" s="275">
        <f>IF(P$73=0,0,P$73/NFM!P$14*1000)</f>
        <v>0.26673400086883509</v>
      </c>
      <c r="Q244" s="275">
        <f>IF(Q$73=0,0,Q$73/NFM!Q$14*1000)</f>
        <v>0.23622927812428243</v>
      </c>
      <c r="R244" s="275">
        <f>IF(R$73=0,0,R$73/NFM!R$14*1000)</f>
        <v>0.24423191502656263</v>
      </c>
      <c r="S244" s="275">
        <f>IF(S$73=0,0,S$73/NFM!S$14*1000)</f>
        <v>0.27091780703936869</v>
      </c>
      <c r="T244" s="275">
        <f>IF(T$73=0,0,T$73/NFM!T$14*1000)</f>
        <v>0.27206432065545721</v>
      </c>
      <c r="U244" s="275">
        <f>IF(U$73=0,0,U$73/NFM!U$14*1000)</f>
        <v>0.24939988094535054</v>
      </c>
      <c r="V244" s="275">
        <f>IF(V$73=0,0,V$73/NFM!V$14*1000)</f>
        <v>0.2319660644137356</v>
      </c>
      <c r="W244" s="275">
        <f>IF(W$73=0,0,W$73/NFM!W$14*1000)</f>
        <v>0.25297034019167941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0.27241397283227059</v>
      </c>
      <c r="C245" s="276">
        <f>IF(C$74=0,0,C$74/NFM!C$14*1000)</f>
        <v>0.26572373598729027</v>
      </c>
      <c r="D245" s="276">
        <f>IF(D$74=0,0,D$74/NFM!D$14*1000)</f>
        <v>0.32906415650556353</v>
      </c>
      <c r="E245" s="276">
        <f>IF(E$74=0,0,E$74/NFM!E$14*1000)</f>
        <v>0.33106316941873021</v>
      </c>
      <c r="F245" s="276">
        <f>IF(F$74=0,0,F$74/NFM!F$14*1000)</f>
        <v>0.3327117547040182</v>
      </c>
      <c r="G245" s="276">
        <f>IF(G$74=0,0,G$74/NFM!G$14*1000)</f>
        <v>0.3017008097142676</v>
      </c>
      <c r="H245" s="276">
        <f>IF(H$74=0,0,H$74/NFM!H$14*1000)</f>
        <v>0.25640117961388958</v>
      </c>
      <c r="I245" s="276">
        <f>IF(I$74=0,0,I$74/NFM!I$14*1000)</f>
        <v>0.22590800410470838</v>
      </c>
      <c r="J245" s="276">
        <f>IF(J$74=0,0,J$74/NFM!J$14*1000)</f>
        <v>0.1634778685089075</v>
      </c>
      <c r="K245" s="276">
        <f>IF(K$74=0,0,K$74/NFM!K$14*1000)</f>
        <v>0.17520918671802105</v>
      </c>
      <c r="L245" s="276">
        <f>IF(L$74=0,0,L$74/NFM!L$14*1000)</f>
        <v>0.16639723638569295</v>
      </c>
      <c r="M245" s="276">
        <f>IF(M$74=0,0,M$74/NFM!M$14*1000)</f>
        <v>0.17431821602707256</v>
      </c>
      <c r="N245" s="276">
        <f>IF(N$74=0,0,N$74/NFM!N$14*1000)</f>
        <v>0.17382769299077999</v>
      </c>
      <c r="O245" s="276">
        <f>IF(O$74=0,0,O$74/NFM!O$14*1000)</f>
        <v>0.17628818351640937</v>
      </c>
      <c r="P245" s="276">
        <f>IF(P$74=0,0,P$74/NFM!P$14*1000)</f>
        <v>0.13874670936107997</v>
      </c>
      <c r="Q245" s="276">
        <f>IF(Q$74=0,0,Q$74/NFM!Q$14*1000)</f>
        <v>0.1228791038552486</v>
      </c>
      <c r="R245" s="276">
        <f>IF(R$74=0,0,R$74/NFM!R$14*1000)</f>
        <v>0.12704182601585123</v>
      </c>
      <c r="S245" s="276">
        <f>IF(S$74=0,0,S$74/NFM!S$14*1000)</f>
        <v>0.14092299486227319</v>
      </c>
      <c r="T245" s="276">
        <f>IF(T$74=0,0,T$74/NFM!T$14*1000)</f>
        <v>0.14151937549223345</v>
      </c>
      <c r="U245" s="276">
        <f>IF(U$74=0,0,U$74/NFM!U$14*1000)</f>
        <v>0.12973004072783553</v>
      </c>
      <c r="V245" s="276">
        <f>IF(V$74=0,0,V$74/NFM!V$14*1000)</f>
        <v>0.12066151302800229</v>
      </c>
      <c r="W245" s="276">
        <f>IF(W$74=0,0,W$74/NFM!W$14*1000)</f>
        <v>0.13158728228580083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6.3763639969226862</v>
      </c>
      <c r="C246" s="276">
        <f>IF(C$75=0,0,C$75/NFM!C$14*1000)</f>
        <v>6.21976635655317</v>
      </c>
      <c r="D246" s="276">
        <f>IF(D$75=0,0,D$75/NFM!D$14*1000)</f>
        <v>7.7023686355167946</v>
      </c>
      <c r="E246" s="276">
        <f>IF(E$75=0,0,E$75/NFM!E$14*1000)</f>
        <v>7.7491593116204323</v>
      </c>
      <c r="F246" s="276">
        <f>IF(F$75=0,0,F$75/NFM!F$14*1000)</f>
        <v>7.7877475666562335</v>
      </c>
      <c r="G246" s="276">
        <f>IF(G$75=0,0,G$75/NFM!G$14*1000)</f>
        <v>7.0618777770586716</v>
      </c>
      <c r="H246" s="276">
        <f>IF(H$75=0,0,H$75/NFM!H$14*1000)</f>
        <v>6.0015543015671531</v>
      </c>
      <c r="I246" s="276">
        <f>IF(I$75=0,0,I$75/NFM!I$14*1000)</f>
        <v>5.2878038854374179</v>
      </c>
      <c r="J246" s="276">
        <f>IF(J$75=0,0,J$75/NFM!J$14*1000)</f>
        <v>3.8265085458581667</v>
      </c>
      <c r="K246" s="276">
        <f>IF(K$75=0,0,K$75/NFM!K$14*1000)</f>
        <v>4.1011022250564535</v>
      </c>
      <c r="L246" s="276">
        <f>IF(L$75=0,0,L$75/NFM!L$14*1000)</f>
        <v>3.8948418696952998</v>
      </c>
      <c r="M246" s="276">
        <f>IF(M$75=0,0,M$75/NFM!M$14*1000)</f>
        <v>4.0802473717719066</v>
      </c>
      <c r="N246" s="276">
        <f>IF(N$75=0,0,N$75/NFM!N$14*1000)</f>
        <v>4.0687657528382006</v>
      </c>
      <c r="O246" s="276">
        <f>IF(O$75=0,0,O$75/NFM!O$14*1000)</f>
        <v>4.1263581848242525</v>
      </c>
      <c r="P246" s="276">
        <f>IF(P$75=0,0,P$75/NFM!P$14*1000)</f>
        <v>3.2476290149999341</v>
      </c>
      <c r="Q246" s="276">
        <f>IF(Q$75=0,0,Q$75/NFM!Q$14*1000)</f>
        <v>2.8762177125149022</v>
      </c>
      <c r="R246" s="276">
        <f>IF(R$75=0,0,R$75/NFM!R$14*1000)</f>
        <v>2.9736540937625038</v>
      </c>
      <c r="S246" s="276">
        <f>IF(S$75=0,0,S$75/NFM!S$14*1000)</f>
        <v>3.2985690911368399</v>
      </c>
      <c r="T246" s="276">
        <f>IF(T$75=0,0,T$75/NFM!T$14*1000)</f>
        <v>3.312528507160196</v>
      </c>
      <c r="U246" s="276">
        <f>IF(U$75=0,0,U$75/NFM!U$14*1000)</f>
        <v>3.0365768408128142</v>
      </c>
      <c r="V246" s="276">
        <f>IF(V$75=0,0,V$75/NFM!V$14*1000)</f>
        <v>2.8243108071394376</v>
      </c>
      <c r="W246" s="276">
        <f>IF(W$75=0,0,W$75/NFM!W$14*1000)</f>
        <v>3.0800490903478619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0.17456766890960282</v>
      </c>
      <c r="C247" s="276">
        <f>IF(C$76=0,0,C$76/NFM!C$14*1000)</f>
        <v>0.17028044737563089</v>
      </c>
      <c r="D247" s="276">
        <f>IF(D$76=0,0,D$76/NFM!D$14*1000)</f>
        <v>0.21087010378226828</v>
      </c>
      <c r="E247" s="276">
        <f>IF(E$76=0,0,E$76/NFM!E$14*1000)</f>
        <v>0.21215110644429599</v>
      </c>
      <c r="F247" s="276">
        <f>IF(F$76=0,0,F$76/NFM!F$14*1000)</f>
        <v>0.21320754891403898</v>
      </c>
      <c r="G247" s="276">
        <f>IF(G$76=0,0,G$76/NFM!G$14*1000)</f>
        <v>0.19333518949994288</v>
      </c>
      <c r="H247" s="276">
        <f>IF(H$76=0,0,H$76/NFM!H$14*1000)</f>
        <v>0.1643063891529091</v>
      </c>
      <c r="I247" s="276">
        <f>IF(I$76=0,0,I$76/NFM!I$14*1000)</f>
        <v>0.14476582553590744</v>
      </c>
      <c r="J247" s="276">
        <f>IF(J$76=0,0,J$76/NFM!J$14*1000)</f>
        <v>0.1047594957307193</v>
      </c>
      <c r="K247" s="276">
        <f>IF(K$76=0,0,K$76/NFM!K$14*1000)</f>
        <v>0.11227713093756921</v>
      </c>
      <c r="L247" s="276">
        <f>IF(L$76=0,0,L$76/NFM!L$14*1000)</f>
        <v>0.10663027805381922</v>
      </c>
      <c r="M247" s="276">
        <f>IF(M$76=0,0,M$76/NFM!M$14*1000)</f>
        <v>0.11170618123565573</v>
      </c>
      <c r="N247" s="276">
        <f>IF(N$76=0,0,N$76/NFM!N$14*1000)</f>
        <v>0.11139184543965462</v>
      </c>
      <c r="O247" s="276">
        <f>IF(O$76=0,0,O$76/NFM!O$14*1000)</f>
        <v>0.11296857107882639</v>
      </c>
      <c r="P247" s="276">
        <f>IF(P$76=0,0,P$76/NFM!P$14*1000)</f>
        <v>8.8911333622945052E-2</v>
      </c>
      <c r="Q247" s="276">
        <f>IF(Q$76=0,0,Q$76/NFM!Q$14*1000)</f>
        <v>7.8743092708094195E-2</v>
      </c>
      <c r="R247" s="276">
        <f>IF(R$76=0,0,R$76/NFM!R$14*1000)</f>
        <v>8.1410638342187536E-2</v>
      </c>
      <c r="S247" s="276">
        <f>IF(S$76=0,0,S$76/NFM!S$14*1000)</f>
        <v>9.030593567978952E-2</v>
      </c>
      <c r="T247" s="276">
        <f>IF(T$76=0,0,T$76/NFM!T$14*1000)</f>
        <v>9.0688106885152414E-2</v>
      </c>
      <c r="U247" s="276">
        <f>IF(U$76=0,0,U$76/NFM!U$14*1000)</f>
        <v>8.3133293648450193E-2</v>
      </c>
      <c r="V247" s="276">
        <f>IF(V$76=0,0,V$76/NFM!V$14*1000)</f>
        <v>7.73220214712452E-2</v>
      </c>
      <c r="W247" s="276">
        <f>IF(W$76=0,0,W$76/NFM!W$14*1000)</f>
        <v>8.432344673055979E-2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0.83699123507265905</v>
      </c>
      <c r="C248" s="277">
        <f>IF(C$77=0,0,C$77/NFM!C$14*1000)</f>
        <v>0.77842986614791887</v>
      </c>
      <c r="D248" s="277">
        <f>IF(D$77=0,0,D$77/NFM!D$14*1000)</f>
        <v>1.0004041108955242</v>
      </c>
      <c r="E248" s="277">
        <f>IF(E$77=0,0,E$77/NFM!E$14*1000)</f>
        <v>1.0059795097317878</v>
      </c>
      <c r="F248" s="277">
        <f>IF(F$77=0,0,F$77/NFM!F$14*1000)</f>
        <v>1.0094304899711173</v>
      </c>
      <c r="G248" s="277">
        <f>IF(G$77=0,0,G$77/NFM!G$14*1000)</f>
        <v>0.9122762860882857</v>
      </c>
      <c r="H248" s="277">
        <f>IF(H$77=0,0,H$77/NFM!H$14*1000)</f>
        <v>0.74642827936753431</v>
      </c>
      <c r="I248" s="277">
        <f>IF(I$77=0,0,I$77/NFM!I$14*1000)</f>
        <v>0.70022469732436321</v>
      </c>
      <c r="J248" s="277">
        <f>IF(J$77=0,0,J$77/NFM!J$14*1000)</f>
        <v>0.50865788781642052</v>
      </c>
      <c r="K248" s="277">
        <f>IF(K$77=0,0,K$77/NFM!K$14*1000)</f>
        <v>0.53820533233436696</v>
      </c>
      <c r="L248" s="277">
        <f>IF(L$77=0,0,L$77/NFM!L$14*1000)</f>
        <v>0.5131781302865478</v>
      </c>
      <c r="M248" s="277">
        <f>IF(M$77=0,0,M$77/NFM!M$14*1000)</f>
        <v>0.54425533172888652</v>
      </c>
      <c r="N248" s="277">
        <f>IF(N$77=0,0,N$77/NFM!N$14*1000)</f>
        <v>0.53815224938148476</v>
      </c>
      <c r="O248" s="277">
        <f>IF(O$77=0,0,O$77/NFM!O$14*1000)</f>
        <v>0.56837942656923646</v>
      </c>
      <c r="P248" s="277">
        <f>IF(P$77=0,0,P$77/NFM!P$14*1000)</f>
        <v>0.45640983882391017</v>
      </c>
      <c r="Q248" s="277">
        <f>IF(Q$77=0,0,Q$77/NFM!Q$14*1000)</f>
        <v>0.40797450734451735</v>
      </c>
      <c r="R248" s="277">
        <f>IF(R$77=0,0,R$77/NFM!R$14*1000)</f>
        <v>0.422177943064661</v>
      </c>
      <c r="S248" s="277">
        <f>IF(S$77=0,0,S$77/NFM!S$14*1000)</f>
        <v>0.49571284890477585</v>
      </c>
      <c r="T248" s="277">
        <f>IF(T$77=0,0,T$77/NFM!T$14*1000)</f>
        <v>0.48613877998907684</v>
      </c>
      <c r="U248" s="277">
        <f>IF(U$77=0,0,U$77/NFM!U$14*1000)</f>
        <v>0.45210207340490949</v>
      </c>
      <c r="V248" s="277">
        <f>IF(V$77=0,0,V$77/NFM!V$14*1000)</f>
        <v>0.44753914388810062</v>
      </c>
      <c r="W248" s="277">
        <f>IF(W$77=0,0,W$77/NFM!W$14*1000)</f>
        <v>0.49511001797862964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72.209306665881471</v>
      </c>
      <c r="C249" s="278">
        <f>IF(C$83=0,0,C$83/NFM!C$14*1000)</f>
        <v>67.211794019610309</v>
      </c>
      <c r="D249" s="278">
        <f>IF(D$83=0,0,D$83/NFM!D$14*1000)</f>
        <v>86.290980947182945</v>
      </c>
      <c r="E249" s="278">
        <f>IF(E$83=0,0,E$83/NFM!E$14*1000)</f>
        <v>86.771893240038537</v>
      </c>
      <c r="F249" s="278">
        <f>IF(F$83=0,0,F$83/NFM!F$14*1000)</f>
        <v>87.069561419165211</v>
      </c>
      <c r="G249" s="278">
        <f>IF(G$83=0,0,G$83/NFM!G$14*1000)</f>
        <v>78.689416370893156</v>
      </c>
      <c r="H249" s="278">
        <f>IF(H$83=0,0,H$83/NFM!H$14*1000)</f>
        <v>64.384010153341933</v>
      </c>
      <c r="I249" s="278">
        <f>IF(I$83=0,0,I$83/NFM!I$14*1000)</f>
        <v>60.398668255646321</v>
      </c>
      <c r="J249" s="278">
        <f>IF(J$83=0,0,J$83/NFM!J$14*1000)</f>
        <v>43.874857798125234</v>
      </c>
      <c r="K249" s="278">
        <f>IF(K$83=0,0,K$83/NFM!K$14*1000)</f>
        <v>46.423505833621299</v>
      </c>
      <c r="L249" s="278">
        <f>IF(L$83=0,0,L$83/NFM!L$14*1000)</f>
        <v>44.264756392721431</v>
      </c>
      <c r="M249" s="278">
        <f>IF(M$83=0,0,M$83/NFM!M$14*1000)</f>
        <v>46.945355331036538</v>
      </c>
      <c r="N249" s="278">
        <f>IF(N$83=0,0,N$83/NFM!N$14*1000)</f>
        <v>46.418927103860085</v>
      </c>
      <c r="O249" s="278">
        <f>IF(O$83=0,0,O$83/NFM!O$14*1000)</f>
        <v>49.026206244747016</v>
      </c>
      <c r="P249" s="278">
        <f>IF(P$83=0,0,P$83/NFM!P$14*1000)</f>
        <v>39.368143610291384</v>
      </c>
      <c r="Q249" s="278">
        <f>IF(Q$83=0,0,Q$83/NFM!Q$14*1000)</f>
        <v>35.190299656694066</v>
      </c>
      <c r="R249" s="278">
        <f>IF(R$83=0,0,R$83/NFM!R$14*1000)</f>
        <v>36.415432968085902</v>
      </c>
      <c r="S249" s="278">
        <f>IF(S$83=0,0,S$83/NFM!S$14*1000)</f>
        <v>40.261826123054171</v>
      </c>
      <c r="T249" s="278">
        <f>IF(T$83=0,0,T$83/NFM!T$14*1000)</f>
        <v>40.5358062339903</v>
      </c>
      <c r="U249" s="278">
        <f>IF(U$83=0,0,U$83/NFM!U$14*1000)</f>
        <v>37.401181363784374</v>
      </c>
      <c r="V249" s="278">
        <f>IF(V$83=0,0,V$83/NFM!V$14*1000)</f>
        <v>34.922194887271381</v>
      </c>
      <c r="W249" s="278">
        <f>IF(W$83=0,0,W$83/NFM!W$14*1000)</f>
        <v>38.06808199914196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138.49241107513726</v>
      </c>
      <c r="C250" s="278">
        <f>IF(C$90=0,0,C$90/NFM!C$14*1000)</f>
        <v>128.90753056987126</v>
      </c>
      <c r="D250" s="278">
        <f>IF(D$90=0,0,D$90/NFM!D$14*1000)</f>
        <v>165.50007966024026</v>
      </c>
      <c r="E250" s="278">
        <f>IF(E$90=0,0,E$90/NFM!E$14*1000)</f>
        <v>166.42243587758242</v>
      </c>
      <c r="F250" s="278">
        <f>IF(F$90=0,0,F$90/NFM!F$14*1000)</f>
        <v>166.99334267244129</v>
      </c>
      <c r="G250" s="278">
        <f>IF(G$90=0,0,G$90/NFM!G$14*1000)</f>
        <v>150.92080927636951</v>
      </c>
      <c r="H250" s="278">
        <f>IF(H$90=0,0,H$90/NFM!H$14*1000)</f>
        <v>123.48403845062174</v>
      </c>
      <c r="I250" s="278">
        <f>IF(I$90=0,0,I$90/NFM!I$14*1000)</f>
        <v>115.84043080701846</v>
      </c>
      <c r="J250" s="278">
        <f>IF(J$90=0,0,J$90/NFM!J$14*1000)</f>
        <v>84.148915459843195</v>
      </c>
      <c r="K250" s="278">
        <f>IF(K$90=0,0,K$90/NFM!K$14*1000)</f>
        <v>89.037044535101813</v>
      </c>
      <c r="L250" s="278">
        <f>IF(L$90=0,0,L$90/NFM!L$14*1000)</f>
        <v>84.896713755294059</v>
      </c>
      <c r="M250" s="278">
        <f>IF(M$90=0,0,M$90/NFM!M$14*1000)</f>
        <v>90.037915453995893</v>
      </c>
      <c r="N250" s="278">
        <f>IF(N$90=0,0,N$90/NFM!N$14*1000)</f>
        <v>89.028262850945481</v>
      </c>
      <c r="O250" s="278">
        <f>IF(O$90=0,0,O$90/NFM!O$14*1000)</f>
        <v>94.02884229478542</v>
      </c>
      <c r="P250" s="278">
        <f>IF(P$90=0,0,P$90/NFM!P$14*1000)</f>
        <v>75.505352147601286</v>
      </c>
      <c r="Q250" s="278">
        <f>IF(Q$90=0,0,Q$90/NFM!Q$14*1000)</f>
        <v>67.492538994490602</v>
      </c>
      <c r="R250" s="278">
        <f>IF(R$90=0,0,R$90/NFM!R$14*1000)</f>
        <v>69.842259190090971</v>
      </c>
      <c r="S250" s="278">
        <f>IF(S$90=0,0,S$90/NFM!S$14*1000)</f>
        <v>77.21937284164963</v>
      </c>
      <c r="T250" s="278">
        <f>IF(T$90=0,0,T$90/NFM!T$14*1000)</f>
        <v>77.744847574785496</v>
      </c>
      <c r="U250" s="278">
        <f>IF(U$90=0,0,U$90/NFM!U$14*1000)</f>
        <v>71.732855822813335</v>
      </c>
      <c r="V250" s="278">
        <f>IF(V$90=0,0,V$90/NFM!V$14*1000)</f>
        <v>66.978332756368204</v>
      </c>
      <c r="W250" s="278">
        <f>IF(W$90=0,0,W$90/NFM!W$14*1000)</f>
        <v>73.011924701920194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110.78475258030227</v>
      </c>
      <c r="C251" s="279">
        <f>IF(C$97=0,0,C$97/NFM!C$14*1000)</f>
        <v>117.50973907658508</v>
      </c>
      <c r="D251" s="279">
        <f>IF(D$97=0,0,D$97/NFM!D$14*1000)</f>
        <v>136.5611697897763</v>
      </c>
      <c r="E251" s="279">
        <f>IF(E$97=0,0,E$97/NFM!E$14*1000)</f>
        <v>137.51758180045667</v>
      </c>
      <c r="F251" s="279">
        <f>IF(F$97=0,0,F$97/NFM!F$14*1000)</f>
        <v>138.59618161742713</v>
      </c>
      <c r="G251" s="279">
        <f>IF(G$97=0,0,G$97/NFM!G$14*1000)</f>
        <v>126.45349430666062</v>
      </c>
      <c r="H251" s="279">
        <f>IF(H$97=0,0,H$97/NFM!H$14*1000)</f>
        <v>114.76245676387452</v>
      </c>
      <c r="I251" s="279">
        <f>IF(I$97=0,0,I$97/NFM!I$14*1000)</f>
        <v>90.357720951192292</v>
      </c>
      <c r="J251" s="279">
        <f>IF(J$97=0,0,J$97/NFM!J$14*1000)</f>
        <v>64.896532565333843</v>
      </c>
      <c r="K251" s="279">
        <f>IF(K$97=0,0,K$97/NFM!K$14*1000)</f>
        <v>71.310843627078086</v>
      </c>
      <c r="L251" s="279">
        <f>IF(L$97=0,0,L$97/NFM!L$14*1000)</f>
        <v>67.208546321990596</v>
      </c>
      <c r="M251" s="279">
        <f>IF(M$97=0,0,M$97/NFM!M$14*1000)</f>
        <v>68.727866063597688</v>
      </c>
      <c r="N251" s="279">
        <f>IF(N$97=0,0,N$97/NFM!N$14*1000)</f>
        <v>69.689657269211352</v>
      </c>
      <c r="O251" s="279">
        <f>IF(O$97=0,0,O$97/NFM!O$14*1000)</f>
        <v>64.96285324474448</v>
      </c>
      <c r="P251" s="279">
        <f>IF(P$97=0,0,P$97/NFM!P$14*1000)</f>
        <v>48.836855660789489</v>
      </c>
      <c r="Q251" s="279">
        <f>IF(Q$97=0,0,Q$97/NFM!Q$14*1000)</f>
        <v>42.301208021783793</v>
      </c>
      <c r="R251" s="279">
        <f>IF(R$97=0,0,R$97/NFM!R$14*1000)</f>
        <v>43.637533585367656</v>
      </c>
      <c r="S251" s="279">
        <f>IF(S$97=0,0,S$97/NFM!S$14*1000)</f>
        <v>48.764856403488608</v>
      </c>
      <c r="T251" s="279">
        <f>IF(T$97=0,0,T$97/NFM!T$14*1000)</f>
        <v>48.680620302574916</v>
      </c>
      <c r="U251" s="279">
        <f>IF(U$97=0,0,U$97/NFM!U$14*1000)</f>
        <v>43.911992134315994</v>
      </c>
      <c r="V251" s="279">
        <f>IF(V$97=0,0,V$97/NFM!V$14*1000)</f>
        <v>40.420074478156401</v>
      </c>
      <c r="W251" s="279">
        <f>IF(W$97=0,0,W$97/NFM!W$14*1000)</f>
        <v>44.120525036921435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351.21148103883587</v>
      </c>
      <c r="C253" s="274">
        <f t="shared" si="60"/>
        <v>342.58604980212135</v>
      </c>
      <c r="D253" s="274">
        <f t="shared" si="60"/>
        <v>424.24809770800414</v>
      </c>
      <c r="E253" s="274">
        <f t="shared" si="60"/>
        <v>426.82533806955871</v>
      </c>
      <c r="F253" s="274">
        <f t="shared" si="60"/>
        <v>428.95078733951016</v>
      </c>
      <c r="G253" s="274">
        <f t="shared" si="60"/>
        <v>388.9697254099251</v>
      </c>
      <c r="H253" s="274">
        <f t="shared" si="60"/>
        <v>330.56688354225696</v>
      </c>
      <c r="I253" s="274">
        <f t="shared" si="60"/>
        <v>374.57696878607572</v>
      </c>
      <c r="J253" s="274">
        <f t="shared" si="60"/>
        <v>0</v>
      </c>
      <c r="K253" s="274">
        <f t="shared" si="60"/>
        <v>0</v>
      </c>
      <c r="L253" s="274">
        <f t="shared" si="60"/>
        <v>0</v>
      </c>
      <c r="M253" s="274">
        <f t="shared" si="60"/>
        <v>0</v>
      </c>
      <c r="N253" s="274">
        <f t="shared" si="60"/>
        <v>0</v>
      </c>
      <c r="O253" s="274">
        <f t="shared" si="60"/>
        <v>0</v>
      </c>
      <c r="P253" s="274">
        <f t="shared" si="60"/>
        <v>0</v>
      </c>
      <c r="Q253" s="274">
        <f t="shared" si="60"/>
        <v>0</v>
      </c>
      <c r="R253" s="274">
        <f t="shared" si="60"/>
        <v>0</v>
      </c>
      <c r="S253" s="274">
        <f t="shared" si="60"/>
        <v>0</v>
      </c>
      <c r="T253" s="274">
        <f t="shared" si="60"/>
        <v>0</v>
      </c>
      <c r="U253" s="274">
        <f t="shared" si="60"/>
        <v>0</v>
      </c>
      <c r="V253" s="274">
        <f t="shared" si="60"/>
        <v>0</v>
      </c>
      <c r="W253" s="274">
        <f t="shared" si="60"/>
        <v>0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0.56298368200512994</v>
      </c>
      <c r="C254" s="275">
        <f>IF(C$116=0,0,C$116/NFM!C$15*1000)</f>
        <v>0.54915732011390339</v>
      </c>
      <c r="D254" s="275">
        <f>IF(D$116=0,0,D$116/NFM!D$15*1000)</f>
        <v>0.68005964789261664</v>
      </c>
      <c r="E254" s="275">
        <f>IF(E$116=0,0,E$116/NFM!E$15*1000)</f>
        <v>0.6841909031234269</v>
      </c>
      <c r="F254" s="275">
        <f>IF(F$116=0,0,F$116/NFM!F$15*1000)</f>
        <v>0.68759794793983131</v>
      </c>
      <c r="G254" s="275">
        <f>IF(G$116=0,0,G$116/NFM!G$15*1000)</f>
        <v>0.62350925303466564</v>
      </c>
      <c r="H254" s="275">
        <f>IF(H$116=0,0,H$116/NFM!H$15*1000)</f>
        <v>0.52989088139853535</v>
      </c>
      <c r="I254" s="275">
        <f>IF(I$116=0,0,I$116/NFM!I$15*1000)</f>
        <v>0.60043800521114965</v>
      </c>
      <c r="J254" s="275">
        <f>IF(J$116=0,0,J$116/NFM!J$15*1000)</f>
        <v>0</v>
      </c>
      <c r="K254" s="275">
        <f>IF(K$116=0,0,K$116/NFM!K$15*1000)</f>
        <v>0</v>
      </c>
      <c r="L254" s="275">
        <f>IF(L$116=0,0,L$116/NFM!L$15*1000)</f>
        <v>0</v>
      </c>
      <c r="M254" s="275">
        <f>IF(M$116=0,0,M$116/NFM!M$15*1000)</f>
        <v>0</v>
      </c>
      <c r="N254" s="275">
        <f>IF(N$116=0,0,N$116/NFM!N$15*1000)</f>
        <v>0</v>
      </c>
      <c r="O254" s="275">
        <f>IF(O$116=0,0,O$116/NFM!O$15*1000)</f>
        <v>0</v>
      </c>
      <c r="P254" s="275">
        <f>IF(P$116=0,0,P$116/NFM!P$15*1000)</f>
        <v>0</v>
      </c>
      <c r="Q254" s="275">
        <f>IF(Q$116=0,0,Q$116/NFM!Q$15*1000)</f>
        <v>0</v>
      </c>
      <c r="R254" s="275">
        <f>IF(R$116=0,0,R$116/NFM!R$15*1000)</f>
        <v>0</v>
      </c>
      <c r="S254" s="275">
        <f>IF(S$116=0,0,S$116/NFM!S$15*1000)</f>
        <v>0</v>
      </c>
      <c r="T254" s="275">
        <f>IF(T$116=0,0,T$116/NFM!T$15*1000)</f>
        <v>0</v>
      </c>
      <c r="U254" s="275">
        <f>IF(U$116=0,0,U$116/NFM!U$15*1000)</f>
        <v>0</v>
      </c>
      <c r="V254" s="275">
        <f>IF(V$116=0,0,V$116/NFM!V$15*1000)</f>
        <v>0</v>
      </c>
      <c r="W254" s="275">
        <f>IF(W$116=0,0,W$116/NFM!W$15*1000)</f>
        <v>0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0.28100817201760331</v>
      </c>
      <c r="C255" s="276">
        <f>IF(C$117=0,0,C$117/NFM!C$15*1000)</f>
        <v>0.27410686953780611</v>
      </c>
      <c r="D255" s="276">
        <f>IF(D$117=0,0,D$117/NFM!D$15*1000)</f>
        <v>0.33944557298109734</v>
      </c>
      <c r="E255" s="276">
        <f>IF(E$117=0,0,E$117/NFM!E$15*1000)</f>
        <v>0.3415076513639263</v>
      </c>
      <c r="F255" s="276">
        <f>IF(F$117=0,0,F$117/NFM!F$15*1000)</f>
        <v>0.3432082467212017</v>
      </c>
      <c r="G255" s="276">
        <f>IF(G$117=0,0,G$117/NFM!G$15*1000)</f>
        <v>0.31121895897106344</v>
      </c>
      <c r="H255" s="276">
        <f>IF(H$117=0,0,H$117/NFM!H$15*1000)</f>
        <v>0.26449020230970438</v>
      </c>
      <c r="I255" s="276">
        <f>IF(I$117=0,0,I$117/NFM!I$15*1000)</f>
        <v>0.29970315596597341</v>
      </c>
      <c r="J255" s="276">
        <f>IF(J$117=0,0,J$117/NFM!J$15*1000)</f>
        <v>0</v>
      </c>
      <c r="K255" s="276">
        <f>IF(K$117=0,0,K$117/NFM!K$15*1000)</f>
        <v>0</v>
      </c>
      <c r="L255" s="276">
        <f>IF(L$117=0,0,L$117/NFM!L$15*1000)</f>
        <v>0</v>
      </c>
      <c r="M255" s="276">
        <f>IF(M$117=0,0,M$117/NFM!M$15*1000)</f>
        <v>0</v>
      </c>
      <c r="N255" s="276">
        <f>IF(N$117=0,0,N$117/NFM!N$15*1000)</f>
        <v>0</v>
      </c>
      <c r="O255" s="276">
        <f>IF(O$117=0,0,O$117/NFM!O$15*1000)</f>
        <v>0</v>
      </c>
      <c r="P255" s="276">
        <f>IF(P$117=0,0,P$117/NFM!P$15*1000)</f>
        <v>0</v>
      </c>
      <c r="Q255" s="276">
        <f>IF(Q$117=0,0,Q$117/NFM!Q$15*1000)</f>
        <v>0</v>
      </c>
      <c r="R255" s="276">
        <f>IF(R$117=0,0,R$117/NFM!R$15*1000)</f>
        <v>0</v>
      </c>
      <c r="S255" s="276">
        <f>IF(S$117=0,0,S$117/NFM!S$15*1000)</f>
        <v>0</v>
      </c>
      <c r="T255" s="276">
        <f>IF(T$117=0,0,T$117/NFM!T$15*1000)</f>
        <v>0</v>
      </c>
      <c r="U255" s="276">
        <f>IF(U$117=0,0,U$117/NFM!U$15*1000)</f>
        <v>0</v>
      </c>
      <c r="V255" s="276">
        <f>IF(V$117=0,0,V$117/NFM!V$15*1000)</f>
        <v>0</v>
      </c>
      <c r="W255" s="276">
        <f>IF(W$117=0,0,W$117/NFM!W$15*1000)</f>
        <v>0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7.1434006760246715</v>
      </c>
      <c r="C256" s="276">
        <f>IF(C$118=0,0,C$118/NFM!C$15*1000)</f>
        <v>6.9679653196587799</v>
      </c>
      <c r="D256" s="276">
        <f>IF(D$118=0,0,D$118/NFM!D$15*1000)</f>
        <v>8.6289153731616501</v>
      </c>
      <c r="E256" s="276">
        <f>IF(E$118=0,0,E$118/NFM!E$15*1000)</f>
        <v>8.6813346747362434</v>
      </c>
      <c r="F256" s="276">
        <f>IF(F$118=0,0,F$118/NFM!F$15*1000)</f>
        <v>8.7245648553305859</v>
      </c>
      <c r="G256" s="276">
        <f>IF(G$118=0,0,G$118/NFM!G$15*1000)</f>
        <v>7.9113774732726334</v>
      </c>
      <c r="H256" s="276">
        <f>IF(H$118=0,0,H$118/NFM!H$15*1000)</f>
        <v>6.7235037202501262</v>
      </c>
      <c r="I256" s="276">
        <f>IF(I$118=0,0,I$118/NFM!I$15*1000)</f>
        <v>7.6186386736110538</v>
      </c>
      <c r="J256" s="276">
        <f>IF(J$118=0,0,J$118/NFM!J$15*1000)</f>
        <v>0</v>
      </c>
      <c r="K256" s="276">
        <f>IF(K$118=0,0,K$118/NFM!K$15*1000)</f>
        <v>0</v>
      </c>
      <c r="L256" s="276">
        <f>IF(L$118=0,0,L$118/NFM!L$15*1000)</f>
        <v>0</v>
      </c>
      <c r="M256" s="276">
        <f>IF(M$118=0,0,M$118/NFM!M$15*1000)</f>
        <v>0</v>
      </c>
      <c r="N256" s="276">
        <f>IF(N$118=0,0,N$118/NFM!N$15*1000)</f>
        <v>0</v>
      </c>
      <c r="O256" s="276">
        <f>IF(O$118=0,0,O$118/NFM!O$15*1000)</f>
        <v>0</v>
      </c>
      <c r="P256" s="276">
        <f>IF(P$118=0,0,P$118/NFM!P$15*1000)</f>
        <v>0</v>
      </c>
      <c r="Q256" s="276">
        <f>IF(Q$118=0,0,Q$118/NFM!Q$15*1000)</f>
        <v>0</v>
      </c>
      <c r="R256" s="276">
        <f>IF(R$118=0,0,R$118/NFM!R$15*1000)</f>
        <v>0</v>
      </c>
      <c r="S256" s="276">
        <f>IF(S$118=0,0,S$118/NFM!S$15*1000)</f>
        <v>0</v>
      </c>
      <c r="T256" s="276">
        <f>IF(T$118=0,0,T$118/NFM!T$15*1000)</f>
        <v>0</v>
      </c>
      <c r="U256" s="276">
        <f>IF(U$118=0,0,U$118/NFM!U$15*1000)</f>
        <v>0</v>
      </c>
      <c r="V256" s="276">
        <f>IF(V$118=0,0,V$118/NFM!V$15*1000)</f>
        <v>0</v>
      </c>
      <c r="W256" s="276">
        <f>IF(W$118=0,0,W$118/NFM!W$15*1000)</f>
        <v>0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0.1876612273350434</v>
      </c>
      <c r="C257" s="276">
        <f>IF(C$119=0,0,C$119/NFM!C$15*1000)</f>
        <v>0.18305244003796786</v>
      </c>
      <c r="D257" s="276">
        <f>IF(D$119=0,0,D$119/NFM!D$15*1000)</f>
        <v>0.22668654929753895</v>
      </c>
      <c r="E257" s="276">
        <f>IF(E$119=0,0,E$119/NFM!E$15*1000)</f>
        <v>0.22806363437447572</v>
      </c>
      <c r="F257" s="276">
        <f>IF(F$119=0,0,F$119/NFM!F$15*1000)</f>
        <v>0.22919931597994386</v>
      </c>
      <c r="G257" s="276">
        <f>IF(G$119=0,0,G$119/NFM!G$15*1000)</f>
        <v>0.207836417678222</v>
      </c>
      <c r="H257" s="276">
        <f>IF(H$119=0,0,H$119/NFM!H$15*1000)</f>
        <v>0.17663029379951184</v>
      </c>
      <c r="I257" s="276">
        <f>IF(I$119=0,0,I$119/NFM!I$15*1000)</f>
        <v>0.20014600173705002</v>
      </c>
      <c r="J257" s="276">
        <f>IF(J$119=0,0,J$119/NFM!J$15*1000)</f>
        <v>0</v>
      </c>
      <c r="K257" s="276">
        <f>IF(K$119=0,0,K$119/NFM!K$15*1000)</f>
        <v>0</v>
      </c>
      <c r="L257" s="276">
        <f>IF(L$119=0,0,L$119/NFM!L$15*1000)</f>
        <v>0</v>
      </c>
      <c r="M257" s="276">
        <f>IF(M$119=0,0,M$119/NFM!M$15*1000)</f>
        <v>0</v>
      </c>
      <c r="N257" s="276">
        <f>IF(N$119=0,0,N$119/NFM!N$15*1000)</f>
        <v>0</v>
      </c>
      <c r="O257" s="276">
        <f>IF(O$119=0,0,O$119/NFM!O$15*1000)</f>
        <v>0</v>
      </c>
      <c r="P257" s="276">
        <f>IF(P$119=0,0,P$119/NFM!P$15*1000)</f>
        <v>0</v>
      </c>
      <c r="Q257" s="276">
        <f>IF(Q$119=0,0,Q$119/NFM!Q$15*1000)</f>
        <v>0</v>
      </c>
      <c r="R257" s="276">
        <f>IF(R$119=0,0,R$119/NFM!R$15*1000)</f>
        <v>0</v>
      </c>
      <c r="S257" s="276">
        <f>IF(S$119=0,0,S$119/NFM!S$15*1000)</f>
        <v>0</v>
      </c>
      <c r="T257" s="276">
        <f>IF(T$119=0,0,T$119/NFM!T$15*1000)</f>
        <v>0</v>
      </c>
      <c r="U257" s="276">
        <f>IF(U$119=0,0,U$119/NFM!U$15*1000)</f>
        <v>0</v>
      </c>
      <c r="V257" s="276">
        <f>IF(V$119=0,0,V$119/NFM!V$15*1000)</f>
        <v>0</v>
      </c>
      <c r="W257" s="276">
        <f>IF(W$119=0,0,W$119/NFM!W$15*1000)</f>
        <v>0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0.92243635257109968</v>
      </c>
      <c r="C258" s="277">
        <f>IF(C$120=0,0,C$120/NFM!C$15*1000)</f>
        <v>0.88346211517808426</v>
      </c>
      <c r="D258" s="277">
        <f>IF(D$120=0,0,D$120/NFM!D$15*1000)</f>
        <v>1.1079556122841487</v>
      </c>
      <c r="E258" s="277">
        <f>IF(E$120=0,0,E$120/NFM!E$15*1000)</f>
        <v>1.1117583634709549</v>
      </c>
      <c r="F258" s="277">
        <f>IF(F$120=0,0,F$120/NFM!F$15*1000)</f>
        <v>1.1183560383104856</v>
      </c>
      <c r="G258" s="277">
        <f>IF(G$120=0,0,G$120/NFM!G$15*1000)</f>
        <v>1.0162930468992437</v>
      </c>
      <c r="H258" s="277">
        <f>IF(H$120=0,0,H$120/NFM!H$15*1000)</f>
        <v>0.85081826804406091</v>
      </c>
      <c r="I258" s="277">
        <f>IF(I$120=0,0,I$120/NFM!I$15*1000)</f>
        <v>0.98814894524124386</v>
      </c>
      <c r="J258" s="277">
        <f>IF(J$120=0,0,J$120/NFM!J$15*1000)</f>
        <v>0</v>
      </c>
      <c r="K258" s="277">
        <f>IF(K$120=0,0,K$120/NFM!K$15*1000)</f>
        <v>0</v>
      </c>
      <c r="L258" s="277">
        <f>IF(L$120=0,0,L$120/NFM!L$15*1000)</f>
        <v>0</v>
      </c>
      <c r="M258" s="277">
        <f>IF(M$120=0,0,M$120/NFM!M$15*1000)</f>
        <v>0</v>
      </c>
      <c r="N258" s="277">
        <f>IF(N$120=0,0,N$120/NFM!N$15*1000)</f>
        <v>0</v>
      </c>
      <c r="O258" s="277">
        <f>IF(O$120=0,0,O$120/NFM!O$15*1000)</f>
        <v>0</v>
      </c>
      <c r="P258" s="277">
        <f>IF(P$120=0,0,P$120/NFM!P$15*1000)</f>
        <v>0</v>
      </c>
      <c r="Q258" s="277">
        <f>IF(Q$120=0,0,Q$120/NFM!Q$15*1000)</f>
        <v>0</v>
      </c>
      <c r="R258" s="277">
        <f>IF(R$120=0,0,R$120/NFM!R$15*1000)</f>
        <v>0</v>
      </c>
      <c r="S258" s="277">
        <f>IF(S$120=0,0,S$120/NFM!S$15*1000)</f>
        <v>0</v>
      </c>
      <c r="T258" s="277">
        <f>IF(T$120=0,0,T$120/NFM!T$15*1000)</f>
        <v>0</v>
      </c>
      <c r="U258" s="277">
        <f>IF(U$120=0,0,U$120/NFM!U$15*1000)</f>
        <v>0</v>
      </c>
      <c r="V258" s="277">
        <f>IF(V$120=0,0,V$120/NFM!V$15*1000)</f>
        <v>0</v>
      </c>
      <c r="W258" s="277">
        <f>IF(W$120=0,0,W$120/NFM!W$15*1000)</f>
        <v>0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197.46440712634083</v>
      </c>
      <c r="C259" s="278">
        <f>IF(C$126=0,0,C$126/NFM!C$15*1000)</f>
        <v>188.97892128577885</v>
      </c>
      <c r="D259" s="278">
        <f>IF(D$126=0,0,D$126/NFM!D$15*1000)</f>
        <v>237.82626181368346</v>
      </c>
      <c r="E259" s="278">
        <f>IF(E$126=0,0,E$126/NFM!E$15*1000)</f>
        <v>239.65684461667016</v>
      </c>
      <c r="F259" s="278">
        <f>IF(F$126=0,0,F$126/NFM!F$15*1000)</f>
        <v>240.42963972197919</v>
      </c>
      <c r="G259" s="278">
        <f>IF(G$126=0,0,G$126/NFM!G$15*1000)</f>
        <v>217.17424984123181</v>
      </c>
      <c r="H259" s="278">
        <f>IF(H$126=0,0,H$126/NFM!H$15*1000)</f>
        <v>181.81352285882957</v>
      </c>
      <c r="I259" s="278">
        <f>IF(I$126=0,0,I$126/NFM!I$15*1000)</f>
        <v>211.16006507072703</v>
      </c>
      <c r="J259" s="278">
        <f>IF(J$126=0,0,J$126/NFM!J$15*1000)</f>
        <v>0</v>
      </c>
      <c r="K259" s="278">
        <f>IF(K$126=0,0,K$126/NFM!K$15*1000)</f>
        <v>0</v>
      </c>
      <c r="L259" s="278">
        <f>IF(L$126=0,0,L$126/NFM!L$15*1000)</f>
        <v>0</v>
      </c>
      <c r="M259" s="278">
        <f>IF(M$126=0,0,M$126/NFM!M$15*1000)</f>
        <v>0</v>
      </c>
      <c r="N259" s="278">
        <f>IF(N$126=0,0,N$126/NFM!N$15*1000)</f>
        <v>0</v>
      </c>
      <c r="O259" s="278">
        <f>IF(O$126=0,0,O$126/NFM!O$15*1000)</f>
        <v>0</v>
      </c>
      <c r="P259" s="278">
        <f>IF(P$126=0,0,P$126/NFM!P$15*1000)</f>
        <v>0</v>
      </c>
      <c r="Q259" s="278">
        <f>IF(Q$126=0,0,Q$126/NFM!Q$15*1000)</f>
        <v>0</v>
      </c>
      <c r="R259" s="278">
        <f>IF(R$126=0,0,R$126/NFM!R$15*1000)</f>
        <v>0</v>
      </c>
      <c r="S259" s="278">
        <f>IF(S$126=0,0,S$126/NFM!S$15*1000)</f>
        <v>0</v>
      </c>
      <c r="T259" s="278">
        <f>IF(T$126=0,0,T$126/NFM!T$15*1000)</f>
        <v>0</v>
      </c>
      <c r="U259" s="278">
        <f>IF(U$126=0,0,U$126/NFM!U$15*1000)</f>
        <v>0</v>
      </c>
      <c r="V259" s="278">
        <f>IF(V$126=0,0,V$126/NFM!V$15*1000)</f>
        <v>0</v>
      </c>
      <c r="W259" s="278">
        <f>IF(W$126=0,0,W$126/NFM!W$15*1000)</f>
        <v>0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101.02521362415811</v>
      </c>
      <c r="C260" s="278">
        <f>IF(C$134=0,0,C$134/NFM!C$15*1000)</f>
        <v>96.835596233170463</v>
      </c>
      <c r="D260" s="278">
        <f>IF(D$134=0,0,D$134/NFM!D$15*1000)</f>
        <v>121.32027965759804</v>
      </c>
      <c r="E260" s="278">
        <f>IF(E$134=0,0,E$134/NFM!E$15*1000)</f>
        <v>121.73667796122727</v>
      </c>
      <c r="F260" s="278">
        <f>IF(F$134=0,0,F$134/NFM!F$15*1000)</f>
        <v>122.45911823568156</v>
      </c>
      <c r="G260" s="278">
        <f>IF(G$134=0,0,G$134/NFM!G$15*1000)</f>
        <v>111.28329988752981</v>
      </c>
      <c r="H260" s="278">
        <f>IF(H$134=0,0,H$134/NFM!H$15*1000)</f>
        <v>93.163940028335958</v>
      </c>
      <c r="I260" s="278">
        <f>IF(I$134=0,0,I$134/NFM!I$15*1000)</f>
        <v>108.20154259869653</v>
      </c>
      <c r="J260" s="278">
        <f>IF(J$134=0,0,J$134/NFM!J$15*1000)</f>
        <v>0</v>
      </c>
      <c r="K260" s="278">
        <f>IF(K$134=0,0,K$134/NFM!K$15*1000)</f>
        <v>0</v>
      </c>
      <c r="L260" s="278">
        <f>IF(L$134=0,0,L$134/NFM!L$15*1000)</f>
        <v>0</v>
      </c>
      <c r="M260" s="278">
        <f>IF(M$134=0,0,M$134/NFM!M$15*1000)</f>
        <v>0</v>
      </c>
      <c r="N260" s="278">
        <f>IF(N$134=0,0,N$134/NFM!N$15*1000)</f>
        <v>0</v>
      </c>
      <c r="O260" s="278">
        <f>IF(O$134=0,0,O$134/NFM!O$15*1000)</f>
        <v>0</v>
      </c>
      <c r="P260" s="278">
        <f>IF(P$134=0,0,P$134/NFM!P$15*1000)</f>
        <v>0</v>
      </c>
      <c r="Q260" s="278">
        <f>IF(Q$134=0,0,Q$134/NFM!Q$15*1000)</f>
        <v>0</v>
      </c>
      <c r="R260" s="278">
        <f>IF(R$134=0,0,R$134/NFM!R$15*1000)</f>
        <v>0</v>
      </c>
      <c r="S260" s="278">
        <f>IF(S$134=0,0,S$134/NFM!S$15*1000)</f>
        <v>0</v>
      </c>
      <c r="T260" s="278">
        <f>IF(T$134=0,0,T$134/NFM!T$15*1000)</f>
        <v>0</v>
      </c>
      <c r="U260" s="278">
        <f>IF(U$134=0,0,U$134/NFM!U$15*1000)</f>
        <v>0</v>
      </c>
      <c r="V260" s="278">
        <f>IF(V$134=0,0,V$134/NFM!V$15*1000)</f>
        <v>0</v>
      </c>
      <c r="W260" s="278">
        <f>IF(W$134=0,0,W$134/NFM!W$15*1000)</f>
        <v>0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43.624370178383337</v>
      </c>
      <c r="C261" s="279">
        <f>IF(C$141=0,0,C$141/NFM!C$15*1000)</f>
        <v>47.913788218645507</v>
      </c>
      <c r="D261" s="279">
        <f>IF(D$141=0,0,D$141/NFM!D$15*1000)</f>
        <v>54.118493481105602</v>
      </c>
      <c r="E261" s="279">
        <f>IF(E$141=0,0,E$141/NFM!E$15*1000)</f>
        <v>54.384960264592308</v>
      </c>
      <c r="F261" s="279">
        <f>IF(F$141=0,0,F$141/NFM!F$15*1000)</f>
        <v>54.959102977567312</v>
      </c>
      <c r="G261" s="279">
        <f>IF(G$141=0,0,G$141/NFM!G$15*1000)</f>
        <v>50.441940531307658</v>
      </c>
      <c r="H261" s="279">
        <f>IF(H$141=0,0,H$141/NFM!H$15*1000)</f>
        <v>47.044087289289457</v>
      </c>
      <c r="I261" s="279">
        <f>IF(I$141=0,0,I$141/NFM!I$15*1000)</f>
        <v>45.508286334885675</v>
      </c>
      <c r="J261" s="279">
        <f>IF(J$141=0,0,J$141/NFM!J$15*1000)</f>
        <v>0</v>
      </c>
      <c r="K261" s="279">
        <f>IF(K$141=0,0,K$141/NFM!K$15*1000)</f>
        <v>0</v>
      </c>
      <c r="L261" s="279">
        <f>IF(L$141=0,0,L$141/NFM!L$15*1000)</f>
        <v>0</v>
      </c>
      <c r="M261" s="279">
        <f>IF(M$141=0,0,M$141/NFM!M$15*1000)</f>
        <v>0</v>
      </c>
      <c r="N261" s="279">
        <f>IF(N$141=0,0,N$141/NFM!N$15*1000)</f>
        <v>0</v>
      </c>
      <c r="O261" s="279">
        <f>IF(O$141=0,0,O$141/NFM!O$15*1000)</f>
        <v>0</v>
      </c>
      <c r="P261" s="279">
        <f>IF(P$141=0,0,P$141/NFM!P$15*1000)</f>
        <v>0</v>
      </c>
      <c r="Q261" s="279">
        <f>IF(Q$141=0,0,Q$141/NFM!Q$15*1000)</f>
        <v>0</v>
      </c>
      <c r="R261" s="279">
        <f>IF(R$141=0,0,R$141/NFM!R$15*1000)</f>
        <v>0</v>
      </c>
      <c r="S261" s="279">
        <f>IF(S$141=0,0,S$141/NFM!S$15*1000)</f>
        <v>0</v>
      </c>
      <c r="T261" s="279">
        <f>IF(T$141=0,0,T$141/NFM!T$15*1000)</f>
        <v>0</v>
      </c>
      <c r="U261" s="279">
        <f>IF(U$141=0,0,U$141/NFM!U$15*1000)</f>
        <v>0</v>
      </c>
      <c r="V261" s="279">
        <f>IF(V$141=0,0,V$141/NFM!V$15*1000)</f>
        <v>0</v>
      </c>
      <c r="W261" s="279">
        <f>IF(W$141=0,0,W$141/NFM!W$15*1000)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HU: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61.288253579635509</v>
      </c>
      <c r="C5" s="225">
        <v>49.587246914637127</v>
      </c>
      <c r="D5" s="225">
        <v>60.86278302962981</v>
      </c>
      <c r="E5" s="225">
        <v>62.433541440832698</v>
      </c>
      <c r="F5" s="225">
        <v>62.843051601398692</v>
      </c>
      <c r="G5" s="225">
        <v>58.126976546391703</v>
      </c>
      <c r="H5" s="225">
        <v>48.169293958304493</v>
      </c>
      <c r="I5" s="225">
        <v>55.06954881350282</v>
      </c>
      <c r="J5" s="225">
        <v>55.423655921937559</v>
      </c>
      <c r="K5" s="225">
        <v>36.938005981025839</v>
      </c>
      <c r="L5" s="225">
        <v>44.139372653800287</v>
      </c>
      <c r="M5" s="225">
        <v>46.331136577566852</v>
      </c>
      <c r="N5" s="225">
        <v>41.174047935255501</v>
      </c>
      <c r="O5" s="225">
        <v>50.380275753691009</v>
      </c>
      <c r="P5" s="225">
        <v>41.00409714486986</v>
      </c>
      <c r="Q5" s="225">
        <v>38.39845751468944</v>
      </c>
      <c r="R5" s="225">
        <v>40.970283806811047</v>
      </c>
      <c r="S5" s="225">
        <v>45.256420647144843</v>
      </c>
      <c r="T5" s="225">
        <v>44.326402550241909</v>
      </c>
      <c r="U5" s="225">
        <v>40.428754989016603</v>
      </c>
      <c r="V5" s="225">
        <v>35.36292619895449</v>
      </c>
      <c r="W5" s="225">
        <v>37.081337582190649</v>
      </c>
      <c r="DA5" s="89" t="s">
        <v>645</v>
      </c>
    </row>
    <row r="6" spans="1:105" ht="12" customHeight="1" x14ac:dyDescent="0.25">
      <c r="A6" s="55" t="s">
        <v>92</v>
      </c>
      <c r="B6" s="261">
        <v>8.9018029598931153E-2</v>
      </c>
      <c r="C6" s="261">
        <v>7.2967923187363171E-2</v>
      </c>
      <c r="D6" s="261">
        <v>8.8554021891379883E-2</v>
      </c>
      <c r="E6" s="261">
        <v>9.0910177167792802E-2</v>
      </c>
      <c r="F6" s="261">
        <v>9.1362879836615743E-2</v>
      </c>
      <c r="G6" s="261">
        <v>8.4228040264262227E-2</v>
      </c>
      <c r="H6" s="261">
        <v>7.0642635849092153E-2</v>
      </c>
      <c r="I6" s="261">
        <v>8.0047656679698917E-2</v>
      </c>
      <c r="J6" s="261">
        <v>8.0629644590220442E-2</v>
      </c>
      <c r="K6" s="261">
        <v>5.3467908073457367E-2</v>
      </c>
      <c r="L6" s="261">
        <v>6.4003793811627796E-2</v>
      </c>
      <c r="M6" s="261">
        <v>6.7363875991065594E-2</v>
      </c>
      <c r="N6" s="261">
        <v>5.93633501712751E-2</v>
      </c>
      <c r="O6" s="261">
        <v>7.3194933034373855E-2</v>
      </c>
      <c r="P6" s="261">
        <v>6.0101535748439391E-2</v>
      </c>
      <c r="Q6" s="261">
        <v>5.6380698769309949E-2</v>
      </c>
      <c r="R6" s="261">
        <v>6.020457410546113E-2</v>
      </c>
      <c r="S6" s="261">
        <v>6.653906737983005E-2</v>
      </c>
      <c r="T6" s="261">
        <v>6.5107307915291068E-2</v>
      </c>
      <c r="U6" s="261">
        <v>5.9459140443781727E-2</v>
      </c>
      <c r="V6" s="261">
        <v>5.1989795880201688E-2</v>
      </c>
      <c r="W6" s="261">
        <v>5.4516745732520473E-2</v>
      </c>
      <c r="DA6" s="67" t="s">
        <v>646</v>
      </c>
    </row>
    <row r="7" spans="1:105" ht="12" customHeight="1" x14ac:dyDescent="0.25">
      <c r="A7" s="202" t="s">
        <v>93</v>
      </c>
      <c r="B7" s="226">
        <v>1.1552999488844969E-2</v>
      </c>
      <c r="C7" s="226">
        <v>9.4699734771011828E-3</v>
      </c>
      <c r="D7" s="226">
        <v>1.149277931960159E-2</v>
      </c>
      <c r="E7" s="226">
        <v>1.1798567493375829E-2</v>
      </c>
      <c r="F7" s="226">
        <v>1.185732046426357E-2</v>
      </c>
      <c r="G7" s="226">
        <v>1.0931341779902969E-2</v>
      </c>
      <c r="H7" s="226">
        <v>9.1681914274254223E-3</v>
      </c>
      <c r="I7" s="226">
        <v>1.038880034606948E-2</v>
      </c>
      <c r="J7" s="226">
        <v>1.0464332303618561E-2</v>
      </c>
      <c r="K7" s="226">
        <v>6.9392090279392108E-3</v>
      </c>
      <c r="L7" s="226">
        <v>8.3065846382062974E-3</v>
      </c>
      <c r="M7" s="226">
        <v>8.7426651476988134E-3</v>
      </c>
      <c r="N7" s="226">
        <v>7.7043353720008759E-3</v>
      </c>
      <c r="O7" s="226">
        <v>9.4994354260826818E-3</v>
      </c>
      <c r="P7" s="226">
        <v>7.800139083160019E-3</v>
      </c>
      <c r="Q7" s="226">
        <v>7.317238844729285E-3</v>
      </c>
      <c r="R7" s="226">
        <v>7.813511678479941E-3</v>
      </c>
      <c r="S7" s="226">
        <v>8.6356192660169574E-3</v>
      </c>
      <c r="T7" s="226">
        <v>8.4498016688796911E-3</v>
      </c>
      <c r="U7" s="226">
        <v>7.7167672914029506E-3</v>
      </c>
      <c r="V7" s="226">
        <v>6.7473756489026641E-3</v>
      </c>
      <c r="W7" s="226">
        <v>7.075330002461239E-3</v>
      </c>
      <c r="DA7" s="174" t="s">
        <v>647</v>
      </c>
    </row>
    <row r="8" spans="1:105" ht="12" customHeight="1" x14ac:dyDescent="0.25">
      <c r="A8" s="202" t="s">
        <v>94</v>
      </c>
      <c r="B8" s="226">
        <v>1.6092145485160729</v>
      </c>
      <c r="C8" s="226">
        <v>1.319070351221501</v>
      </c>
      <c r="D8" s="226">
        <v>1.6008264954780611</v>
      </c>
      <c r="E8" s="226">
        <v>1.643419657407722</v>
      </c>
      <c r="F8" s="226">
        <v>1.651603344736055</v>
      </c>
      <c r="G8" s="226">
        <v>1.5226239942281961</v>
      </c>
      <c r="H8" s="226">
        <v>1.277035201363826</v>
      </c>
      <c r="I8" s="226">
        <v>1.4470535270659139</v>
      </c>
      <c r="J8" s="226">
        <v>1.4575743554519309</v>
      </c>
      <c r="K8" s="226">
        <v>0.96656077356671455</v>
      </c>
      <c r="L8" s="226">
        <v>1.1570221968059731</v>
      </c>
      <c r="M8" s="226">
        <v>1.2177637471606859</v>
      </c>
      <c r="N8" s="226">
        <v>1.073135039886538</v>
      </c>
      <c r="O8" s="226">
        <v>1.323174099081478</v>
      </c>
      <c r="P8" s="226">
        <v>1.0864795160070451</v>
      </c>
      <c r="Q8" s="226">
        <v>1.0192164567543429</v>
      </c>
      <c r="R8" s="226">
        <v>1.088342181625702</v>
      </c>
      <c r="S8" s="226">
        <v>1.20285335178436</v>
      </c>
      <c r="T8" s="226">
        <v>1.176970862914495</v>
      </c>
      <c r="U8" s="226">
        <v>1.0748666789805339</v>
      </c>
      <c r="V8" s="226">
        <v>0.9398403478682037</v>
      </c>
      <c r="W8" s="226">
        <v>0.98552103170318694</v>
      </c>
      <c r="DA8" s="174" t="s">
        <v>648</v>
      </c>
    </row>
    <row r="9" spans="1:105" ht="12" customHeight="1" x14ac:dyDescent="0.25">
      <c r="A9" s="202" t="s">
        <v>95</v>
      </c>
      <c r="B9" s="226">
        <v>2.9409391281436079E-2</v>
      </c>
      <c r="C9" s="226">
        <v>2.410682660219992E-2</v>
      </c>
      <c r="D9" s="226">
        <v>2.9256094423592081E-2</v>
      </c>
      <c r="E9" s="226">
        <v>3.0034510804588681E-2</v>
      </c>
      <c r="F9" s="226">
        <v>3.0184072752674349E-2</v>
      </c>
      <c r="G9" s="226">
        <v>2.7826895339750149E-2</v>
      </c>
      <c r="H9" s="226">
        <v>2.333860823698684E-2</v>
      </c>
      <c r="I9" s="226">
        <v>2.6445798306948719E-2</v>
      </c>
      <c r="J9" s="226">
        <v>2.663807295354232E-2</v>
      </c>
      <c r="K9" s="226">
        <v>1.7664496019703432E-2</v>
      </c>
      <c r="L9" s="226">
        <v>2.114529634258629E-2</v>
      </c>
      <c r="M9" s="226">
        <v>2.2255385748048181E-2</v>
      </c>
      <c r="N9" s="226">
        <v>1.9612206660041549E-2</v>
      </c>
      <c r="O9" s="226">
        <v>2.4181825132784749E-2</v>
      </c>
      <c r="P9" s="226">
        <v>1.985608521559877E-2</v>
      </c>
      <c r="Q9" s="226">
        <v>1.8626811201034779E-2</v>
      </c>
      <c r="R9" s="226">
        <v>1.9890126581963569E-2</v>
      </c>
      <c r="S9" s="226">
        <v>2.1982889049464601E-2</v>
      </c>
      <c r="T9" s="226">
        <v>2.150987055530967E-2</v>
      </c>
      <c r="U9" s="226">
        <v>1.9643853435619439E-2</v>
      </c>
      <c r="V9" s="226">
        <v>1.7176163711684789E-2</v>
      </c>
      <c r="W9" s="226">
        <v>1.801100646534087E-2</v>
      </c>
      <c r="DA9" s="174" t="s">
        <v>649</v>
      </c>
    </row>
    <row r="10" spans="1:105" ht="12" customHeight="1" x14ac:dyDescent="0.25">
      <c r="A10" s="56" t="s">
        <v>96</v>
      </c>
      <c r="B10" s="262">
        <v>0.20844043023626971</v>
      </c>
      <c r="C10" s="262">
        <v>0.14016595585678501</v>
      </c>
      <c r="D10" s="262">
        <v>0.1995755117335698</v>
      </c>
      <c r="E10" s="262">
        <v>0.20489108356988639</v>
      </c>
      <c r="F10" s="262">
        <v>0.20509009921226851</v>
      </c>
      <c r="G10" s="262">
        <v>0.18745186679055889</v>
      </c>
      <c r="H10" s="262">
        <v>0.1337921670244745</v>
      </c>
      <c r="I10" s="262">
        <v>0.19042337403369619</v>
      </c>
      <c r="J10" s="262">
        <v>0.1938243591520982</v>
      </c>
      <c r="K10" s="262">
        <v>0.1248521627781886</v>
      </c>
      <c r="L10" s="262">
        <v>0.15074336434671101</v>
      </c>
      <c r="M10" s="262">
        <v>0.16415387536856799</v>
      </c>
      <c r="N10" s="262">
        <v>0.14380968584125689</v>
      </c>
      <c r="O10" s="262">
        <v>0.19918825371587509</v>
      </c>
      <c r="P10" s="262">
        <v>0.17287621308336931</v>
      </c>
      <c r="Q10" s="262">
        <v>0.1673971219721361</v>
      </c>
      <c r="R10" s="262">
        <v>0.1791493532777769</v>
      </c>
      <c r="S10" s="262">
        <v>0.2136115017456586</v>
      </c>
      <c r="T10" s="262">
        <v>0.20332486307469719</v>
      </c>
      <c r="U10" s="262">
        <v>0.19210082673707671</v>
      </c>
      <c r="V10" s="262">
        <v>0.1851727342219063</v>
      </c>
      <c r="W10" s="262">
        <v>0.1978498828619949</v>
      </c>
      <c r="DA10" s="68" t="s">
        <v>650</v>
      </c>
    </row>
    <row r="11" spans="1:105" ht="12" customHeight="1" x14ac:dyDescent="0.25">
      <c r="A11" s="37" t="s">
        <v>160</v>
      </c>
      <c r="B11" s="228">
        <v>1.9443896032171519E-3</v>
      </c>
      <c r="C11" s="228">
        <v>1.019440400115424E-3</v>
      </c>
      <c r="D11" s="228">
        <v>9.0606361621842723E-4</v>
      </c>
      <c r="E11" s="228">
        <v>1.9390432764775031E-3</v>
      </c>
      <c r="F11" s="228">
        <v>0</v>
      </c>
      <c r="G11" s="228">
        <v>0</v>
      </c>
      <c r="H11" s="228">
        <v>2.173698237015311E-3</v>
      </c>
      <c r="I11" s="228">
        <v>1.012851702260805E-3</v>
      </c>
      <c r="J11" s="228">
        <v>1.021329715957755E-3</v>
      </c>
      <c r="K11" s="228">
        <v>0</v>
      </c>
      <c r="L11" s="228">
        <v>0</v>
      </c>
      <c r="M11" s="228">
        <v>9.585011733940611E-4</v>
      </c>
      <c r="N11" s="228">
        <v>8.6078498627380944E-4</v>
      </c>
      <c r="O11" s="228">
        <v>0</v>
      </c>
      <c r="P11" s="228">
        <v>9.0642998640689057E-4</v>
      </c>
      <c r="Q11" s="228">
        <v>8.3762258436561167E-4</v>
      </c>
      <c r="R11" s="228">
        <v>8.7002624643552594E-4</v>
      </c>
      <c r="S11" s="228">
        <v>8.4691152709862787E-4</v>
      </c>
      <c r="T11" s="228">
        <v>8.39498610739931E-4</v>
      </c>
      <c r="U11" s="228">
        <v>7.7652660371767919E-4</v>
      </c>
      <c r="V11" s="228">
        <v>7.3144170721556291E-4</v>
      </c>
      <c r="W11" s="228">
        <v>7.2101442325723706E-4</v>
      </c>
      <c r="DA11" s="69" t="s">
        <v>651</v>
      </c>
    </row>
    <row r="12" spans="1:105" ht="12" customHeight="1" x14ac:dyDescent="0.25">
      <c r="A12" s="37" t="s">
        <v>162</v>
      </c>
      <c r="B12" s="228">
        <v>0.10720687856444271</v>
      </c>
      <c r="C12" s="228">
        <v>0.12811647934535841</v>
      </c>
      <c r="D12" s="228">
        <v>0.1146675572216032</v>
      </c>
      <c r="E12" s="228">
        <v>0.1149490811137555</v>
      </c>
      <c r="F12" s="228">
        <v>0.1182378728921562</v>
      </c>
      <c r="G12" s="228">
        <v>0.1083425224354745</v>
      </c>
      <c r="H12" s="228">
        <v>0.11914352499919779</v>
      </c>
      <c r="I12" s="228">
        <v>0.1045951730966363</v>
      </c>
      <c r="J12" s="228">
        <v>0.1059077138515431</v>
      </c>
      <c r="K12" s="228">
        <v>6.7112135853917482E-2</v>
      </c>
      <c r="L12" s="228">
        <v>8.2075221599213821E-2</v>
      </c>
      <c r="M12" s="228">
        <v>8.5971680917960799E-2</v>
      </c>
      <c r="N12" s="228">
        <v>6.4867910637848858E-2</v>
      </c>
      <c r="O12" s="228">
        <v>8.3527109251350304E-2</v>
      </c>
      <c r="P12" s="228">
        <v>7.1389060131936841E-2</v>
      </c>
      <c r="Q12" s="228">
        <v>6.5253045197336948E-2</v>
      </c>
      <c r="R12" s="228">
        <v>7.0182548639274825E-2</v>
      </c>
      <c r="S12" s="228">
        <v>7.4881676675165251E-2</v>
      </c>
      <c r="T12" s="228">
        <v>7.3307943096858869E-2</v>
      </c>
      <c r="U12" s="228">
        <v>6.4899293180725459E-2</v>
      </c>
      <c r="V12" s="228">
        <v>5.1649190532180977E-2</v>
      </c>
      <c r="W12" s="228">
        <v>5.3614595969661213E-2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2.8911554747727611E-2</v>
      </c>
      <c r="T14" s="228">
        <v>1.6423009706677781E-2</v>
      </c>
      <c r="U14" s="228">
        <v>1.884764428669666E-2</v>
      </c>
      <c r="V14" s="228">
        <v>4.0052232873044533E-2</v>
      </c>
      <c r="W14" s="228">
        <v>4.8154553882949543E-2</v>
      </c>
      <c r="DA14" s="69" t="s">
        <v>654</v>
      </c>
    </row>
    <row r="15" spans="1:105" ht="12" customHeight="1" x14ac:dyDescent="0.25">
      <c r="A15" s="37" t="s">
        <v>38</v>
      </c>
      <c r="B15" s="228">
        <v>9.9289162068609924E-2</v>
      </c>
      <c r="C15" s="228">
        <v>1.103003611131117E-2</v>
      </c>
      <c r="D15" s="228">
        <v>8.4001890895748194E-2</v>
      </c>
      <c r="E15" s="228">
        <v>8.8002959179653367E-2</v>
      </c>
      <c r="F15" s="228">
        <v>8.6852226320112191E-2</v>
      </c>
      <c r="G15" s="228">
        <v>7.9109344355084404E-2</v>
      </c>
      <c r="H15" s="228">
        <v>1.2474943788261431E-2</v>
      </c>
      <c r="I15" s="228">
        <v>8.4815349234799067E-2</v>
      </c>
      <c r="J15" s="228">
        <v>8.6895315584597316E-2</v>
      </c>
      <c r="K15" s="228">
        <v>5.7740026924271083E-2</v>
      </c>
      <c r="L15" s="228">
        <v>6.8668142747497135E-2</v>
      </c>
      <c r="M15" s="228">
        <v>7.7223693277213137E-2</v>
      </c>
      <c r="N15" s="228">
        <v>7.8080990217134272E-2</v>
      </c>
      <c r="O15" s="228">
        <v>0.1156611444645248</v>
      </c>
      <c r="P15" s="228">
        <v>0.1005807229650256</v>
      </c>
      <c r="Q15" s="228">
        <v>0.10130645419043351</v>
      </c>
      <c r="R15" s="228">
        <v>0.10809677839206649</v>
      </c>
      <c r="S15" s="228">
        <v>0.10897135879566711</v>
      </c>
      <c r="T15" s="228">
        <v>0.11275441166042061</v>
      </c>
      <c r="U15" s="228">
        <v>0.1075773626659369</v>
      </c>
      <c r="V15" s="228">
        <v>9.2739869109465245E-2</v>
      </c>
      <c r="W15" s="228">
        <v>9.5359718586126879E-2</v>
      </c>
      <c r="DA15" s="69" t="s">
        <v>655</v>
      </c>
    </row>
    <row r="16" spans="1:105" ht="12" customHeight="1" x14ac:dyDescent="0.25">
      <c r="A16" s="57" t="s">
        <v>487</v>
      </c>
      <c r="B16" s="296">
        <v>39.010803663894627</v>
      </c>
      <c r="C16" s="296">
        <v>34.320158739235268</v>
      </c>
      <c r="D16" s="296">
        <v>39.44668574289814</v>
      </c>
      <c r="E16" s="296">
        <v>40.445308071137191</v>
      </c>
      <c r="F16" s="296">
        <v>40.830547565676348</v>
      </c>
      <c r="G16" s="296">
        <v>37.993382882450362</v>
      </c>
      <c r="H16" s="296">
        <v>33.572262580510369</v>
      </c>
      <c r="I16" s="296">
        <v>34.723745012122087</v>
      </c>
      <c r="J16" s="296">
        <v>34.731263523269376</v>
      </c>
      <c r="K16" s="296">
        <v>23.581303065594891</v>
      </c>
      <c r="L16" s="296">
        <v>28.023229998170411</v>
      </c>
      <c r="M16" s="296">
        <v>28.825449197684311</v>
      </c>
      <c r="N16" s="296">
        <v>25.834843410091299</v>
      </c>
      <c r="O16" s="296">
        <v>29.316194838347251</v>
      </c>
      <c r="P16" s="296">
        <v>22.78731057876595</v>
      </c>
      <c r="Q16" s="296">
        <v>20.79602780949201</v>
      </c>
      <c r="R16" s="296">
        <v>22.134634847854979</v>
      </c>
      <c r="S16" s="296">
        <v>24.670154065710751</v>
      </c>
      <c r="T16" s="296">
        <v>23.982400277977039</v>
      </c>
      <c r="U16" s="296">
        <v>21.44601107782378</v>
      </c>
      <c r="V16" s="296">
        <v>18.502658681136719</v>
      </c>
      <c r="W16" s="296">
        <v>19.423732047764592</v>
      </c>
      <c r="DA16" s="70" t="s">
        <v>656</v>
      </c>
    </row>
    <row r="17" spans="1:105" ht="12" customHeight="1" x14ac:dyDescent="0.25">
      <c r="A17" s="46" t="s">
        <v>30</v>
      </c>
      <c r="B17" s="231">
        <v>0.1596902861026718</v>
      </c>
      <c r="C17" s="231">
        <v>0</v>
      </c>
      <c r="D17" s="231">
        <v>0.38822502277327192</v>
      </c>
      <c r="E17" s="231">
        <v>0.78032284739353119</v>
      </c>
      <c r="F17" s="231">
        <v>0.52607973549227782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0.26960526928383183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0.33602117019746042</v>
      </c>
      <c r="C20" s="231">
        <v>0.1154825183131145</v>
      </c>
      <c r="D20" s="231">
        <v>0.1536101732867442</v>
      </c>
      <c r="E20" s="231">
        <v>0.3211386404623352</v>
      </c>
      <c r="F20" s="231">
        <v>0</v>
      </c>
      <c r="G20" s="231">
        <v>0</v>
      </c>
      <c r="H20" s="231">
        <v>0.23829237755297969</v>
      </c>
      <c r="I20" s="231">
        <v>0.1372490036260495</v>
      </c>
      <c r="J20" s="231">
        <v>0.14102417627622171</v>
      </c>
      <c r="K20" s="231">
        <v>0</v>
      </c>
      <c r="L20" s="231">
        <v>0</v>
      </c>
      <c r="M20" s="231">
        <v>0.1402518791601052</v>
      </c>
      <c r="N20" s="231">
        <v>0.12514421475579371</v>
      </c>
      <c r="O20" s="231">
        <v>0</v>
      </c>
      <c r="P20" s="231">
        <v>0.22142788219322071</v>
      </c>
      <c r="Q20" s="231">
        <v>0.2339768873210199</v>
      </c>
      <c r="R20" s="231">
        <v>0.24792837874497289</v>
      </c>
      <c r="S20" s="231">
        <v>0.24372069258240719</v>
      </c>
      <c r="T20" s="231">
        <v>0.24595556239140789</v>
      </c>
      <c r="U20" s="231">
        <v>0.25436849139713441</v>
      </c>
      <c r="V20" s="231">
        <v>0.27007039467295668</v>
      </c>
      <c r="W20" s="231">
        <v>0.26915538282556262</v>
      </c>
      <c r="DA20" s="73" t="s">
        <v>660</v>
      </c>
    </row>
    <row r="21" spans="1:105" ht="12" customHeight="1" x14ac:dyDescent="0.25">
      <c r="A21" s="46" t="s">
        <v>70</v>
      </c>
      <c r="B21" s="231">
        <v>0.14588888760942231</v>
      </c>
      <c r="C21" s="231">
        <v>0.1018809906253642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17.703302422926459</v>
      </c>
      <c r="C23" s="231">
        <v>13.867803793589619</v>
      </c>
      <c r="D23" s="231">
        <v>18.575911614477061</v>
      </c>
      <c r="E23" s="231">
        <v>18.19109550001258</v>
      </c>
      <c r="F23" s="231">
        <v>18.542685664351211</v>
      </c>
      <c r="G23" s="231">
        <v>15.930194967181681</v>
      </c>
      <c r="H23" s="231">
        <v>12.48043232847243</v>
      </c>
      <c r="I23" s="231">
        <v>13.543261633319259</v>
      </c>
      <c r="J23" s="231">
        <v>13.97344482457148</v>
      </c>
      <c r="K23" s="231">
        <v>8.3347333839446023</v>
      </c>
      <c r="L23" s="231">
        <v>10.548495290503491</v>
      </c>
      <c r="M23" s="231">
        <v>12.02042285412889</v>
      </c>
      <c r="N23" s="231">
        <v>9.011441988880744</v>
      </c>
      <c r="O23" s="231">
        <v>14.98780149281659</v>
      </c>
      <c r="P23" s="231">
        <v>16.66395152941941</v>
      </c>
      <c r="Q23" s="231">
        <v>17.417012036425149</v>
      </c>
      <c r="R23" s="231">
        <v>19.110467390561901</v>
      </c>
      <c r="S23" s="231">
        <v>20.591036439129169</v>
      </c>
      <c r="T23" s="231">
        <v>20.522770495010139</v>
      </c>
      <c r="U23" s="231">
        <v>20.313989770748261</v>
      </c>
      <c r="V23" s="231">
        <v>18.22254643411916</v>
      </c>
      <c r="W23" s="231">
        <v>19.12451552719795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20.66590089705862</v>
      </c>
      <c r="C26" s="231">
        <v>20.234991436707169</v>
      </c>
      <c r="D26" s="231">
        <v>20.328938932361059</v>
      </c>
      <c r="E26" s="231">
        <v>21.15275108326875</v>
      </c>
      <c r="F26" s="231">
        <v>21.761782165832869</v>
      </c>
      <c r="G26" s="231">
        <v>22.063187915268681</v>
      </c>
      <c r="H26" s="231">
        <v>20.85353787448496</v>
      </c>
      <c r="I26" s="231">
        <v>21.043234375176791</v>
      </c>
      <c r="J26" s="231">
        <v>20.616794522421671</v>
      </c>
      <c r="K26" s="231">
        <v>15.246569681650289</v>
      </c>
      <c r="L26" s="231">
        <v>17.474734707666912</v>
      </c>
      <c r="M26" s="231">
        <v>16.664774464395311</v>
      </c>
      <c r="N26" s="231">
        <v>16.698257206454759</v>
      </c>
      <c r="O26" s="231">
        <v>14.32839334553066</v>
      </c>
      <c r="P26" s="231">
        <v>5.901931167153319</v>
      </c>
      <c r="Q26" s="231">
        <v>3.1450388857458389</v>
      </c>
      <c r="R26" s="231">
        <v>2.776239078548103</v>
      </c>
      <c r="S26" s="231">
        <v>3.56579166471534</v>
      </c>
      <c r="T26" s="231">
        <v>3.21367422057549</v>
      </c>
      <c r="U26" s="231">
        <v>0.87765281567838982</v>
      </c>
      <c r="V26" s="231">
        <v>1.0041852344599259E-2</v>
      </c>
      <c r="W26" s="231">
        <v>3.006113774107912E-2</v>
      </c>
      <c r="DA26" s="73" t="s">
        <v>666</v>
      </c>
    </row>
    <row r="27" spans="1:105" ht="12" customHeight="1" x14ac:dyDescent="0.25">
      <c r="A27" s="57" t="s">
        <v>499</v>
      </c>
      <c r="B27" s="263">
        <v>20.329814516619319</v>
      </c>
      <c r="C27" s="263">
        <v>13.701307145056919</v>
      </c>
      <c r="D27" s="263">
        <v>19.48639238388547</v>
      </c>
      <c r="E27" s="263">
        <v>20.007179373252139</v>
      </c>
      <c r="F27" s="263">
        <v>20.02240631872046</v>
      </c>
      <c r="G27" s="263">
        <v>18.300531525538659</v>
      </c>
      <c r="H27" s="263">
        <v>13.083054573892319</v>
      </c>
      <c r="I27" s="263">
        <v>18.591444644948389</v>
      </c>
      <c r="J27" s="263">
        <v>18.923261634216761</v>
      </c>
      <c r="K27" s="263">
        <v>12.18721836596494</v>
      </c>
      <c r="L27" s="263">
        <v>14.71492141968479</v>
      </c>
      <c r="M27" s="263">
        <v>16.02540783046647</v>
      </c>
      <c r="N27" s="263">
        <v>14.03557990723308</v>
      </c>
      <c r="O27" s="263">
        <v>19.43484236895317</v>
      </c>
      <c r="P27" s="263">
        <v>16.86967307696629</v>
      </c>
      <c r="Q27" s="263">
        <v>16.333491377655879</v>
      </c>
      <c r="R27" s="263">
        <v>17.48024921168669</v>
      </c>
      <c r="S27" s="263">
        <v>19.07264415220876</v>
      </c>
      <c r="T27" s="263">
        <v>18.868639566136199</v>
      </c>
      <c r="U27" s="263">
        <v>17.628956644304392</v>
      </c>
      <c r="V27" s="263">
        <v>15.659341100486881</v>
      </c>
      <c r="W27" s="263">
        <v>16.394631537660558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0.1006772834372314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0.19376401271026339</v>
      </c>
      <c r="C29" s="297">
        <v>0.101419474003508</v>
      </c>
      <c r="D29" s="297">
        <v>9.0769590049616392E-2</v>
      </c>
      <c r="E29" s="297">
        <v>0.19425364857813451</v>
      </c>
      <c r="F29" s="297">
        <v>0</v>
      </c>
      <c r="G29" s="297">
        <v>0</v>
      </c>
      <c r="H29" s="297">
        <v>0.21776141799947149</v>
      </c>
      <c r="I29" s="297">
        <v>0.1014676366533474</v>
      </c>
      <c r="J29" s="297">
        <v>0.1023169653471967</v>
      </c>
      <c r="K29" s="297">
        <v>0</v>
      </c>
      <c r="L29" s="297">
        <v>0</v>
      </c>
      <c r="M29" s="297">
        <v>9.602279245487462E-2</v>
      </c>
      <c r="N29" s="297">
        <v>8.6233570056633402E-2</v>
      </c>
      <c r="O29" s="297">
        <v>0</v>
      </c>
      <c r="P29" s="297">
        <v>9.080629307048374E-2</v>
      </c>
      <c r="Q29" s="297">
        <v>8.3913157131825358E-2</v>
      </c>
      <c r="R29" s="297">
        <v>8.7159360896709115E-2</v>
      </c>
      <c r="S29" s="297">
        <v>8.931289215607581E-2</v>
      </c>
      <c r="T29" s="297">
        <v>8.701617524498724E-2</v>
      </c>
      <c r="U29" s="297">
        <v>8.1130361544583057E-2</v>
      </c>
      <c r="V29" s="297">
        <v>8.1045609969591356E-2</v>
      </c>
      <c r="W29" s="297">
        <v>8.1085188333991726E-2</v>
      </c>
      <c r="DA29" s="122" t="s">
        <v>669</v>
      </c>
    </row>
    <row r="30" spans="1:105" ht="12" customHeight="1" x14ac:dyDescent="0.25">
      <c r="A30" s="18" t="s">
        <v>70</v>
      </c>
      <c r="B30" s="297">
        <v>8.6774336765585214E-2</v>
      </c>
      <c r="C30" s="297">
        <v>9.2291324183585544E-2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10.427656675113379</v>
      </c>
      <c r="C31" s="297">
        <v>12.4405262486073</v>
      </c>
      <c r="D31" s="297">
        <v>11.21234587931016</v>
      </c>
      <c r="E31" s="297">
        <v>11.239873658994179</v>
      </c>
      <c r="F31" s="297">
        <v>11.561456082462019</v>
      </c>
      <c r="G31" s="297">
        <v>10.593875586237729</v>
      </c>
      <c r="H31" s="297">
        <v>11.65001194705458</v>
      </c>
      <c r="I31" s="297">
        <v>10.22745479612307</v>
      </c>
      <c r="J31" s="297">
        <v>10.355796772539859</v>
      </c>
      <c r="K31" s="297">
        <v>6.5623136842371652</v>
      </c>
      <c r="L31" s="297">
        <v>8.0254240605557978</v>
      </c>
      <c r="M31" s="297">
        <v>8.4064250223363057</v>
      </c>
      <c r="N31" s="297">
        <v>6.3428703651037379</v>
      </c>
      <c r="O31" s="297">
        <v>8.1673915614609882</v>
      </c>
      <c r="P31" s="297">
        <v>6.9805170145138948</v>
      </c>
      <c r="Q31" s="297">
        <v>6.3805293333044011</v>
      </c>
      <c r="R31" s="297">
        <v>6.8625427200327991</v>
      </c>
      <c r="S31" s="297">
        <v>7.7077196906431871</v>
      </c>
      <c r="T31" s="297">
        <v>7.4166073192834494</v>
      </c>
      <c r="U31" s="297">
        <v>6.6182212543395673</v>
      </c>
      <c r="V31" s="297">
        <v>5.5858277236637708</v>
      </c>
      <c r="W31" s="297">
        <v>5.8851136999102316</v>
      </c>
      <c r="DA31" s="122" t="s">
        <v>671</v>
      </c>
    </row>
    <row r="32" spans="1:105" ht="12" customHeight="1" x14ac:dyDescent="0.25">
      <c r="A32" s="47" t="s">
        <v>38</v>
      </c>
      <c r="B32" s="298">
        <v>9.6216194920300975</v>
      </c>
      <c r="C32" s="298">
        <v>1.067070098262525</v>
      </c>
      <c r="D32" s="298">
        <v>8.1832769145257007</v>
      </c>
      <c r="E32" s="298">
        <v>8.5730520656798248</v>
      </c>
      <c r="F32" s="298">
        <v>8.4609502362584355</v>
      </c>
      <c r="G32" s="298">
        <v>7.7066559393009264</v>
      </c>
      <c r="H32" s="298">
        <v>1.215281208838273</v>
      </c>
      <c r="I32" s="298">
        <v>8.262522212171973</v>
      </c>
      <c r="J32" s="298">
        <v>8.4651478963297073</v>
      </c>
      <c r="K32" s="298">
        <v>5.6249046817277746</v>
      </c>
      <c r="L32" s="298">
        <v>6.689497359128989</v>
      </c>
      <c r="M32" s="298">
        <v>7.5229600156752916</v>
      </c>
      <c r="N32" s="298">
        <v>7.60647597207271</v>
      </c>
      <c r="O32" s="298">
        <v>11.26745080749218</v>
      </c>
      <c r="P32" s="298">
        <v>9.7983497693819128</v>
      </c>
      <c r="Q32" s="298">
        <v>9.8690488872196553</v>
      </c>
      <c r="R32" s="298">
        <v>10.53054713075718</v>
      </c>
      <c r="S32" s="298">
        <v>11.17493428597227</v>
      </c>
      <c r="T32" s="298">
        <v>11.36501607160776</v>
      </c>
      <c r="U32" s="298">
        <v>10.929605028420241</v>
      </c>
      <c r="V32" s="298">
        <v>9.9924677668535153</v>
      </c>
      <c r="W32" s="298">
        <v>10.42843264941633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27.280459748764631</v>
      </c>
      <c r="C34" s="225">
        <v>25.969692869614189</v>
      </c>
      <c r="D34" s="225">
        <v>33.999268137695232</v>
      </c>
      <c r="E34" s="225">
        <v>33.234315591898998</v>
      </c>
      <c r="F34" s="225">
        <v>33.789307657408557</v>
      </c>
      <c r="G34" s="225">
        <v>27.61857960170595</v>
      </c>
      <c r="H34" s="225">
        <v>25.412764535680871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2.6583727834285021E-2</v>
      </c>
      <c r="C35" s="261">
        <v>2.6045763688211852E-2</v>
      </c>
      <c r="D35" s="261">
        <v>3.3202933261690652E-2</v>
      </c>
      <c r="E35" s="261">
        <v>3.2450217683595281E-2</v>
      </c>
      <c r="F35" s="261">
        <v>3.2995477396305158E-2</v>
      </c>
      <c r="G35" s="261">
        <v>2.6962862600273051E-2</v>
      </c>
      <c r="H35" s="261">
        <v>2.5427653837802822E-2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3.205675846335371E-3</v>
      </c>
      <c r="C36" s="226">
        <v>3.140803881048506E-3</v>
      </c>
      <c r="D36" s="226">
        <v>4.0038719117193988E-3</v>
      </c>
      <c r="E36" s="226">
        <v>3.9131035227672429E-3</v>
      </c>
      <c r="F36" s="226">
        <v>3.9788552450956503E-3</v>
      </c>
      <c r="G36" s="226">
        <v>3.251394910621997E-3</v>
      </c>
      <c r="H36" s="226">
        <v>3.0662673137848758E-3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0.51510534085240134</v>
      </c>
      <c r="C37" s="226">
        <v>0.5046813624488905</v>
      </c>
      <c r="D37" s="226">
        <v>0.64336380366507295</v>
      </c>
      <c r="E37" s="226">
        <v>0.62877864778186876</v>
      </c>
      <c r="F37" s="226">
        <v>0.6393439903071666</v>
      </c>
      <c r="G37" s="226">
        <v>0.52245172748713764</v>
      </c>
      <c r="H37" s="226">
        <v>0.49270442350473909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8.7896708427202489E-3</v>
      </c>
      <c r="C38" s="226">
        <v>8.6117978296257544E-3</v>
      </c>
      <c r="D38" s="226">
        <v>1.097825166591869E-2</v>
      </c>
      <c r="E38" s="226">
        <v>1.0729373020647829E-2</v>
      </c>
      <c r="F38" s="226">
        <v>1.090965824732454E-2</v>
      </c>
      <c r="G38" s="226">
        <v>8.9150283478391778E-3</v>
      </c>
      <c r="H38" s="226">
        <v>8.4074253592331134E-3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7.0814596051362921E-2</v>
      </c>
      <c r="C39" s="262">
        <v>0.1118868925522197</v>
      </c>
      <c r="D39" s="262">
        <v>9.1857187810675797E-2</v>
      </c>
      <c r="E39" s="262">
        <v>8.9600003274039941E-2</v>
      </c>
      <c r="F39" s="262">
        <v>9.1580894426323098E-2</v>
      </c>
      <c r="G39" s="262">
        <v>7.4327631819027573E-2</v>
      </c>
      <c r="H39" s="262">
        <v>0.1056332737696551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6.6057800860523013E-4</v>
      </c>
      <c r="C40" s="228">
        <v>8.1376406855634411E-4</v>
      </c>
      <c r="D40" s="228">
        <v>4.1702739499676098E-4</v>
      </c>
      <c r="E40" s="228">
        <v>8.4795434185709205E-4</v>
      </c>
      <c r="F40" s="228">
        <v>0</v>
      </c>
      <c r="G40" s="228">
        <v>0</v>
      </c>
      <c r="H40" s="228">
        <v>1.716205560234716E-3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3.6421973370824062E-2</v>
      </c>
      <c r="C41" s="228">
        <v>0.10226844793417</v>
      </c>
      <c r="D41" s="228">
        <v>5.2777213236249461E-2</v>
      </c>
      <c r="E41" s="228">
        <v>5.0267868492321843E-2</v>
      </c>
      <c r="F41" s="228">
        <v>5.2797917579250078E-2</v>
      </c>
      <c r="G41" s="228">
        <v>4.295952478790821E-2</v>
      </c>
      <c r="H41" s="228">
        <v>9.4067693752353534E-2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3.3732044671933643E-2</v>
      </c>
      <c r="C44" s="228">
        <v>8.8046805494933298E-3</v>
      </c>
      <c r="D44" s="228">
        <v>3.8662947179429578E-2</v>
      </c>
      <c r="E44" s="228">
        <v>3.8484180439861002E-2</v>
      </c>
      <c r="F44" s="228">
        <v>3.878297684707302E-2</v>
      </c>
      <c r="G44" s="228">
        <v>3.1368107031119363E-2</v>
      </c>
      <c r="H44" s="228">
        <v>9.8493744570668246E-3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23.370666862824361</v>
      </c>
      <c r="C45" s="263">
        <v>20.052176273494119</v>
      </c>
      <c r="D45" s="263">
        <v>28.93011559506019</v>
      </c>
      <c r="E45" s="263">
        <v>28.287553154489991</v>
      </c>
      <c r="F45" s="263">
        <v>28.732620465762899</v>
      </c>
      <c r="G45" s="263">
        <v>23.495660876781521</v>
      </c>
      <c r="H45" s="263">
        <v>19.768104177247981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2.4005954728841208</v>
      </c>
      <c r="C46" s="296">
        <v>3.8013986542520461</v>
      </c>
      <c r="D46" s="296">
        <v>3.1173250006703581</v>
      </c>
      <c r="E46" s="296">
        <v>3.0409940986325901</v>
      </c>
      <c r="F46" s="296">
        <v>3.107572010674772</v>
      </c>
      <c r="G46" s="296">
        <v>2.522138751424174</v>
      </c>
      <c r="H46" s="296">
        <v>3.590243873504146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1.264450518118345</v>
      </c>
      <c r="C47" s="264">
        <v>3.5053423150588041</v>
      </c>
      <c r="D47" s="264">
        <v>1.8082097365152889</v>
      </c>
      <c r="E47" s="264">
        <v>1.737931820205856</v>
      </c>
      <c r="F47" s="264">
        <v>1.794392579622796</v>
      </c>
      <c r="G47" s="264">
        <v>1.4600244865308749</v>
      </c>
      <c r="H47" s="264">
        <v>3.256747143824279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2.2880140462662221E-2</v>
      </c>
      <c r="C49" s="299">
        <v>2.8138618301902479E-2</v>
      </c>
      <c r="D49" s="299">
        <v>1.452081569476475E-2</v>
      </c>
      <c r="E49" s="299">
        <v>2.9525611179040189E-2</v>
      </c>
      <c r="F49" s="299">
        <v>0</v>
      </c>
      <c r="G49" s="299">
        <v>0</v>
      </c>
      <c r="H49" s="299">
        <v>5.9757955792550131E-2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1.0246531262333731E-2</v>
      </c>
      <c r="C50" s="299">
        <v>2.560603246363935E-2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1.2313238463933489</v>
      </c>
      <c r="C51" s="299">
        <v>3.4515976642932622</v>
      </c>
      <c r="D51" s="299">
        <v>1.793688920820524</v>
      </c>
      <c r="E51" s="299">
        <v>1.7084062090268159</v>
      </c>
      <c r="F51" s="299">
        <v>1.794392579622796</v>
      </c>
      <c r="G51" s="299">
        <v>1.4600244865308749</v>
      </c>
      <c r="H51" s="299">
        <v>3.1969891880317278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1.136144954765776</v>
      </c>
      <c r="C52" s="264">
        <v>0.29605633919324198</v>
      </c>
      <c r="D52" s="264">
        <v>1.309115264155069</v>
      </c>
      <c r="E52" s="264">
        <v>1.3030622784267341</v>
      </c>
      <c r="F52" s="264">
        <v>1.3131794310519751</v>
      </c>
      <c r="G52" s="264">
        <v>1.0621142648932991</v>
      </c>
      <c r="H52" s="264">
        <v>0.33349672967986738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0.88469840162904734</v>
      </c>
      <c r="C53" s="296">
        <f t="shared" si="0"/>
        <v>1.4617513214680213</v>
      </c>
      <c r="D53" s="296">
        <f t="shared" si="0"/>
        <v>1.1684214936496129</v>
      </c>
      <c r="E53" s="296">
        <f t="shared" si="0"/>
        <v>1.1402969934935003</v>
      </c>
      <c r="F53" s="296">
        <f t="shared" si="0"/>
        <v>1.1703063053486786</v>
      </c>
      <c r="G53" s="296">
        <f t="shared" si="0"/>
        <v>0.96487132833535649</v>
      </c>
      <c r="H53" s="296">
        <f t="shared" si="0"/>
        <v>1.419177441143527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0.1670305319867072</v>
      </c>
      <c r="C54" s="264">
        <v>0.26497967175605242</v>
      </c>
      <c r="D54" s="264">
        <v>0.2280303960513124</v>
      </c>
      <c r="E54" s="264">
        <v>0.2198734752387497</v>
      </c>
      <c r="F54" s="264">
        <v>0.2258001609021742</v>
      </c>
      <c r="G54" s="264">
        <v>0.1849254330632919</v>
      </c>
      <c r="H54" s="264">
        <v>0.25515842515348308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3.047097659918222E-3</v>
      </c>
      <c r="C56" s="232">
        <v>2.1427376202619039E-3</v>
      </c>
      <c r="D56" s="232">
        <v>1.8311965072406421E-3</v>
      </c>
      <c r="E56" s="232">
        <v>3.7354162361298432E-3</v>
      </c>
      <c r="F56" s="232">
        <v>0</v>
      </c>
      <c r="G56" s="232">
        <v>0</v>
      </c>
      <c r="H56" s="232">
        <v>4.6818943003704263E-3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0.163983434326789</v>
      </c>
      <c r="C57" s="232">
        <v>0.26283693413579051</v>
      </c>
      <c r="D57" s="232">
        <v>0.22619919954407169</v>
      </c>
      <c r="E57" s="232">
        <v>0.2161380590026199</v>
      </c>
      <c r="F57" s="232">
        <v>0.2258001609021742</v>
      </c>
      <c r="G57" s="232">
        <v>0.1849254330632919</v>
      </c>
      <c r="H57" s="232">
        <v>0.25047653085311272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0.56636002961206633</v>
      </c>
      <c r="C58" s="264">
        <v>1.1742271505862429</v>
      </c>
      <c r="D58" s="264">
        <v>0.77530069567546223</v>
      </c>
      <c r="E58" s="264">
        <v>0.75556732062999421</v>
      </c>
      <c r="F58" s="264">
        <v>0.77926018311551581</v>
      </c>
      <c r="G58" s="264">
        <v>0.64541942519567397</v>
      </c>
      <c r="H58" s="264">
        <v>1.1378903371024871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2.256901273448133E-3</v>
      </c>
      <c r="C59" s="231">
        <v>0</v>
      </c>
      <c r="D59" s="231">
        <v>7.433317091672287E-3</v>
      </c>
      <c r="E59" s="231">
        <v>1.419556003290752E-2</v>
      </c>
      <c r="F59" s="231">
        <v>9.7724847216048658E-3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4.7489839578381968E-3</v>
      </c>
      <c r="C62" s="231">
        <v>3.8348303564076239E-3</v>
      </c>
      <c r="D62" s="231">
        <v>2.9411631388168982E-3</v>
      </c>
      <c r="E62" s="231">
        <v>5.8421240193039297E-3</v>
      </c>
      <c r="F62" s="231">
        <v>0</v>
      </c>
      <c r="G62" s="231">
        <v>0</v>
      </c>
      <c r="H62" s="231">
        <v>7.8266054929576698E-3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2.061846241642672E-3</v>
      </c>
      <c r="C63" s="231">
        <v>3.3831641472496271E-3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0.25020060241392261</v>
      </c>
      <c r="C65" s="231">
        <v>0.46050844527108747</v>
      </c>
      <c r="D65" s="231">
        <v>0.35567166771196751</v>
      </c>
      <c r="E65" s="231">
        <v>0.3309307027179107</v>
      </c>
      <c r="F65" s="231">
        <v>0.34444990013315868</v>
      </c>
      <c r="G65" s="231">
        <v>0.26276944177765948</v>
      </c>
      <c r="H65" s="231">
        <v>0.40991416183588042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0.30709169572521472</v>
      </c>
      <c r="C68" s="231">
        <v>0.70650071081149779</v>
      </c>
      <c r="D68" s="231">
        <v>0.40925454773300551</v>
      </c>
      <c r="E68" s="231">
        <v>0.40459893385987211</v>
      </c>
      <c r="F68" s="231">
        <v>0.42503779826075222</v>
      </c>
      <c r="G68" s="231">
        <v>0.38264998341801443</v>
      </c>
      <c r="H68" s="231">
        <v>0.72014956977364897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0.15130784003027381</v>
      </c>
      <c r="C69" s="265">
        <v>2.2544499125726002E-2</v>
      </c>
      <c r="D69" s="265">
        <v>0.16509040192283839</v>
      </c>
      <c r="E69" s="265">
        <v>0.1648561976247564</v>
      </c>
      <c r="F69" s="265">
        <v>0.16524596133098871</v>
      </c>
      <c r="G69" s="265">
        <v>0.1345264700763906</v>
      </c>
      <c r="H69" s="265">
        <v>2.6128678887556659E-2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8.6733294507345295</v>
      </c>
      <c r="C72" s="225">
        <v>11.090821983274701</v>
      </c>
      <c r="D72" s="225">
        <v>14.185732054420029</v>
      </c>
      <c r="E72" s="225">
        <v>9.5208009294902087</v>
      </c>
      <c r="F72" s="225">
        <v>9.5724369996605638</v>
      </c>
      <c r="G72" s="225">
        <v>8.6931529178942171</v>
      </c>
      <c r="H72" s="225">
        <v>7.0674337597718049</v>
      </c>
      <c r="I72" s="225">
        <v>14.859097249795751</v>
      </c>
      <c r="J72" s="225">
        <v>20.28139324517635</v>
      </c>
      <c r="K72" s="225">
        <v>20.149308853633411</v>
      </c>
      <c r="L72" s="225">
        <v>24.580943590610161</v>
      </c>
      <c r="M72" s="225">
        <v>20.40694546428708</v>
      </c>
      <c r="N72" s="225">
        <v>26.091584185135101</v>
      </c>
      <c r="O72" s="225">
        <v>7.022452836901536</v>
      </c>
      <c r="P72" s="225">
        <v>4.1713048827413726</v>
      </c>
      <c r="Q72" s="225">
        <v>3.5456600420006881</v>
      </c>
      <c r="R72" s="225">
        <v>4.0704759543174349</v>
      </c>
      <c r="S72" s="225">
        <v>4.6837473642805962</v>
      </c>
      <c r="T72" s="225">
        <v>4.8983204774190394</v>
      </c>
      <c r="U72" s="225">
        <v>4.6653331157360416</v>
      </c>
      <c r="V72" s="225">
        <v>3.8852661181235288</v>
      </c>
      <c r="W72" s="225">
        <v>4.2359157750637602</v>
      </c>
      <c r="DA72" s="89" t="s">
        <v>708</v>
      </c>
    </row>
    <row r="73" spans="1:105" ht="12" customHeight="1" x14ac:dyDescent="0.25">
      <c r="A73" s="55" t="s">
        <v>92</v>
      </c>
      <c r="B73" s="261">
        <v>1.225185191706449E-2</v>
      </c>
      <c r="C73" s="261">
        <v>1.6514050629642001E-2</v>
      </c>
      <c r="D73" s="261">
        <v>2.0181410307277131E-2</v>
      </c>
      <c r="E73" s="261">
        <v>1.353600613047228E-2</v>
      </c>
      <c r="F73" s="261">
        <v>1.360341097217499E-2</v>
      </c>
      <c r="G73" s="261">
        <v>1.233548273289059E-2</v>
      </c>
      <c r="H73" s="261">
        <v>1.048334052141041E-2</v>
      </c>
      <c r="I73" s="261">
        <v>2.0915932194958339E-2</v>
      </c>
      <c r="J73" s="261">
        <v>2.8224690050933789E-2</v>
      </c>
      <c r="K73" s="261">
        <v>2.8456605549073859E-2</v>
      </c>
      <c r="L73" s="261">
        <v>3.4764414237654827E-2</v>
      </c>
      <c r="M73" s="261">
        <v>2.883357488809855E-2</v>
      </c>
      <c r="N73" s="261">
        <v>3.6367949366465722E-2</v>
      </c>
      <c r="O73" s="261">
        <v>9.7723470590752263E-3</v>
      </c>
      <c r="P73" s="261">
        <v>5.8304830848800336E-3</v>
      </c>
      <c r="Q73" s="261">
        <v>4.9439553422079762E-3</v>
      </c>
      <c r="R73" s="261">
        <v>5.6793773058148103E-3</v>
      </c>
      <c r="S73" s="261">
        <v>6.5519292295115892E-3</v>
      </c>
      <c r="T73" s="261">
        <v>6.8327204597615132E-3</v>
      </c>
      <c r="U73" s="261">
        <v>6.4954997655039259E-3</v>
      </c>
      <c r="V73" s="261">
        <v>5.3941467961190247E-3</v>
      </c>
      <c r="W73" s="261">
        <v>5.8825809434963454E-3</v>
      </c>
      <c r="DA73" s="67" t="s">
        <v>709</v>
      </c>
    </row>
    <row r="74" spans="1:105" ht="12" customHeight="1" x14ac:dyDescent="0.25">
      <c r="A74" s="202" t="s">
        <v>93</v>
      </c>
      <c r="B74" s="226">
        <v>1.654086736371503E-3</v>
      </c>
      <c r="C74" s="226">
        <v>2.2295137335289509E-3</v>
      </c>
      <c r="D74" s="226">
        <v>2.7246332502634751E-3</v>
      </c>
      <c r="E74" s="226">
        <v>1.827456645364194E-3</v>
      </c>
      <c r="F74" s="226">
        <v>1.836556776134822E-3</v>
      </c>
      <c r="G74" s="226">
        <v>1.6653774885081001E-3</v>
      </c>
      <c r="H74" s="226">
        <v>1.4153251791412091E-3</v>
      </c>
      <c r="I74" s="226">
        <v>2.8483009634915919E-3</v>
      </c>
      <c r="J74" s="226">
        <v>3.8979359849653748E-3</v>
      </c>
      <c r="K74" s="226">
        <v>3.843547373636849E-3</v>
      </c>
      <c r="L74" s="226">
        <v>4.6934420100310124E-3</v>
      </c>
      <c r="M74" s="226">
        <v>3.8927367150227029E-3</v>
      </c>
      <c r="N74" s="226">
        <v>4.9099306034148084E-3</v>
      </c>
      <c r="O74" s="226">
        <v>1.3193360287942751E-3</v>
      </c>
      <c r="P74" s="226">
        <v>7.8715648888198178E-4</v>
      </c>
      <c r="Q74" s="226">
        <v>6.6746896812956301E-4</v>
      </c>
      <c r="R74" s="226">
        <v>7.6675613907096682E-4</v>
      </c>
      <c r="S74" s="226">
        <v>8.845568253306557E-4</v>
      </c>
      <c r="T74" s="226">
        <v>9.2246562906006925E-4</v>
      </c>
      <c r="U74" s="226">
        <v>8.7693844824060757E-4</v>
      </c>
      <c r="V74" s="226">
        <v>7.2824800119189557E-4</v>
      </c>
      <c r="W74" s="226">
        <v>7.9419006858192688E-4</v>
      </c>
      <c r="DA74" s="174" t="s">
        <v>710</v>
      </c>
    </row>
    <row r="75" spans="1:105" ht="12" customHeight="1" x14ac:dyDescent="0.25">
      <c r="A75" s="202" t="s">
        <v>94</v>
      </c>
      <c r="B75" s="226">
        <v>0.21293777211778209</v>
      </c>
      <c r="C75" s="226">
        <v>0.28701498953137511</v>
      </c>
      <c r="D75" s="226">
        <v>0.35075387607656261</v>
      </c>
      <c r="E75" s="226">
        <v>0.2352564337462221</v>
      </c>
      <c r="F75" s="226">
        <v>0.23642793311785071</v>
      </c>
      <c r="G75" s="226">
        <v>0.2143912796954893</v>
      </c>
      <c r="H75" s="226">
        <v>0.18220095950327589</v>
      </c>
      <c r="I75" s="226">
        <v>0.36241817379530622</v>
      </c>
      <c r="J75" s="226">
        <v>0.48779228100469579</v>
      </c>
      <c r="K75" s="226">
        <v>0.49070364509380099</v>
      </c>
      <c r="L75" s="226">
        <v>0.6023598444400593</v>
      </c>
      <c r="M75" s="226">
        <v>0.5011289101781764</v>
      </c>
      <c r="N75" s="226">
        <v>0.63207669885410933</v>
      </c>
      <c r="O75" s="226">
        <v>0.1698438591330784</v>
      </c>
      <c r="P75" s="226">
        <v>0.1013340747887715</v>
      </c>
      <c r="Q75" s="226">
        <v>8.5926180233478547E-2</v>
      </c>
      <c r="R75" s="226">
        <v>9.8707849123780014E-2</v>
      </c>
      <c r="S75" s="226">
        <v>0.1138728432770552</v>
      </c>
      <c r="T75" s="226">
        <v>0.1187530082843022</v>
      </c>
      <c r="U75" s="226">
        <v>0.11289209649453361</v>
      </c>
      <c r="V75" s="226">
        <v>9.3750529227508206E-2</v>
      </c>
      <c r="W75" s="226">
        <v>0.1022395380624839</v>
      </c>
      <c r="DA75" s="174" t="s">
        <v>711</v>
      </c>
    </row>
    <row r="76" spans="1:105" ht="12" customHeight="1" x14ac:dyDescent="0.25">
      <c r="A76" s="202" t="s">
        <v>95</v>
      </c>
      <c r="B76" s="226">
        <v>4.0459290429227419E-3</v>
      </c>
      <c r="C76" s="226">
        <v>5.4534349183330433E-3</v>
      </c>
      <c r="D76" s="226">
        <v>6.6645070999941198E-3</v>
      </c>
      <c r="E76" s="226">
        <v>4.4699952871761284E-3</v>
      </c>
      <c r="F76" s="226">
        <v>4.4922543879655132E-3</v>
      </c>
      <c r="G76" s="226">
        <v>4.0735464471261694E-3</v>
      </c>
      <c r="H76" s="226">
        <v>3.4619135269948371E-3</v>
      </c>
      <c r="I76" s="226">
        <v>6.9670007852521724E-3</v>
      </c>
      <c r="J76" s="226">
        <v>9.5344289161164077E-3</v>
      </c>
      <c r="K76" s="226">
        <v>9.4013932914785853E-3</v>
      </c>
      <c r="L76" s="226">
        <v>1.148025246929568E-2</v>
      </c>
      <c r="M76" s="226">
        <v>9.5217113984672475E-3</v>
      </c>
      <c r="N76" s="226">
        <v>1.200978787283467E-2</v>
      </c>
      <c r="O76" s="226">
        <v>3.2271221568360531E-3</v>
      </c>
      <c r="P76" s="226">
        <v>1.9254004216725741E-3</v>
      </c>
      <c r="Q76" s="226">
        <v>1.632642366342355E-3</v>
      </c>
      <c r="R76" s="226">
        <v>1.875500760444875E-3</v>
      </c>
      <c r="S76" s="226">
        <v>2.163643581092738E-3</v>
      </c>
      <c r="T76" s="226">
        <v>2.256369268699513E-3</v>
      </c>
      <c r="U76" s="226">
        <v>2.1450088792655669E-3</v>
      </c>
      <c r="V76" s="226">
        <v>1.7813090895923639E-3</v>
      </c>
      <c r="W76" s="226">
        <v>1.9426046974568929E-3</v>
      </c>
      <c r="DA76" s="174" t="s">
        <v>712</v>
      </c>
    </row>
    <row r="77" spans="1:105" ht="12" customHeight="1" x14ac:dyDescent="0.25">
      <c r="A77" s="56" t="s">
        <v>96</v>
      </c>
      <c r="B77" s="262">
        <v>3.0667253915322861E-2</v>
      </c>
      <c r="C77" s="262">
        <v>3.6280044471573132E-2</v>
      </c>
      <c r="D77" s="262">
        <v>4.9415809850895893E-2</v>
      </c>
      <c r="E77" s="262">
        <v>3.316944548181873E-2</v>
      </c>
      <c r="F77" s="262">
        <v>3.3277617434076888E-2</v>
      </c>
      <c r="G77" s="262">
        <v>3.006531423220371E-2</v>
      </c>
      <c r="H77" s="262">
        <v>2.293120967374843E-2</v>
      </c>
      <c r="I77" s="262">
        <v>5.2943206485303762E-2</v>
      </c>
      <c r="J77" s="262">
        <v>7.2777427575901305E-2</v>
      </c>
      <c r="K77" s="262">
        <v>7.1109250955990827E-2</v>
      </c>
      <c r="L77" s="262">
        <v>8.7048666191941598E-2</v>
      </c>
      <c r="M77" s="262">
        <v>7.3276450222557313E-2</v>
      </c>
      <c r="N77" s="262">
        <v>9.3112353509088086E-2</v>
      </c>
      <c r="O77" s="262">
        <v>2.6294947477464019E-2</v>
      </c>
      <c r="P77" s="262">
        <v>1.6000172317824069E-2</v>
      </c>
      <c r="Q77" s="262">
        <v>1.376573843128423E-2</v>
      </c>
      <c r="R77" s="262">
        <v>1.582167976833844E-2</v>
      </c>
      <c r="S77" s="262">
        <v>1.9805500537298081E-2</v>
      </c>
      <c r="T77" s="262">
        <v>1.9999420901976359E-2</v>
      </c>
      <c r="U77" s="262">
        <v>1.9426866321186499E-2</v>
      </c>
      <c r="V77" s="262">
        <v>1.7645031710376392E-2</v>
      </c>
      <c r="W77" s="262">
        <v>1.9621247545266281E-2</v>
      </c>
      <c r="DA77" s="68" t="s">
        <v>713</v>
      </c>
    </row>
    <row r="78" spans="1:105" ht="12" customHeight="1" x14ac:dyDescent="0.25">
      <c r="A78" s="37" t="s">
        <v>160</v>
      </c>
      <c r="B78" s="228">
        <v>2.8607257049212561E-4</v>
      </c>
      <c r="C78" s="228">
        <v>2.638682326691068E-4</v>
      </c>
      <c r="D78" s="228">
        <v>2.2434549701487089E-4</v>
      </c>
      <c r="E78" s="228">
        <v>3.1390819515125361E-4</v>
      </c>
      <c r="F78" s="228">
        <v>0</v>
      </c>
      <c r="G78" s="228">
        <v>0</v>
      </c>
      <c r="H78" s="228">
        <v>3.7255940425374241E-4</v>
      </c>
      <c r="I78" s="228">
        <v>2.8160207266517752E-4</v>
      </c>
      <c r="J78" s="228">
        <v>3.8349023703415511E-4</v>
      </c>
      <c r="K78" s="228">
        <v>0</v>
      </c>
      <c r="L78" s="228">
        <v>0</v>
      </c>
      <c r="M78" s="228">
        <v>4.2786418147470269E-4</v>
      </c>
      <c r="N78" s="228">
        <v>5.5733183386350656E-4</v>
      </c>
      <c r="O78" s="228">
        <v>0</v>
      </c>
      <c r="P78" s="228">
        <v>8.3892605685196838E-5</v>
      </c>
      <c r="Q78" s="228">
        <v>6.8881073131189262E-5</v>
      </c>
      <c r="R78" s="228">
        <v>7.6836876099736101E-5</v>
      </c>
      <c r="S78" s="228">
        <v>7.8523424852691514E-5</v>
      </c>
      <c r="T78" s="228">
        <v>8.2574682746222662E-5</v>
      </c>
      <c r="U78" s="228">
        <v>7.8528962011784623E-5</v>
      </c>
      <c r="V78" s="228">
        <v>6.9698771648766893E-5</v>
      </c>
      <c r="W78" s="228">
        <v>7.1504730140809167E-5</v>
      </c>
      <c r="DA78" s="69" t="s">
        <v>714</v>
      </c>
    </row>
    <row r="79" spans="1:105" ht="12" customHeight="1" x14ac:dyDescent="0.25">
      <c r="A79" s="37" t="s">
        <v>162</v>
      </c>
      <c r="B79" s="228">
        <v>1.5773046345559039E-2</v>
      </c>
      <c r="C79" s="228">
        <v>3.3161201946499512E-2</v>
      </c>
      <c r="D79" s="228">
        <v>2.8392211822530659E-2</v>
      </c>
      <c r="E79" s="228">
        <v>1.860889801916325E-2</v>
      </c>
      <c r="F79" s="228">
        <v>1.9185103110471429E-2</v>
      </c>
      <c r="G79" s="228">
        <v>1.7377004761289359E-2</v>
      </c>
      <c r="H79" s="228">
        <v>2.0420516490523021E-2</v>
      </c>
      <c r="I79" s="228">
        <v>2.9080483815192789E-2</v>
      </c>
      <c r="J79" s="228">
        <v>3.9766368934626879E-2</v>
      </c>
      <c r="K79" s="228">
        <v>3.8223556600354529E-2</v>
      </c>
      <c r="L79" s="228">
        <v>4.7395376894913278E-2</v>
      </c>
      <c r="M79" s="228">
        <v>3.8376794840755811E-2</v>
      </c>
      <c r="N79" s="228">
        <v>4.1999979287726988E-2</v>
      </c>
      <c r="O79" s="228">
        <v>1.1026458185840349E-2</v>
      </c>
      <c r="P79" s="228">
        <v>6.6072552339381183E-3</v>
      </c>
      <c r="Q79" s="228">
        <v>5.3660202842724276E-3</v>
      </c>
      <c r="R79" s="228">
        <v>6.1982127737559992E-3</v>
      </c>
      <c r="S79" s="228">
        <v>6.9428334874477721E-3</v>
      </c>
      <c r="T79" s="228">
        <v>7.2107089476489269E-3</v>
      </c>
      <c r="U79" s="228">
        <v>6.5631674489722708E-3</v>
      </c>
      <c r="V79" s="228">
        <v>4.921629572437294E-3</v>
      </c>
      <c r="W79" s="228">
        <v>5.3170881091395127E-3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2.6806038458173972E-3</v>
      </c>
      <c r="T81" s="228">
        <v>1.6153985234969831E-3</v>
      </c>
      <c r="U81" s="228">
        <v>1.906033785726863E-3</v>
      </c>
      <c r="V81" s="228">
        <v>3.8165603704340819E-3</v>
      </c>
      <c r="W81" s="228">
        <v>4.7756026362081516E-3</v>
      </c>
      <c r="DA81" s="69" t="s">
        <v>717</v>
      </c>
    </row>
    <row r="82" spans="1:105" ht="12" customHeight="1" x14ac:dyDescent="0.25">
      <c r="A82" s="37" t="s">
        <v>38</v>
      </c>
      <c r="B82" s="228">
        <v>1.46081349992717E-2</v>
      </c>
      <c r="C82" s="228">
        <v>2.8549742924045122E-3</v>
      </c>
      <c r="D82" s="228">
        <v>2.079925253135036E-2</v>
      </c>
      <c r="E82" s="228">
        <v>1.424663926750422E-2</v>
      </c>
      <c r="F82" s="228">
        <v>1.4092514323605461E-2</v>
      </c>
      <c r="G82" s="228">
        <v>1.2688309470914349E-2</v>
      </c>
      <c r="H82" s="228">
        <v>2.1381337789716701E-3</v>
      </c>
      <c r="I82" s="228">
        <v>2.3581120597445791E-2</v>
      </c>
      <c r="J82" s="228">
        <v>3.2627568404240269E-2</v>
      </c>
      <c r="K82" s="228">
        <v>3.2885694355636298E-2</v>
      </c>
      <c r="L82" s="228">
        <v>3.9653289297028313E-2</v>
      </c>
      <c r="M82" s="228">
        <v>3.4471791200326798E-2</v>
      </c>
      <c r="N82" s="228">
        <v>5.0555042387497577E-2</v>
      </c>
      <c r="O82" s="228">
        <v>1.5268489291623669E-2</v>
      </c>
      <c r="P82" s="228">
        <v>9.3090244782007489E-3</v>
      </c>
      <c r="Q82" s="228">
        <v>8.3308370738806141E-3</v>
      </c>
      <c r="R82" s="228">
        <v>9.5466301184827032E-3</v>
      </c>
      <c r="S82" s="228">
        <v>1.010353977918022E-2</v>
      </c>
      <c r="T82" s="228">
        <v>1.1090738748084221E-2</v>
      </c>
      <c r="U82" s="228">
        <v>1.087913612447558E-2</v>
      </c>
      <c r="V82" s="228">
        <v>8.8371429958562491E-3</v>
      </c>
      <c r="W82" s="228">
        <v>9.457052069777809E-3</v>
      </c>
      <c r="DA82" s="69" t="s">
        <v>718</v>
      </c>
    </row>
    <row r="83" spans="1:105" ht="12" customHeight="1" x14ac:dyDescent="0.25">
      <c r="A83" s="57" t="s">
        <v>560</v>
      </c>
      <c r="B83" s="263">
        <v>1.7850689197075471</v>
      </c>
      <c r="C83" s="263">
        <v>2.1164885039077119</v>
      </c>
      <c r="D83" s="263">
        <v>2.8795110741800749</v>
      </c>
      <c r="E83" s="263">
        <v>1.932990242527119</v>
      </c>
      <c r="F83" s="263">
        <v>1.9388867551930951</v>
      </c>
      <c r="G83" s="263">
        <v>1.7517346686904891</v>
      </c>
      <c r="H83" s="263">
        <v>1.338240208162929</v>
      </c>
      <c r="I83" s="263">
        <v>3.0848337704068829</v>
      </c>
      <c r="J83" s="263">
        <v>4.2404601091271328</v>
      </c>
      <c r="K83" s="263">
        <v>4.1425071891613463</v>
      </c>
      <c r="L83" s="263">
        <v>5.0711973111166353</v>
      </c>
      <c r="M83" s="263">
        <v>4.2692443960776583</v>
      </c>
      <c r="N83" s="263">
        <v>5.4234816061843008</v>
      </c>
      <c r="O83" s="263">
        <v>1.531151802964352</v>
      </c>
      <c r="P83" s="263">
        <v>0.93180434171972859</v>
      </c>
      <c r="Q83" s="263">
        <v>0.80160274874921411</v>
      </c>
      <c r="R83" s="263">
        <v>0.92132659869343003</v>
      </c>
      <c r="S83" s="263">
        <v>1.055360266900113</v>
      </c>
      <c r="T83" s="263">
        <v>1.1076337097843001</v>
      </c>
      <c r="U83" s="263">
        <v>1.0639685029252079</v>
      </c>
      <c r="V83" s="263">
        <v>0.89052790373784396</v>
      </c>
      <c r="W83" s="263">
        <v>0.97033372060200973</v>
      </c>
      <c r="DA83" s="70" t="s">
        <v>719</v>
      </c>
    </row>
    <row r="84" spans="1:105" ht="12" customHeight="1" x14ac:dyDescent="0.25">
      <c r="A84" s="60" t="s">
        <v>562</v>
      </c>
      <c r="B84" s="264">
        <v>0.94023809754560672</v>
      </c>
      <c r="C84" s="264">
        <v>1.951654479538651</v>
      </c>
      <c r="D84" s="264">
        <v>1.670265358798436</v>
      </c>
      <c r="E84" s="264">
        <v>1.104706270934857</v>
      </c>
      <c r="F84" s="264">
        <v>1.1195634386898601</v>
      </c>
      <c r="G84" s="264">
        <v>1.014050281234123</v>
      </c>
      <c r="H84" s="264">
        <v>1.2139314568153921</v>
      </c>
      <c r="I84" s="264">
        <v>1.7138532987106849</v>
      </c>
      <c r="J84" s="264">
        <v>2.3435290902513621</v>
      </c>
      <c r="K84" s="264">
        <v>2.2305690107598211</v>
      </c>
      <c r="L84" s="264">
        <v>2.7657985901315891</v>
      </c>
      <c r="M84" s="264">
        <v>2.2650922878374802</v>
      </c>
      <c r="N84" s="264">
        <v>2.4842669249897158</v>
      </c>
      <c r="O84" s="264">
        <v>0.6434585924310956</v>
      </c>
      <c r="P84" s="264">
        <v>0.39058787503758569</v>
      </c>
      <c r="Q84" s="264">
        <v>0.31725702421184249</v>
      </c>
      <c r="R84" s="264">
        <v>0.36629600085304548</v>
      </c>
      <c r="S84" s="264">
        <v>0.43700963148131439</v>
      </c>
      <c r="T84" s="264">
        <v>0.44048042249879582</v>
      </c>
      <c r="U84" s="264">
        <v>0.40432903961022182</v>
      </c>
      <c r="V84" s="264">
        <v>0.32226827413520598</v>
      </c>
      <c r="W84" s="264">
        <v>0.35311583256891449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5.5708481672054966E-3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1.701354021524179E-2</v>
      </c>
      <c r="C86" s="232">
        <v>1.566661841299085E-2</v>
      </c>
      <c r="D86" s="232">
        <v>1.3413054330302871E-2</v>
      </c>
      <c r="E86" s="232">
        <v>1.8767783317763621E-2</v>
      </c>
      <c r="F86" s="232">
        <v>0</v>
      </c>
      <c r="G86" s="232">
        <v>0</v>
      </c>
      <c r="H86" s="232">
        <v>2.227439194016664E-2</v>
      </c>
      <c r="I86" s="232">
        <v>1.6836281318066991E-2</v>
      </c>
      <c r="J86" s="232">
        <v>2.2927919004047989E-2</v>
      </c>
      <c r="K86" s="232">
        <v>0</v>
      </c>
      <c r="L86" s="232">
        <v>0</v>
      </c>
      <c r="M86" s="232">
        <v>2.558092579736667E-2</v>
      </c>
      <c r="N86" s="232">
        <v>3.3321471868557412E-2</v>
      </c>
      <c r="O86" s="232">
        <v>0</v>
      </c>
      <c r="P86" s="232">
        <v>5.0157283874150268E-3</v>
      </c>
      <c r="Q86" s="232">
        <v>4.1182265235168323E-3</v>
      </c>
      <c r="R86" s="232">
        <v>4.5938840200041792E-3</v>
      </c>
      <c r="S86" s="232">
        <v>4.9420141723003517E-3</v>
      </c>
      <c r="T86" s="232">
        <v>5.108055016898207E-3</v>
      </c>
      <c r="U86" s="232">
        <v>4.8964979071668127E-3</v>
      </c>
      <c r="V86" s="232">
        <v>4.6089664111813164E-3</v>
      </c>
      <c r="W86" s="232">
        <v>4.7991131914797607E-3</v>
      </c>
      <c r="DA86" s="71" t="s">
        <v>722</v>
      </c>
    </row>
    <row r="87" spans="1:105" ht="12" customHeight="1" x14ac:dyDescent="0.25">
      <c r="A87" s="59" t="s">
        <v>70</v>
      </c>
      <c r="B87" s="232">
        <v>7.6192614281775728E-3</v>
      </c>
      <c r="C87" s="232">
        <v>1.425656140519775E-2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0.91560529590218731</v>
      </c>
      <c r="C88" s="232">
        <v>1.9217312997204621</v>
      </c>
      <c r="D88" s="232">
        <v>1.6568523044681329</v>
      </c>
      <c r="E88" s="232">
        <v>1.085938487617093</v>
      </c>
      <c r="F88" s="232">
        <v>1.1195634386898601</v>
      </c>
      <c r="G88" s="232">
        <v>1.014050281234123</v>
      </c>
      <c r="H88" s="232">
        <v>1.191657064875226</v>
      </c>
      <c r="I88" s="232">
        <v>1.697017017392618</v>
      </c>
      <c r="J88" s="232">
        <v>2.320601171247314</v>
      </c>
      <c r="K88" s="232">
        <v>2.2305690107598211</v>
      </c>
      <c r="L88" s="232">
        <v>2.7657985901315891</v>
      </c>
      <c r="M88" s="232">
        <v>2.2395113620401141</v>
      </c>
      <c r="N88" s="232">
        <v>2.4509454531211579</v>
      </c>
      <c r="O88" s="232">
        <v>0.6434585924310956</v>
      </c>
      <c r="P88" s="232">
        <v>0.38557214665017059</v>
      </c>
      <c r="Q88" s="232">
        <v>0.3131387976883257</v>
      </c>
      <c r="R88" s="232">
        <v>0.36170211683304132</v>
      </c>
      <c r="S88" s="232">
        <v>0.42649676914180862</v>
      </c>
      <c r="T88" s="232">
        <v>0.43537236748189762</v>
      </c>
      <c r="U88" s="232">
        <v>0.39943254170305498</v>
      </c>
      <c r="V88" s="232">
        <v>0.31765930772402468</v>
      </c>
      <c r="W88" s="232">
        <v>0.34831671937743469</v>
      </c>
      <c r="DA88" s="71" t="s">
        <v>724</v>
      </c>
    </row>
    <row r="89" spans="1:105" ht="12" customHeight="1" x14ac:dyDescent="0.25">
      <c r="A89" s="60" t="s">
        <v>568</v>
      </c>
      <c r="B89" s="264">
        <v>0.84483082216194028</v>
      </c>
      <c r="C89" s="264">
        <v>0.16483402436906139</v>
      </c>
      <c r="D89" s="264">
        <v>1.2092457153816389</v>
      </c>
      <c r="E89" s="264">
        <v>0.82828397159226241</v>
      </c>
      <c r="F89" s="264">
        <v>0.81932331650323509</v>
      </c>
      <c r="G89" s="264">
        <v>0.73768438745636589</v>
      </c>
      <c r="H89" s="264">
        <v>0.1243087513475362</v>
      </c>
      <c r="I89" s="264">
        <v>1.370980471696198</v>
      </c>
      <c r="J89" s="264">
        <v>1.8969310188757711</v>
      </c>
      <c r="K89" s="264">
        <v>1.9119381784015259</v>
      </c>
      <c r="L89" s="264">
        <v>2.3053987209850462</v>
      </c>
      <c r="M89" s="264">
        <v>2.0041521082401781</v>
      </c>
      <c r="N89" s="264">
        <v>2.939214681194585</v>
      </c>
      <c r="O89" s="264">
        <v>0.88769321053325623</v>
      </c>
      <c r="P89" s="264">
        <v>0.54121646668214285</v>
      </c>
      <c r="Q89" s="264">
        <v>0.48434572453737151</v>
      </c>
      <c r="R89" s="264">
        <v>0.55503059784038455</v>
      </c>
      <c r="S89" s="264">
        <v>0.61835063541879809</v>
      </c>
      <c r="T89" s="264">
        <v>0.66715328728550427</v>
      </c>
      <c r="U89" s="264">
        <v>0.65963946331498624</v>
      </c>
      <c r="V89" s="264">
        <v>0.56825962960263798</v>
      </c>
      <c r="W89" s="264">
        <v>0.61721788803309519</v>
      </c>
      <c r="DA89" s="72" t="s">
        <v>725</v>
      </c>
    </row>
    <row r="90" spans="1:105" ht="12" customHeight="1" x14ac:dyDescent="0.25">
      <c r="A90" s="57" t="s">
        <v>519</v>
      </c>
      <c r="B90" s="296">
        <v>3.5243328414113022</v>
      </c>
      <c r="C90" s="296">
        <v>4.1786677592333454</v>
      </c>
      <c r="D90" s="296">
        <v>5.6851336852601797</v>
      </c>
      <c r="E90" s="296">
        <v>3.816379815173768</v>
      </c>
      <c r="F90" s="296">
        <v>3.82802153556286</v>
      </c>
      <c r="G90" s="296">
        <v>3.4585196986770081</v>
      </c>
      <c r="H90" s="296">
        <v>2.642141075482066</v>
      </c>
      <c r="I90" s="296">
        <v>6.0905104824304601</v>
      </c>
      <c r="J90" s="296">
        <v>8.3721097041674781</v>
      </c>
      <c r="K90" s="296">
        <v>8.1787173432696623</v>
      </c>
      <c r="L90" s="296">
        <v>10.01226733126537</v>
      </c>
      <c r="M90" s="296">
        <v>8.4289396711767974</v>
      </c>
      <c r="N90" s="296">
        <v>10.707796280827621</v>
      </c>
      <c r="O90" s="296">
        <v>3.023014139564697</v>
      </c>
      <c r="P90" s="296">
        <v>1.839698516419469</v>
      </c>
      <c r="Q90" s="296">
        <v>1.582636312801454</v>
      </c>
      <c r="R90" s="296">
        <v>1.8190118900131891</v>
      </c>
      <c r="S90" s="296">
        <v>2.0836399127749252</v>
      </c>
      <c r="T90" s="296">
        <v>2.186845458205946</v>
      </c>
      <c r="U90" s="296">
        <v>2.100635496864101</v>
      </c>
      <c r="V90" s="296">
        <v>1.758204796849322</v>
      </c>
      <c r="W90" s="296">
        <v>1.915768607526231</v>
      </c>
      <c r="DA90" s="70" t="s">
        <v>726</v>
      </c>
    </row>
    <row r="91" spans="1:105" ht="12" customHeight="1" x14ac:dyDescent="0.25">
      <c r="A91" s="60" t="s">
        <v>521</v>
      </c>
      <c r="B91" s="264">
        <v>1.8563496172847831</v>
      </c>
      <c r="C91" s="264">
        <v>3.853229363520843</v>
      </c>
      <c r="D91" s="264">
        <v>3.2976715872961209</v>
      </c>
      <c r="E91" s="264">
        <v>2.1810656988003521</v>
      </c>
      <c r="F91" s="264">
        <v>2.210398798307732</v>
      </c>
      <c r="G91" s="264">
        <v>2.002079958672577</v>
      </c>
      <c r="H91" s="264">
        <v>2.3967133443663791</v>
      </c>
      <c r="I91" s="264">
        <v>3.3837289974197451</v>
      </c>
      <c r="J91" s="264">
        <v>4.6269230540010673</v>
      </c>
      <c r="K91" s="264">
        <v>4.4039014588540866</v>
      </c>
      <c r="L91" s="264">
        <v>5.4606265877548381</v>
      </c>
      <c r="M91" s="264">
        <v>4.4720621432145951</v>
      </c>
      <c r="N91" s="264">
        <v>4.904787380426491</v>
      </c>
      <c r="O91" s="264">
        <v>1.2704059906912359</v>
      </c>
      <c r="P91" s="264">
        <v>0.7711532368607612</v>
      </c>
      <c r="Q91" s="264">
        <v>0.62637321016232927</v>
      </c>
      <c r="R91" s="264">
        <v>0.72319281974586769</v>
      </c>
      <c r="S91" s="264">
        <v>0.86280556410952292</v>
      </c>
      <c r="T91" s="264">
        <v>0.86965808539513756</v>
      </c>
      <c r="U91" s="264">
        <v>0.7982829667260446</v>
      </c>
      <c r="V91" s="264">
        <v>0.6362671209724079</v>
      </c>
      <c r="W91" s="264">
        <v>0.69717068725212572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1.099874796622133E-2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3.3590511754062823E-2</v>
      </c>
      <c r="C93" s="299">
        <v>3.0931230260738948E-2</v>
      </c>
      <c r="D93" s="299">
        <v>2.6481928713242741E-2</v>
      </c>
      <c r="E93" s="299">
        <v>3.7053983953808392E-2</v>
      </c>
      <c r="F93" s="299">
        <v>0</v>
      </c>
      <c r="G93" s="299">
        <v>0</v>
      </c>
      <c r="H93" s="299">
        <v>4.3977221366925022E-2</v>
      </c>
      <c r="I93" s="299">
        <v>3.3240542435876583E-2</v>
      </c>
      <c r="J93" s="299">
        <v>4.5267505942808803E-2</v>
      </c>
      <c r="K93" s="299">
        <v>0</v>
      </c>
      <c r="L93" s="299">
        <v>0</v>
      </c>
      <c r="M93" s="299">
        <v>5.0505443182628153E-2</v>
      </c>
      <c r="N93" s="299">
        <v>6.5787912351171041E-2</v>
      </c>
      <c r="O93" s="299">
        <v>0</v>
      </c>
      <c r="P93" s="299">
        <v>9.9027528204691483E-3</v>
      </c>
      <c r="Q93" s="299">
        <v>8.1307790556228669E-3</v>
      </c>
      <c r="R93" s="299">
        <v>9.0698886427241238E-3</v>
      </c>
      <c r="S93" s="299">
        <v>9.7572159023483224E-3</v>
      </c>
      <c r="T93" s="299">
        <v>1.008503697142378E-2</v>
      </c>
      <c r="U93" s="299">
        <v>9.667351322747219E-3</v>
      </c>
      <c r="V93" s="299">
        <v>9.0996664098264152E-3</v>
      </c>
      <c r="W93" s="299">
        <v>9.4750807902438516E-3</v>
      </c>
      <c r="DA93" s="71" t="s">
        <v>729</v>
      </c>
    </row>
    <row r="94" spans="1:105" ht="12" customHeight="1" x14ac:dyDescent="0.25">
      <c r="A94" s="59" t="s">
        <v>70</v>
      </c>
      <c r="B94" s="299">
        <v>1.504301205525665E-2</v>
      </c>
      <c r="C94" s="299">
        <v>2.8147298410286049E-2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1.807716093475463</v>
      </c>
      <c r="C95" s="299">
        <v>3.794150834849817</v>
      </c>
      <c r="D95" s="299">
        <v>3.271189658582879</v>
      </c>
      <c r="E95" s="299">
        <v>2.1440117148465441</v>
      </c>
      <c r="F95" s="299">
        <v>2.210398798307732</v>
      </c>
      <c r="G95" s="299">
        <v>2.002079958672577</v>
      </c>
      <c r="H95" s="299">
        <v>2.3527361229994539</v>
      </c>
      <c r="I95" s="299">
        <v>3.3504884549838692</v>
      </c>
      <c r="J95" s="299">
        <v>4.5816555480582588</v>
      </c>
      <c r="K95" s="299">
        <v>4.4039014588540866</v>
      </c>
      <c r="L95" s="299">
        <v>5.4606265877548381</v>
      </c>
      <c r="M95" s="299">
        <v>4.4215567000319673</v>
      </c>
      <c r="N95" s="299">
        <v>4.8389994680753201</v>
      </c>
      <c r="O95" s="299">
        <v>1.2704059906912359</v>
      </c>
      <c r="P95" s="299">
        <v>0.76125048404029205</v>
      </c>
      <c r="Q95" s="299">
        <v>0.6182424311067064</v>
      </c>
      <c r="R95" s="299">
        <v>0.71412293110314351</v>
      </c>
      <c r="S95" s="299">
        <v>0.84204960024095321</v>
      </c>
      <c r="T95" s="299">
        <v>0.85957304842371374</v>
      </c>
      <c r="U95" s="299">
        <v>0.78861561540329739</v>
      </c>
      <c r="V95" s="299">
        <v>0.62716745456258149</v>
      </c>
      <c r="W95" s="299">
        <v>0.68769560646188188</v>
      </c>
      <c r="DA95" s="71" t="s">
        <v>731</v>
      </c>
    </row>
    <row r="96" spans="1:105" ht="12" customHeight="1" x14ac:dyDescent="0.25">
      <c r="A96" s="60" t="s">
        <v>527</v>
      </c>
      <c r="B96" s="264">
        <v>1.6679832241265189</v>
      </c>
      <c r="C96" s="264">
        <v>0.32543839571250238</v>
      </c>
      <c r="D96" s="264">
        <v>2.3874620979640579</v>
      </c>
      <c r="E96" s="264">
        <v>1.6353141163734159</v>
      </c>
      <c r="F96" s="264">
        <v>1.6176227372551291</v>
      </c>
      <c r="G96" s="264">
        <v>1.4564397400044311</v>
      </c>
      <c r="H96" s="264">
        <v>0.24542773111568669</v>
      </c>
      <c r="I96" s="264">
        <v>2.706781485010715</v>
      </c>
      <c r="J96" s="264">
        <v>3.7451866501664108</v>
      </c>
      <c r="K96" s="264">
        <v>3.7748158844155761</v>
      </c>
      <c r="L96" s="264">
        <v>4.5516407435105357</v>
      </c>
      <c r="M96" s="264">
        <v>3.9568775279622028</v>
      </c>
      <c r="N96" s="264">
        <v>5.8030089004011307</v>
      </c>
      <c r="O96" s="264">
        <v>1.7526081488734611</v>
      </c>
      <c r="P96" s="264">
        <v>1.068545279558708</v>
      </c>
      <c r="Q96" s="264">
        <v>0.95626310263912506</v>
      </c>
      <c r="R96" s="264">
        <v>1.0958190702673209</v>
      </c>
      <c r="S96" s="264">
        <v>1.2208343486654021</v>
      </c>
      <c r="T96" s="264">
        <v>1.317187372810809</v>
      </c>
      <c r="U96" s="264">
        <v>1.302352530138057</v>
      </c>
      <c r="V96" s="264">
        <v>1.121937675876914</v>
      </c>
      <c r="W96" s="264">
        <v>1.2185979202741051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3.1023707958862157</v>
      </c>
      <c r="C97" s="296">
        <f t="shared" si="1"/>
        <v>4.4481736868491923</v>
      </c>
      <c r="D97" s="296">
        <f t="shared" si="1"/>
        <v>5.1913470583947809</v>
      </c>
      <c r="E97" s="296">
        <f t="shared" si="1"/>
        <v>3.4831715344982674</v>
      </c>
      <c r="F97" s="296">
        <f t="shared" si="1"/>
        <v>3.5158909362164072</v>
      </c>
      <c r="G97" s="296">
        <f t="shared" si="1"/>
        <v>3.2203675499305033</v>
      </c>
      <c r="H97" s="296">
        <f t="shared" si="1"/>
        <v>2.8665597277222394</v>
      </c>
      <c r="I97" s="296">
        <f t="shared" si="1"/>
        <v>5.2376603827340942</v>
      </c>
      <c r="J97" s="296">
        <f t="shared" si="1"/>
        <v>7.0665966683491224</v>
      </c>
      <c r="K97" s="296">
        <f t="shared" si="1"/>
        <v>7.2245698789384178</v>
      </c>
      <c r="L97" s="296">
        <f t="shared" si="1"/>
        <v>8.7571323288791714</v>
      </c>
      <c r="M97" s="296">
        <f t="shared" si="1"/>
        <v>7.0921080136303001</v>
      </c>
      <c r="N97" s="296">
        <f t="shared" si="1"/>
        <v>9.1818295779172612</v>
      </c>
      <c r="O97" s="296">
        <f t="shared" si="1"/>
        <v>2.2578292825172386</v>
      </c>
      <c r="P97" s="296">
        <f t="shared" si="1"/>
        <v>1.2739247375001459</v>
      </c>
      <c r="Q97" s="296">
        <f t="shared" si="1"/>
        <v>1.0544849951085769</v>
      </c>
      <c r="R97" s="296">
        <f t="shared" si="1"/>
        <v>1.2072863025133671</v>
      </c>
      <c r="S97" s="296">
        <f t="shared" si="1"/>
        <v>1.4014687111552708</v>
      </c>
      <c r="T97" s="296">
        <f t="shared" si="1"/>
        <v>1.4550773248849926</v>
      </c>
      <c r="U97" s="296">
        <f t="shared" si="1"/>
        <v>1.3588927060380023</v>
      </c>
      <c r="V97" s="296">
        <f t="shared" si="1"/>
        <v>1.1172341527115759</v>
      </c>
      <c r="W97" s="296">
        <f t="shared" si="1"/>
        <v>1.2193332856182342</v>
      </c>
      <c r="DA97" s="70"/>
    </row>
    <row r="98" spans="1:105" ht="12" customHeight="1" x14ac:dyDescent="0.25">
      <c r="A98" s="60" t="s">
        <v>530</v>
      </c>
      <c r="B98" s="264">
        <v>0.61934284073736567</v>
      </c>
      <c r="C98" s="264">
        <v>1.3516942737157951</v>
      </c>
      <c r="D98" s="264">
        <v>1.1151086932749239</v>
      </c>
      <c r="E98" s="264">
        <v>0.73789602190309334</v>
      </c>
      <c r="F98" s="264">
        <v>0.74897453114013424</v>
      </c>
      <c r="G98" s="264">
        <v>0.680669351193258</v>
      </c>
      <c r="H98" s="264">
        <v>0.84635529523625486</v>
      </c>
      <c r="I98" s="264">
        <v>1.12226250930168</v>
      </c>
      <c r="J98" s="264">
        <v>1.528727745983655</v>
      </c>
      <c r="K98" s="264">
        <v>1.473842778644145</v>
      </c>
      <c r="L98" s="264">
        <v>1.820225255895785</v>
      </c>
      <c r="M98" s="264">
        <v>1.4724908269994681</v>
      </c>
      <c r="N98" s="264">
        <v>1.628690937667326</v>
      </c>
      <c r="O98" s="264">
        <v>0.40507185987149541</v>
      </c>
      <c r="P98" s="264">
        <v>0.24099779412257119</v>
      </c>
      <c r="Q98" s="264">
        <v>0.19394691292608471</v>
      </c>
      <c r="R98" s="264">
        <v>0.22372266348989511</v>
      </c>
      <c r="S98" s="264">
        <v>0.26779098852453942</v>
      </c>
      <c r="T98" s="264">
        <v>0.2692280175061178</v>
      </c>
      <c r="U98" s="264">
        <v>0.24553122070749631</v>
      </c>
      <c r="V98" s="264">
        <v>0.1949401711249247</v>
      </c>
      <c r="W98" s="264">
        <v>0.2136912139018094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3.4137072278231121E-3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1.1298521882503011E-2</v>
      </c>
      <c r="C100" s="232">
        <v>1.0930371194850991E-2</v>
      </c>
      <c r="D100" s="232">
        <v>8.9548725945256067E-3</v>
      </c>
      <c r="E100" s="232">
        <v>1.25360677444128E-2</v>
      </c>
      <c r="F100" s="232">
        <v>0</v>
      </c>
      <c r="G100" s="232">
        <v>0</v>
      </c>
      <c r="H100" s="232">
        <v>1.5529747961374969E-2</v>
      </c>
      <c r="I100" s="232">
        <v>1.102470516790276E-2</v>
      </c>
      <c r="J100" s="232">
        <v>1.4956309305038169E-2</v>
      </c>
      <c r="K100" s="232">
        <v>0</v>
      </c>
      <c r="L100" s="232">
        <v>0</v>
      </c>
      <c r="M100" s="232">
        <v>1.662964409222302E-2</v>
      </c>
      <c r="N100" s="232">
        <v>2.1845631287097218E-2</v>
      </c>
      <c r="O100" s="232">
        <v>0</v>
      </c>
      <c r="P100" s="232">
        <v>3.0947695884534642E-3</v>
      </c>
      <c r="Q100" s="232">
        <v>2.5175717478617028E-3</v>
      </c>
      <c r="R100" s="232">
        <v>2.8058072332908901E-3</v>
      </c>
      <c r="S100" s="232">
        <v>3.028370006438132E-3</v>
      </c>
      <c r="T100" s="232">
        <v>3.1221172503198892E-3</v>
      </c>
      <c r="U100" s="232">
        <v>2.9734275566685622E-3</v>
      </c>
      <c r="V100" s="232">
        <v>2.7879650993127719E-3</v>
      </c>
      <c r="W100" s="232">
        <v>2.904226400948342E-3</v>
      </c>
      <c r="DA100" s="71" t="s">
        <v>735</v>
      </c>
    </row>
    <row r="101" spans="1:105" ht="12" customHeight="1" x14ac:dyDescent="0.25">
      <c r="A101" s="59" t="s">
        <v>162</v>
      </c>
      <c r="B101" s="232">
        <v>0.60804431885486265</v>
      </c>
      <c r="C101" s="232">
        <v>1.3407639025209439</v>
      </c>
      <c r="D101" s="232">
        <v>1.106153820680398</v>
      </c>
      <c r="E101" s="232">
        <v>0.72535995415868049</v>
      </c>
      <c r="F101" s="232">
        <v>0.74897453114013424</v>
      </c>
      <c r="G101" s="232">
        <v>0.680669351193258</v>
      </c>
      <c r="H101" s="232">
        <v>0.83082554727487989</v>
      </c>
      <c r="I101" s="232">
        <v>1.111237804133778</v>
      </c>
      <c r="J101" s="232">
        <v>1.513771436678617</v>
      </c>
      <c r="K101" s="232">
        <v>1.473842778644145</v>
      </c>
      <c r="L101" s="232">
        <v>1.820225255895785</v>
      </c>
      <c r="M101" s="232">
        <v>1.455861182907245</v>
      </c>
      <c r="N101" s="232">
        <v>1.6068453063802279</v>
      </c>
      <c r="O101" s="232">
        <v>0.40507185987149541</v>
      </c>
      <c r="P101" s="232">
        <v>0.23790302453411771</v>
      </c>
      <c r="Q101" s="232">
        <v>0.19142934117822291</v>
      </c>
      <c r="R101" s="232">
        <v>0.2209168562566042</v>
      </c>
      <c r="S101" s="232">
        <v>0.2613489112902781</v>
      </c>
      <c r="T101" s="232">
        <v>0.26610590025579789</v>
      </c>
      <c r="U101" s="232">
        <v>0.24255779315082771</v>
      </c>
      <c r="V101" s="232">
        <v>0.19215220602561189</v>
      </c>
      <c r="W101" s="232">
        <v>0.210786987500861</v>
      </c>
      <c r="DA101" s="71" t="s">
        <v>736</v>
      </c>
    </row>
    <row r="102" spans="1:105" ht="12" customHeight="1" x14ac:dyDescent="0.25">
      <c r="A102" s="60" t="s">
        <v>535</v>
      </c>
      <c r="B102" s="264">
        <v>1.9219842563977589</v>
      </c>
      <c r="C102" s="264">
        <v>2.9814771181645621</v>
      </c>
      <c r="D102" s="264">
        <v>3.2689172993835909</v>
      </c>
      <c r="E102" s="264">
        <v>2.1920176342572448</v>
      </c>
      <c r="F102" s="264">
        <v>2.218798919613993</v>
      </c>
      <c r="G102" s="264">
        <v>2.0445362105326468</v>
      </c>
      <c r="H102" s="264">
        <v>1.9335361372074369</v>
      </c>
      <c r="I102" s="264">
        <v>3.217654766991012</v>
      </c>
      <c r="J102" s="264">
        <v>4.3004654299849232</v>
      </c>
      <c r="K102" s="264">
        <v>4.4874188305845433</v>
      </c>
      <c r="L102" s="264">
        <v>5.4196798273627396</v>
      </c>
      <c r="M102" s="264">
        <v>4.3167583092502699</v>
      </c>
      <c r="N102" s="264">
        <v>5.6261829387645994</v>
      </c>
      <c r="O102" s="264">
        <v>1.2939343002013719</v>
      </c>
      <c r="P102" s="264">
        <v>0.69898935097111026</v>
      </c>
      <c r="Q102" s="264">
        <v>0.56444579456068678</v>
      </c>
      <c r="R102" s="264">
        <v>0.64456751736759699</v>
      </c>
      <c r="S102" s="264">
        <v>0.75476449970635939</v>
      </c>
      <c r="T102" s="264">
        <v>0.77807555005812379</v>
      </c>
      <c r="U102" s="264">
        <v>0.71279148716589291</v>
      </c>
      <c r="V102" s="264">
        <v>0.57855356923799817</v>
      </c>
      <c r="W102" s="264">
        <v>0.63212712967552254</v>
      </c>
      <c r="DA102" s="72" t="s">
        <v>737</v>
      </c>
    </row>
    <row r="103" spans="1:105" ht="12" customHeight="1" x14ac:dyDescent="0.25">
      <c r="A103" s="64" t="s">
        <v>30</v>
      </c>
      <c r="B103" s="231">
        <v>7.7095022172703077E-3</v>
      </c>
      <c r="C103" s="231">
        <v>0</v>
      </c>
      <c r="D103" s="231">
        <v>3.1542571802923587E-2</v>
      </c>
      <c r="E103" s="231">
        <v>4.1451894628426182E-2</v>
      </c>
      <c r="F103" s="231">
        <v>2.8010058332837699E-2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8.2024667008901968E-3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1.6222376576002281E-2</v>
      </c>
      <c r="C106" s="231">
        <v>9.8083606023331594E-3</v>
      </c>
      <c r="D106" s="231">
        <v>1.2480545138344561E-2</v>
      </c>
      <c r="E106" s="231">
        <v>1.705935579103628E-2</v>
      </c>
      <c r="F106" s="231">
        <v>0</v>
      </c>
      <c r="G106" s="231">
        <v>0</v>
      </c>
      <c r="H106" s="231">
        <v>1.34017446344549E-2</v>
      </c>
      <c r="I106" s="231">
        <v>1.2521434774800231E-2</v>
      </c>
      <c r="J106" s="231">
        <v>1.7375480617050649E-2</v>
      </c>
      <c r="K106" s="231">
        <v>0</v>
      </c>
      <c r="L106" s="231">
        <v>0</v>
      </c>
      <c r="M106" s="231">
        <v>2.0543615671776559E-2</v>
      </c>
      <c r="N106" s="231">
        <v>2.6587950075734449E-2</v>
      </c>
      <c r="O106" s="231">
        <v>0</v>
      </c>
      <c r="P106" s="231">
        <v>6.7247576282090729E-3</v>
      </c>
      <c r="Q106" s="231">
        <v>6.3136339048388314E-3</v>
      </c>
      <c r="R106" s="231">
        <v>7.1848630822776566E-3</v>
      </c>
      <c r="S106" s="231">
        <v>7.4149547244957209E-3</v>
      </c>
      <c r="T106" s="231">
        <v>7.938500772250761E-3</v>
      </c>
      <c r="U106" s="231">
        <v>8.4409580652104726E-3</v>
      </c>
      <c r="V106" s="231">
        <v>8.4445652064160381E-3</v>
      </c>
      <c r="W106" s="231">
        <v>8.7588845043774007E-3</v>
      </c>
      <c r="DA106" s="73" t="s">
        <v>741</v>
      </c>
    </row>
    <row r="107" spans="1:105" ht="12" customHeight="1" x14ac:dyDescent="0.25">
      <c r="A107" s="64" t="s">
        <v>70</v>
      </c>
      <c r="B107" s="231">
        <v>7.0432004973477354E-3</v>
      </c>
      <c r="C107" s="231">
        <v>8.6531321724996994E-3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0.85467721683964593</v>
      </c>
      <c r="C109" s="231">
        <v>1.1778442517258809</v>
      </c>
      <c r="D109" s="231">
        <v>1.509258784296849</v>
      </c>
      <c r="E109" s="231">
        <v>0.96633768492219319</v>
      </c>
      <c r="F109" s="231">
        <v>0.98726803574735755</v>
      </c>
      <c r="G109" s="231">
        <v>0.83840136971540058</v>
      </c>
      <c r="H109" s="231">
        <v>0.70190901073449552</v>
      </c>
      <c r="I109" s="231">
        <v>1.2355723007046711</v>
      </c>
      <c r="J109" s="231">
        <v>1.7216574215417451</v>
      </c>
      <c r="K109" s="231">
        <v>1.557674307103154</v>
      </c>
      <c r="L109" s="231">
        <v>1.9988000015601699</v>
      </c>
      <c r="M109" s="231">
        <v>1.760710436154403</v>
      </c>
      <c r="N109" s="231">
        <v>1.914557298379995</v>
      </c>
      <c r="O109" s="231">
        <v>0.64923425563915538</v>
      </c>
      <c r="P109" s="231">
        <v>0.50608366956146744</v>
      </c>
      <c r="Q109" s="231">
        <v>0.46998077020866891</v>
      </c>
      <c r="R109" s="231">
        <v>0.55381353411243273</v>
      </c>
      <c r="S109" s="231">
        <v>0.62646138622373859</v>
      </c>
      <c r="T109" s="231">
        <v>0.66239619807457761</v>
      </c>
      <c r="U109" s="231">
        <v>0.67409896111815504</v>
      </c>
      <c r="V109" s="231">
        <v>0.5697828589327868</v>
      </c>
      <c r="W109" s="231">
        <v>0.62235211849157268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1.036331960267493</v>
      </c>
      <c r="C112" s="231">
        <v>1.7851713736638479</v>
      </c>
      <c r="D112" s="231">
        <v>1.7156353981454731</v>
      </c>
      <c r="E112" s="231">
        <v>1.1671686989155889</v>
      </c>
      <c r="F112" s="231">
        <v>1.203520825533797</v>
      </c>
      <c r="G112" s="231">
        <v>1.2061348408172461</v>
      </c>
      <c r="H112" s="231">
        <v>1.2182253818384861</v>
      </c>
      <c r="I112" s="231">
        <v>1.9695610315115419</v>
      </c>
      <c r="J112" s="231">
        <v>2.5614325278261272</v>
      </c>
      <c r="K112" s="231">
        <v>2.9297445234813888</v>
      </c>
      <c r="L112" s="231">
        <v>3.4208798258025692</v>
      </c>
      <c r="M112" s="231">
        <v>2.53550425742409</v>
      </c>
      <c r="N112" s="231">
        <v>3.6850376903088691</v>
      </c>
      <c r="O112" s="231">
        <v>0.64470004456221663</v>
      </c>
      <c r="P112" s="231">
        <v>0.18618092378143369</v>
      </c>
      <c r="Q112" s="231">
        <v>8.8151390447179109E-2</v>
      </c>
      <c r="R112" s="231">
        <v>8.3569120172886674E-2</v>
      </c>
      <c r="S112" s="231">
        <v>0.1126856920572349</v>
      </c>
      <c r="T112" s="231">
        <v>0.1077408512112954</v>
      </c>
      <c r="U112" s="231">
        <v>3.025156798252741E-2</v>
      </c>
      <c r="V112" s="231">
        <v>3.261450987953235E-4</v>
      </c>
      <c r="W112" s="231">
        <v>1.0161266795723611E-3</v>
      </c>
      <c r="DA112" s="73" t="s">
        <v>747</v>
      </c>
    </row>
    <row r="113" spans="1:105" ht="12" customHeight="1" x14ac:dyDescent="0.25">
      <c r="A113" s="61" t="s">
        <v>547</v>
      </c>
      <c r="B113" s="265">
        <v>0.56104369875109095</v>
      </c>
      <c r="C113" s="265">
        <v>0.115002294968835</v>
      </c>
      <c r="D113" s="265">
        <v>0.80732106573626594</v>
      </c>
      <c r="E113" s="265">
        <v>0.5532578783379295</v>
      </c>
      <c r="F113" s="265">
        <v>0.54811748546228023</v>
      </c>
      <c r="G113" s="265">
        <v>0.49516198820459839</v>
      </c>
      <c r="H113" s="265">
        <v>8.666829527854783E-2</v>
      </c>
      <c r="I113" s="265">
        <v>0.89774310644140287</v>
      </c>
      <c r="J113" s="265">
        <v>1.2374034923805439</v>
      </c>
      <c r="K113" s="265">
        <v>1.2633082697097291</v>
      </c>
      <c r="L113" s="265">
        <v>1.517227245620647</v>
      </c>
      <c r="M113" s="265">
        <v>1.3028588773805621</v>
      </c>
      <c r="N113" s="265">
        <v>1.926955701485336</v>
      </c>
      <c r="O113" s="265">
        <v>0.55882312244437138</v>
      </c>
      <c r="P113" s="265">
        <v>0.33393759240646459</v>
      </c>
      <c r="Q113" s="265">
        <v>0.29609228762180551</v>
      </c>
      <c r="R113" s="265">
        <v>0.33899612165587512</v>
      </c>
      <c r="S113" s="265">
        <v>0.37891322292437191</v>
      </c>
      <c r="T113" s="265">
        <v>0.407773757320751</v>
      </c>
      <c r="U113" s="265">
        <v>0.40056999816461297</v>
      </c>
      <c r="V113" s="265">
        <v>0.3437404123486531</v>
      </c>
      <c r="W113" s="265">
        <v>0.37351494204090241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4.8803434206949214</v>
      </c>
      <c r="C115" s="225">
        <v>3.7389711647378752</v>
      </c>
      <c r="D115" s="225">
        <v>4.8702023087242381</v>
      </c>
      <c r="E115" s="225">
        <v>4.8945286037812856</v>
      </c>
      <c r="F115" s="225">
        <v>4.9263442991792861</v>
      </c>
      <c r="G115" s="225">
        <v>4.4842582841670762</v>
      </c>
      <c r="H115" s="225">
        <v>3.6229615851584489</v>
      </c>
      <c r="I115" s="225">
        <v>4.3216034895645024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749</v>
      </c>
    </row>
    <row r="116" spans="1:105" ht="12" customHeight="1" x14ac:dyDescent="0.25">
      <c r="A116" s="55" t="s">
        <v>92</v>
      </c>
      <c r="B116" s="261">
        <v>8.8277531833335556E-3</v>
      </c>
      <c r="C116" s="261">
        <v>7.1757930643157617E-3</v>
      </c>
      <c r="D116" s="261">
        <v>8.8862829027876386E-3</v>
      </c>
      <c r="E116" s="261">
        <v>8.9402656715614724E-3</v>
      </c>
      <c r="F116" s="261">
        <v>8.9847852430356284E-3</v>
      </c>
      <c r="G116" s="261">
        <v>8.1473435927883944E-3</v>
      </c>
      <c r="H116" s="261">
        <v>6.9240401107557026E-3</v>
      </c>
      <c r="I116" s="261">
        <v>7.8458735148100884E-3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750</v>
      </c>
    </row>
    <row r="117" spans="1:105" ht="12" customHeight="1" x14ac:dyDescent="0.25">
      <c r="A117" s="202" t="s">
        <v>93</v>
      </c>
      <c r="B117" s="226">
        <v>1.143507007020471E-3</v>
      </c>
      <c r="C117" s="226">
        <v>9.2951960476939468E-4</v>
      </c>
      <c r="D117" s="226">
        <v>1.15108868074024E-3</v>
      </c>
      <c r="E117" s="226">
        <v>1.15808136314416E-3</v>
      </c>
      <c r="F117" s="226">
        <v>1.1638482259996329E-3</v>
      </c>
      <c r="G117" s="226">
        <v>1.0553698425264241E-3</v>
      </c>
      <c r="H117" s="226">
        <v>8.9690867190172715E-4</v>
      </c>
      <c r="I117" s="226">
        <v>1.0163187794285061E-3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751</v>
      </c>
    </row>
    <row r="118" spans="1:105" ht="12" customHeight="1" x14ac:dyDescent="0.25">
      <c r="A118" s="202" t="s">
        <v>94</v>
      </c>
      <c r="B118" s="226">
        <v>0.15975847468550311</v>
      </c>
      <c r="C118" s="226">
        <v>0.12986246112750899</v>
      </c>
      <c r="D118" s="226">
        <v>0.16081770442488999</v>
      </c>
      <c r="E118" s="226">
        <v>0.16179464664557761</v>
      </c>
      <c r="F118" s="226">
        <v>0.16260033057042861</v>
      </c>
      <c r="G118" s="226">
        <v>0.14744489997522389</v>
      </c>
      <c r="H118" s="226">
        <v>0.1253064130569469</v>
      </c>
      <c r="I118" s="226">
        <v>0.1419891063184571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752</v>
      </c>
    </row>
    <row r="119" spans="1:105" ht="12" customHeight="1" x14ac:dyDescent="0.25">
      <c r="A119" s="202" t="s">
        <v>95</v>
      </c>
      <c r="B119" s="226">
        <v>2.915642089912871E-3</v>
      </c>
      <c r="C119" s="226">
        <v>2.3700304995300358E-3</v>
      </c>
      <c r="D119" s="226">
        <v>2.934973363681751E-3</v>
      </c>
      <c r="E119" s="226">
        <v>2.9528028645182912E-3</v>
      </c>
      <c r="F119" s="226">
        <v>2.9675068479350459E-3</v>
      </c>
      <c r="G119" s="226">
        <v>2.6909155032748071E-3</v>
      </c>
      <c r="H119" s="226">
        <v>2.286881198409408E-3</v>
      </c>
      <c r="I119" s="226">
        <v>2.5913455640220488E-3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753</v>
      </c>
    </row>
    <row r="120" spans="1:105" ht="12" customHeight="1" x14ac:dyDescent="0.25">
      <c r="A120" s="56" t="s">
        <v>96</v>
      </c>
      <c r="B120" s="262">
        <v>2.2641305718709891E-2</v>
      </c>
      <c r="C120" s="262">
        <v>1.6634708026887102E-2</v>
      </c>
      <c r="D120" s="262">
        <v>2.240495476396677E-2</v>
      </c>
      <c r="E120" s="262">
        <v>2.2510337200844801E-2</v>
      </c>
      <c r="F120" s="262">
        <v>2.264010373259006E-2</v>
      </c>
      <c r="G120" s="262">
        <v>2.056746822185869E-2</v>
      </c>
      <c r="H120" s="262">
        <v>1.6050856272719599E-2</v>
      </c>
      <c r="I120" s="262">
        <v>2.0086288800641099E-2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754</v>
      </c>
    </row>
    <row r="121" spans="1:105" ht="12" customHeight="1" x14ac:dyDescent="0.25">
      <c r="A121" s="37" t="s">
        <v>160</v>
      </c>
      <c r="B121" s="228">
        <v>2.1120432054769491E-4</v>
      </c>
      <c r="C121" s="228">
        <v>1.2098582214970959E-4</v>
      </c>
      <c r="D121" s="228">
        <v>1.017174610167133E-4</v>
      </c>
      <c r="E121" s="228">
        <v>2.1303278424827821E-4</v>
      </c>
      <c r="F121" s="228">
        <v>0</v>
      </c>
      <c r="G121" s="228">
        <v>0</v>
      </c>
      <c r="H121" s="228">
        <v>2.607754905129415E-4</v>
      </c>
      <c r="I121" s="228">
        <v>1.0683789165625979E-4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1.1645071495845479E-2</v>
      </c>
      <c r="C122" s="228">
        <v>1.520469228291276E-2</v>
      </c>
      <c r="D122" s="228">
        <v>1.287292919922123E-2</v>
      </c>
      <c r="E122" s="228">
        <v>1.2628868624804321E-2</v>
      </c>
      <c r="F122" s="228">
        <v>1.3052398519874929E-2</v>
      </c>
      <c r="G122" s="228">
        <v>1.188748570723684E-2</v>
      </c>
      <c r="H122" s="228">
        <v>1.4293479492244651E-2</v>
      </c>
      <c r="I122" s="228">
        <v>1.103293576554481E-2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1.0785029902316719E-2</v>
      </c>
      <c r="C125" s="228">
        <v>1.309029921824635E-3</v>
      </c>
      <c r="D125" s="228">
        <v>9.4303081037288208E-3</v>
      </c>
      <c r="E125" s="228">
        <v>9.6684357917922129E-3</v>
      </c>
      <c r="F125" s="228">
        <v>9.5877052127151287E-3</v>
      </c>
      <c r="G125" s="228">
        <v>8.6799825146218462E-3</v>
      </c>
      <c r="H125" s="228">
        <v>1.496601289962004E-3</v>
      </c>
      <c r="I125" s="228">
        <v>8.9465151434400311E-3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759</v>
      </c>
    </row>
    <row r="126" spans="1:105" ht="12" customHeight="1" x14ac:dyDescent="0.25">
      <c r="A126" s="57" t="s">
        <v>604</v>
      </c>
      <c r="B126" s="296">
        <v>2.3148863158729438</v>
      </c>
      <c r="C126" s="296">
        <v>1.7044218903589869</v>
      </c>
      <c r="D126" s="296">
        <v>2.2948910726131002</v>
      </c>
      <c r="E126" s="296">
        <v>2.3072948089732441</v>
      </c>
      <c r="F126" s="296">
        <v>2.319196819522769</v>
      </c>
      <c r="G126" s="296">
        <v>2.104734066967612</v>
      </c>
      <c r="H126" s="296">
        <v>1.6452016354375709</v>
      </c>
      <c r="I126" s="296">
        <v>2.0555831370680502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760</v>
      </c>
    </row>
    <row r="127" spans="1:105" ht="12" customHeight="1" x14ac:dyDescent="0.25">
      <c r="A127" s="60" t="s">
        <v>606</v>
      </c>
      <c r="B127" s="264">
        <v>1.2243889993429591</v>
      </c>
      <c r="C127" s="264">
        <v>1.571679983709422</v>
      </c>
      <c r="D127" s="264">
        <v>1.3426924124770661</v>
      </c>
      <c r="E127" s="264">
        <v>1.342058015417966</v>
      </c>
      <c r="F127" s="264">
        <v>1.3550779293156709</v>
      </c>
      <c r="G127" s="264">
        <v>1.218395805414441</v>
      </c>
      <c r="H127" s="264">
        <v>1.4923793246381409</v>
      </c>
      <c r="I127" s="264">
        <v>1.1420284535375349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761</v>
      </c>
    </row>
    <row r="128" spans="1:105" ht="12" customHeight="1" x14ac:dyDescent="0.25">
      <c r="A128" s="59" t="s">
        <v>30</v>
      </c>
      <c r="B128" s="232">
        <v>1.0741135917581621E-2</v>
      </c>
      <c r="C128" s="232">
        <v>0</v>
      </c>
      <c r="D128" s="232">
        <v>2.7472175192565951E-2</v>
      </c>
      <c r="E128" s="232">
        <v>5.4693807792713482E-2</v>
      </c>
      <c r="F128" s="232">
        <v>3.7658739254272031E-2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2.1960870108784711E-2</v>
      </c>
      <c r="C130" s="232">
        <v>1.2616429204175409E-2</v>
      </c>
      <c r="D130" s="232">
        <v>1.0561866954902049E-2</v>
      </c>
      <c r="E130" s="232">
        <v>2.1870947178845079E-2</v>
      </c>
      <c r="F130" s="232">
        <v>0</v>
      </c>
      <c r="G130" s="232">
        <v>0</v>
      </c>
      <c r="H130" s="232">
        <v>2.7383623526485771E-2</v>
      </c>
      <c r="I130" s="232">
        <v>1.121887872868675E-2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9.8348496804433732E-3</v>
      </c>
      <c r="C131" s="232">
        <v>1.14809011697451E-2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1.1818521436361491</v>
      </c>
      <c r="C132" s="232">
        <v>1.5475826533355019</v>
      </c>
      <c r="D132" s="232">
        <v>1.304658370329598</v>
      </c>
      <c r="E132" s="232">
        <v>1.2654932604464071</v>
      </c>
      <c r="F132" s="232">
        <v>1.317419190061399</v>
      </c>
      <c r="G132" s="232">
        <v>1.218395805414441</v>
      </c>
      <c r="H132" s="232">
        <v>1.4649957011116559</v>
      </c>
      <c r="I132" s="232">
        <v>1.130809574808848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766</v>
      </c>
    </row>
    <row r="133" spans="1:105" ht="12" customHeight="1" x14ac:dyDescent="0.25">
      <c r="A133" s="60" t="s">
        <v>613</v>
      </c>
      <c r="B133" s="264">
        <v>1.090497316529986</v>
      </c>
      <c r="C133" s="264">
        <v>0.13274190664956501</v>
      </c>
      <c r="D133" s="264">
        <v>0.9521986601360346</v>
      </c>
      <c r="E133" s="264">
        <v>0.96523679355527814</v>
      </c>
      <c r="F133" s="264">
        <v>0.96411889020709796</v>
      </c>
      <c r="G133" s="264">
        <v>0.88633826155317141</v>
      </c>
      <c r="H133" s="264">
        <v>0.1528223107994299</v>
      </c>
      <c r="I133" s="264">
        <v>0.91355468353051472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767</v>
      </c>
    </row>
    <row r="134" spans="1:105" ht="12" customHeight="1" x14ac:dyDescent="0.25">
      <c r="A134" s="57" t="s">
        <v>615</v>
      </c>
      <c r="B134" s="296">
        <v>1.5814511736219909</v>
      </c>
      <c r="C134" s="296">
        <v>1.1644946703601871</v>
      </c>
      <c r="D134" s="296">
        <v>1.5666469115148669</v>
      </c>
      <c r="E134" s="296">
        <v>1.574155644160002</v>
      </c>
      <c r="F134" s="296">
        <v>1.582897711326559</v>
      </c>
      <c r="G134" s="296">
        <v>1.4379958491339739</v>
      </c>
      <c r="H134" s="296">
        <v>1.1240342235521279</v>
      </c>
      <c r="I134" s="296">
        <v>1.404414963887755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768</v>
      </c>
    </row>
    <row r="135" spans="1:105" ht="12" customHeight="1" x14ac:dyDescent="0.25">
      <c r="A135" s="60" t="s">
        <v>617</v>
      </c>
      <c r="B135" s="264">
        <v>0.832987805922484</v>
      </c>
      <c r="C135" s="264">
        <v>1.0738027802235779</v>
      </c>
      <c r="D135" s="264">
        <v>0.90873623971629836</v>
      </c>
      <c r="E135" s="264">
        <v>0.89963186221652947</v>
      </c>
      <c r="F135" s="264">
        <v>0.91400614297898075</v>
      </c>
      <c r="G135" s="264">
        <v>0.83243205794282016</v>
      </c>
      <c r="H135" s="264">
        <v>1.019623005035929</v>
      </c>
      <c r="I135" s="264">
        <v>0.78025637611591792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1.507285396312159E-2</v>
      </c>
      <c r="C137" s="299">
        <v>8.619793403465666E-3</v>
      </c>
      <c r="D137" s="299">
        <v>7.2976000436232331E-3</v>
      </c>
      <c r="E137" s="299">
        <v>1.5283787464651441E-2</v>
      </c>
      <c r="F137" s="299">
        <v>0</v>
      </c>
      <c r="G137" s="299">
        <v>0</v>
      </c>
      <c r="H137" s="299">
        <v>1.8709031978594338E-2</v>
      </c>
      <c r="I137" s="299">
        <v>7.6649593395103468E-3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6.7501538986507554E-3</v>
      </c>
      <c r="C138" s="299">
        <v>7.8439782419623353E-3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0.81116479806071162</v>
      </c>
      <c r="C139" s="299">
        <v>1.05733900857815</v>
      </c>
      <c r="D139" s="299">
        <v>0.90143863967267512</v>
      </c>
      <c r="E139" s="299">
        <v>0.88434807475187804</v>
      </c>
      <c r="F139" s="299">
        <v>0.91400614297898075</v>
      </c>
      <c r="G139" s="299">
        <v>0.83243205794282016</v>
      </c>
      <c r="H139" s="299">
        <v>1.0009139730573351</v>
      </c>
      <c r="I139" s="299">
        <v>0.77259141677640752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773</v>
      </c>
    </row>
    <row r="140" spans="1:105" ht="12" customHeight="1" x14ac:dyDescent="0.25">
      <c r="A140" s="60" t="s">
        <v>623</v>
      </c>
      <c r="B140" s="264">
        <v>0.74846336769950728</v>
      </c>
      <c r="C140" s="264">
        <v>9.0691890136608513E-2</v>
      </c>
      <c r="D140" s="264">
        <v>0.65791067179856821</v>
      </c>
      <c r="E140" s="264">
        <v>0.67452378194347218</v>
      </c>
      <c r="F140" s="264">
        <v>0.66889156834757812</v>
      </c>
      <c r="G140" s="264">
        <v>0.605563791191154</v>
      </c>
      <c r="H140" s="264">
        <v>0.1044112185161984</v>
      </c>
      <c r="I140" s="264">
        <v>0.62415858777183753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0.78871924851550634</v>
      </c>
      <c r="C141" s="263">
        <f t="shared" si="2"/>
        <v>0.71308209169568981</v>
      </c>
      <c r="D141" s="263">
        <f t="shared" si="2"/>
        <v>0.8124693204602047</v>
      </c>
      <c r="E141" s="263">
        <f t="shared" si="2"/>
        <v>0.8157220169023931</v>
      </c>
      <c r="F141" s="263">
        <f t="shared" si="2"/>
        <v>0.82589319370996939</v>
      </c>
      <c r="G141" s="263">
        <f t="shared" si="2"/>
        <v>0.76162237092981799</v>
      </c>
      <c r="H141" s="263">
        <f t="shared" si="2"/>
        <v>0.70226062685801671</v>
      </c>
      <c r="I141" s="263">
        <f t="shared" si="2"/>
        <v>0.68807645563133835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0.10813664766116871</v>
      </c>
      <c r="C142" s="264">
        <v>0.1397457652476978</v>
      </c>
      <c r="D142" s="264">
        <v>0.11830794599820391</v>
      </c>
      <c r="E142" s="264">
        <v>0.1171226513499722</v>
      </c>
      <c r="F142" s="264">
        <v>0.11899403223903859</v>
      </c>
      <c r="G142" s="264">
        <v>0.10837394026347941</v>
      </c>
      <c r="H142" s="264">
        <v>0.13274424210921421</v>
      </c>
      <c r="I142" s="264">
        <v>0.1015812126509834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1.9727107500679638E-3</v>
      </c>
      <c r="C144" s="232">
        <v>1.1300433217541379E-3</v>
      </c>
      <c r="D144" s="232">
        <v>9.5007113631454258E-4</v>
      </c>
      <c r="E144" s="232">
        <v>1.989789141214963E-3</v>
      </c>
      <c r="F144" s="232">
        <v>0</v>
      </c>
      <c r="G144" s="232">
        <v>0</v>
      </c>
      <c r="H144" s="232">
        <v>2.435720122368209E-3</v>
      </c>
      <c r="I144" s="232">
        <v>9.9789747121818749E-4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0.1061639369111007</v>
      </c>
      <c r="C145" s="232">
        <v>0.13861572192594371</v>
      </c>
      <c r="D145" s="232">
        <v>0.11735787486188939</v>
      </c>
      <c r="E145" s="232">
        <v>0.11513286220875731</v>
      </c>
      <c r="F145" s="232">
        <v>0.11899403223903859</v>
      </c>
      <c r="G145" s="232">
        <v>0.10837394026347941</v>
      </c>
      <c r="H145" s="232">
        <v>0.13030852198684589</v>
      </c>
      <c r="I145" s="232">
        <v>0.1005833151797652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778</v>
      </c>
    </row>
    <row r="146" spans="1:105" ht="12" customHeight="1" x14ac:dyDescent="0.25">
      <c r="A146" s="60" t="s">
        <v>631</v>
      </c>
      <c r="B146" s="264">
        <v>0.5826249257448054</v>
      </c>
      <c r="C146" s="264">
        <v>0.56144674162976083</v>
      </c>
      <c r="D146" s="264">
        <v>0.60850829183035948</v>
      </c>
      <c r="E146" s="264">
        <v>0.61078342988159728</v>
      </c>
      <c r="F146" s="264">
        <v>0.61981648105375631</v>
      </c>
      <c r="G146" s="264">
        <v>0.57441036393635203</v>
      </c>
      <c r="H146" s="264">
        <v>0.55592313704727203</v>
      </c>
      <c r="I146" s="264">
        <v>0.50523632838102184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779</v>
      </c>
    </row>
    <row r="147" spans="1:105" ht="12" customHeight="1" x14ac:dyDescent="0.25">
      <c r="A147" s="64" t="s">
        <v>30</v>
      </c>
      <c r="B147" s="231">
        <v>2.3313329944967321E-3</v>
      </c>
      <c r="C147" s="231">
        <v>0</v>
      </c>
      <c r="D147" s="231">
        <v>5.8576935456360691E-3</v>
      </c>
      <c r="E147" s="231">
        <v>1.1522310323216239E-2</v>
      </c>
      <c r="F147" s="231">
        <v>7.8053358283747161E-3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4.9056035908600871E-3</v>
      </c>
      <c r="C150" s="231">
        <v>1.842023593642751E-3</v>
      </c>
      <c r="D150" s="231">
        <v>2.317731387271487E-3</v>
      </c>
      <c r="E150" s="231">
        <v>4.7419591577288322E-3</v>
      </c>
      <c r="F150" s="231">
        <v>0</v>
      </c>
      <c r="G150" s="231">
        <v>0</v>
      </c>
      <c r="H150" s="231">
        <v>3.842235421607657E-3</v>
      </c>
      <c r="I150" s="231">
        <v>1.945785443997304E-3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2.12984512405217E-3</v>
      </c>
      <c r="C151" s="231">
        <v>1.6250701077264681E-3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0.25845212039752152</v>
      </c>
      <c r="C153" s="231">
        <v>0.22120076833221919</v>
      </c>
      <c r="D153" s="231">
        <v>0.28028074231571609</v>
      </c>
      <c r="E153" s="231">
        <v>0.2686111885234862</v>
      </c>
      <c r="F153" s="231">
        <v>0.27511397798818099</v>
      </c>
      <c r="G153" s="231">
        <v>0.23491917089453129</v>
      </c>
      <c r="H153" s="231">
        <v>0.2012349688305608</v>
      </c>
      <c r="I153" s="231">
        <v>0.19200344377114431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0.31480602363787502</v>
      </c>
      <c r="C156" s="231">
        <v>0.33677887959617242</v>
      </c>
      <c r="D156" s="231">
        <v>0.32005212458173582</v>
      </c>
      <c r="E156" s="231">
        <v>0.32590797187716603</v>
      </c>
      <c r="F156" s="231">
        <v>0.33689716723720048</v>
      </c>
      <c r="G156" s="231">
        <v>0.33949119304182079</v>
      </c>
      <c r="H156" s="231">
        <v>0.35084593279510362</v>
      </c>
      <c r="I156" s="231">
        <v>0.31128709916588021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9.7957675109532183E-2</v>
      </c>
      <c r="C157" s="265">
        <v>1.188958481823116E-2</v>
      </c>
      <c r="D157" s="265">
        <v>8.5653082631641286E-2</v>
      </c>
      <c r="E157" s="265">
        <v>8.7815935670823603E-2</v>
      </c>
      <c r="F157" s="265">
        <v>8.708268041717443E-2</v>
      </c>
      <c r="G157" s="265">
        <v>7.8838066729986667E-2</v>
      </c>
      <c r="H157" s="265">
        <v>1.3593247701530531E-2</v>
      </c>
      <c r="I157" s="265">
        <v>8.1258914599333126E-2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0.99999999999999989</v>
      </c>
      <c r="C162" s="234">
        <f t="shared" si="3"/>
        <v>1.0000000000000002</v>
      </c>
      <c r="D162" s="234">
        <f t="shared" si="3"/>
        <v>1</v>
      </c>
      <c r="E162" s="234">
        <f t="shared" si="3"/>
        <v>1</v>
      </c>
      <c r="F162" s="234">
        <f t="shared" si="3"/>
        <v>0.99999999999999989</v>
      </c>
      <c r="G162" s="234">
        <f t="shared" si="3"/>
        <v>0.99999999999999978</v>
      </c>
      <c r="H162" s="234">
        <f t="shared" si="3"/>
        <v>1</v>
      </c>
      <c r="I162" s="234">
        <f t="shared" si="3"/>
        <v>0.99999999999999978</v>
      </c>
      <c r="J162" s="234">
        <f t="shared" si="3"/>
        <v>0.99999999999999978</v>
      </c>
      <c r="K162" s="234">
        <f t="shared" si="3"/>
        <v>0.99999999999999989</v>
      </c>
      <c r="L162" s="234">
        <f t="shared" si="3"/>
        <v>1.0000000000000004</v>
      </c>
      <c r="M162" s="234">
        <f t="shared" si="3"/>
        <v>1</v>
      </c>
      <c r="N162" s="234">
        <f t="shared" si="3"/>
        <v>0.99999999999999978</v>
      </c>
      <c r="O162" s="234">
        <f t="shared" si="3"/>
        <v>1</v>
      </c>
      <c r="P162" s="234">
        <f t="shared" si="3"/>
        <v>0.99999999999999978</v>
      </c>
      <c r="Q162" s="234">
        <f t="shared" si="3"/>
        <v>1</v>
      </c>
      <c r="R162" s="234">
        <f t="shared" si="3"/>
        <v>1</v>
      </c>
      <c r="S162" s="234">
        <f t="shared" si="3"/>
        <v>1</v>
      </c>
      <c r="T162" s="234">
        <f t="shared" si="3"/>
        <v>1</v>
      </c>
      <c r="U162" s="234">
        <f t="shared" si="3"/>
        <v>0.99999999999999956</v>
      </c>
      <c r="V162" s="234">
        <f t="shared" si="3"/>
        <v>1.0000000000000002</v>
      </c>
      <c r="W162" s="234">
        <f t="shared" si="3"/>
        <v>1.0000000000000002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1.452448461160093E-3</v>
      </c>
      <c r="C163" s="301">
        <f t="shared" si="4"/>
        <v>1.4715058352195904E-3</v>
      </c>
      <c r="D163" s="301">
        <f t="shared" si="4"/>
        <v>1.454978190009306E-3</v>
      </c>
      <c r="E163" s="301">
        <f t="shared" si="4"/>
        <v>1.456111171491801E-3</v>
      </c>
      <c r="F163" s="301">
        <f t="shared" si="4"/>
        <v>1.4538262784581626E-3</v>
      </c>
      <c r="G163" s="301">
        <f t="shared" si="4"/>
        <v>1.4490352890974643E-3</v>
      </c>
      <c r="H163" s="301">
        <f t="shared" si="4"/>
        <v>1.4665491238098831E-3</v>
      </c>
      <c r="I163" s="301">
        <f t="shared" si="4"/>
        <v>1.4535738607698847E-3</v>
      </c>
      <c r="J163" s="301">
        <f t="shared" si="4"/>
        <v>1.4547875496301562E-3</v>
      </c>
      <c r="K163" s="301">
        <f t="shared" si="4"/>
        <v>1.4475039096837697E-3</v>
      </c>
      <c r="L163" s="301">
        <f t="shared" si="4"/>
        <v>1.450038592837074E-3</v>
      </c>
      <c r="M163" s="301">
        <f t="shared" si="4"/>
        <v>1.4539655395305502E-3</v>
      </c>
      <c r="N163" s="301">
        <f t="shared" si="4"/>
        <v>1.4417661888532682E-3</v>
      </c>
      <c r="O163" s="301">
        <f t="shared" si="4"/>
        <v>1.4528489957503137E-3</v>
      </c>
      <c r="P163" s="301">
        <f t="shared" si="4"/>
        <v>1.4657446434217822E-3</v>
      </c>
      <c r="Q163" s="301">
        <f t="shared" si="4"/>
        <v>1.4683063440176301E-3</v>
      </c>
      <c r="R163" s="301">
        <f t="shared" si="4"/>
        <v>1.469469296071913E-3</v>
      </c>
      <c r="S163" s="301">
        <f t="shared" si="4"/>
        <v>1.4702680068011055E-3</v>
      </c>
      <c r="T163" s="301">
        <f t="shared" si="4"/>
        <v>1.4688155178281155E-3</v>
      </c>
      <c r="U163" s="301">
        <f t="shared" si="4"/>
        <v>1.4707141107841476E-3</v>
      </c>
      <c r="V163" s="301">
        <f t="shared" si="4"/>
        <v>1.4701779934076489E-3</v>
      </c>
      <c r="W163" s="301">
        <f t="shared" si="4"/>
        <v>1.4701936145556859E-3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1.8850267080678786E-4</v>
      </c>
      <c r="C164" s="235">
        <f t="shared" si="5"/>
        <v>1.9097598810846348E-4</v>
      </c>
      <c r="D164" s="235">
        <f t="shared" si="5"/>
        <v>1.8883098582604354E-4</v>
      </c>
      <c r="E164" s="235">
        <f t="shared" si="5"/>
        <v>1.8897802721245838E-4</v>
      </c>
      <c r="F164" s="235">
        <f t="shared" si="5"/>
        <v>1.8868148764436611E-4</v>
      </c>
      <c r="G164" s="235">
        <f t="shared" si="5"/>
        <v>1.8805970014935423E-4</v>
      </c>
      <c r="H164" s="235">
        <f t="shared" si="5"/>
        <v>1.903326927598615E-4</v>
      </c>
      <c r="I164" s="235">
        <f t="shared" si="5"/>
        <v>1.8864872819735525E-4</v>
      </c>
      <c r="J164" s="235">
        <f t="shared" si="5"/>
        <v>1.8880624400449578E-4</v>
      </c>
      <c r="K164" s="235">
        <f t="shared" si="5"/>
        <v>1.8786095360707114E-4</v>
      </c>
      <c r="L164" s="235">
        <f t="shared" si="5"/>
        <v>1.8818991160924717E-4</v>
      </c>
      <c r="M164" s="235">
        <f t="shared" si="5"/>
        <v>1.8869956132118587E-4</v>
      </c>
      <c r="N164" s="235">
        <f t="shared" si="5"/>
        <v>1.8711629675361593E-4</v>
      </c>
      <c r="O164" s="235">
        <f t="shared" si="5"/>
        <v>1.8855465326401524E-4</v>
      </c>
      <c r="P164" s="235">
        <f t="shared" si="5"/>
        <v>1.9022828512969505E-4</v>
      </c>
      <c r="Q164" s="235">
        <f t="shared" si="5"/>
        <v>1.9056074952828651E-4</v>
      </c>
      <c r="R164" s="235">
        <f t="shared" si="5"/>
        <v>1.9071168057617884E-4</v>
      </c>
      <c r="S164" s="235">
        <f t="shared" si="5"/>
        <v>1.9081533940448216E-4</v>
      </c>
      <c r="T164" s="235">
        <f t="shared" si="5"/>
        <v>1.9062683147594113E-4</v>
      </c>
      <c r="U164" s="235">
        <f t="shared" si="5"/>
        <v>1.9087323598016777E-4</v>
      </c>
      <c r="V164" s="235">
        <f t="shared" si="5"/>
        <v>1.9080365722399273E-4</v>
      </c>
      <c r="W164" s="235">
        <f t="shared" si="5"/>
        <v>1.9080568457863193E-4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2.6256492142089246E-2</v>
      </c>
      <c r="C165" s="235">
        <f t="shared" si="6"/>
        <v>2.6600999920246404E-2</v>
      </c>
      <c r="D165" s="235">
        <f t="shared" si="6"/>
        <v>2.6302223062963308E-2</v>
      </c>
      <c r="E165" s="235">
        <f t="shared" si="6"/>
        <v>2.6322704422672632E-2</v>
      </c>
      <c r="F165" s="235">
        <f t="shared" si="6"/>
        <v>2.6281399496826716E-2</v>
      </c>
      <c r="G165" s="235">
        <f t="shared" si="6"/>
        <v>2.6194790864668062E-2</v>
      </c>
      <c r="H165" s="235">
        <f t="shared" si="6"/>
        <v>2.6511395464281291E-2</v>
      </c>
      <c r="I165" s="235">
        <f t="shared" si="6"/>
        <v>2.6276836441251224E-2</v>
      </c>
      <c r="J165" s="235">
        <f t="shared" si="6"/>
        <v>2.6298776780529918E-2</v>
      </c>
      <c r="K165" s="235">
        <f t="shared" si="6"/>
        <v>2.6167107506106676E-2</v>
      </c>
      <c r="L165" s="235">
        <f t="shared" si="6"/>
        <v>2.6212927987918661E-2</v>
      </c>
      <c r="M165" s="235">
        <f t="shared" si="6"/>
        <v>2.628391697496834E-2</v>
      </c>
      <c r="N165" s="235">
        <f t="shared" si="6"/>
        <v>2.6063384430260506E-2</v>
      </c>
      <c r="O165" s="235">
        <f t="shared" si="6"/>
        <v>2.6263732766181581E-2</v>
      </c>
      <c r="P165" s="235">
        <f t="shared" si="6"/>
        <v>2.6496852550330512E-2</v>
      </c>
      <c r="Q165" s="235">
        <f t="shared" si="6"/>
        <v>2.654316143726447E-2</v>
      </c>
      <c r="R165" s="235">
        <f t="shared" si="6"/>
        <v>2.6564184586995027E-2</v>
      </c>
      <c r="S165" s="235">
        <f t="shared" si="6"/>
        <v>2.6578623200512571E-2</v>
      </c>
      <c r="T165" s="235">
        <f t="shared" si="6"/>
        <v>2.6552365976021931E-2</v>
      </c>
      <c r="U165" s="235">
        <f t="shared" si="6"/>
        <v>2.6586687600757084E-2</v>
      </c>
      <c r="V165" s="235">
        <f t="shared" si="6"/>
        <v>2.6576995992373228E-2</v>
      </c>
      <c r="W165" s="235">
        <f t="shared" si="6"/>
        <v>2.6577278382118315E-2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4.7985363530097478E-4</v>
      </c>
      <c r="C166" s="235">
        <f t="shared" si="7"/>
        <v>4.8614972804800107E-4</v>
      </c>
      <c r="D166" s="235">
        <f t="shared" si="7"/>
        <v>4.8068939616759468E-4</v>
      </c>
      <c r="E166" s="235">
        <f t="shared" si="7"/>
        <v>4.8106370568537943E-4</v>
      </c>
      <c r="F166" s="235">
        <f t="shared" si="7"/>
        <v>4.8030883261567371E-4</v>
      </c>
      <c r="G166" s="235">
        <f t="shared" si="7"/>
        <v>4.7872600628971702E-4</v>
      </c>
      <c r="H166" s="235">
        <f t="shared" si="7"/>
        <v>4.8451215118886361E-4</v>
      </c>
      <c r="I166" s="235">
        <f t="shared" si="7"/>
        <v>4.8022543995247552E-4</v>
      </c>
      <c r="J166" s="235">
        <f t="shared" si="7"/>
        <v>4.8062641322436743E-4</v>
      </c>
      <c r="K166" s="235">
        <f t="shared" si="7"/>
        <v>4.7822007578799075E-4</v>
      </c>
      <c r="L166" s="235">
        <f t="shared" si="7"/>
        <v>4.7905747343615076E-4</v>
      </c>
      <c r="M166" s="235">
        <f t="shared" si="7"/>
        <v>4.8035484108594162E-4</v>
      </c>
      <c r="N166" s="235">
        <f t="shared" si="7"/>
        <v>4.7632447241721139E-4</v>
      </c>
      <c r="O166" s="235">
        <f t="shared" si="7"/>
        <v>4.7998596218507434E-4</v>
      </c>
      <c r="P166" s="235">
        <f t="shared" si="7"/>
        <v>4.8424637044064319E-4</v>
      </c>
      <c r="Q166" s="235">
        <f t="shared" si="7"/>
        <v>4.8509269399451887E-4</v>
      </c>
      <c r="R166" s="235">
        <f t="shared" si="7"/>
        <v>4.8547690506007581E-4</v>
      </c>
      <c r="S166" s="235">
        <f t="shared" si="7"/>
        <v>4.8574077965336099E-4</v>
      </c>
      <c r="T166" s="235">
        <f t="shared" si="7"/>
        <v>4.8526091263393723E-4</v>
      </c>
      <c r="U166" s="235">
        <f t="shared" si="7"/>
        <v>4.8588816155620279E-4</v>
      </c>
      <c r="V166" s="235">
        <f t="shared" si="7"/>
        <v>4.8571104141807714E-4</v>
      </c>
      <c r="W166" s="235">
        <f t="shared" si="7"/>
        <v>4.8571620226534545E-4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3.4009849858983262E-3</v>
      </c>
      <c r="C167" s="302">
        <f t="shared" si="8"/>
        <v>2.8266533146733526E-3</v>
      </c>
      <c r="D167" s="302">
        <f t="shared" si="8"/>
        <v>3.2791059133199761E-3</v>
      </c>
      <c r="E167" s="302">
        <f t="shared" si="8"/>
        <v>3.2817469398890098E-3</v>
      </c>
      <c r="F167" s="302">
        <f t="shared" si="8"/>
        <v>3.2635286477352386E-3</v>
      </c>
      <c r="G167" s="302">
        <f t="shared" si="8"/>
        <v>3.224868691406162E-3</v>
      </c>
      <c r="H167" s="302">
        <f t="shared" si="8"/>
        <v>2.7775405456489659E-3</v>
      </c>
      <c r="I167" s="302">
        <f t="shared" si="8"/>
        <v>3.4578706042894831E-3</v>
      </c>
      <c r="J167" s="302">
        <f t="shared" si="8"/>
        <v>3.4971413546788324E-3</v>
      </c>
      <c r="K167" s="302">
        <f t="shared" si="8"/>
        <v>3.3800460924263789E-3</v>
      </c>
      <c r="L167" s="302">
        <f t="shared" si="8"/>
        <v>3.4151678033360628E-3</v>
      </c>
      <c r="M167" s="302">
        <f t="shared" si="8"/>
        <v>3.5430573798625503E-3</v>
      </c>
      <c r="N167" s="302">
        <f t="shared" si="8"/>
        <v>3.4927264394161999E-3</v>
      </c>
      <c r="O167" s="302">
        <f t="shared" si="8"/>
        <v>3.9536951859832159E-3</v>
      </c>
      <c r="P167" s="302">
        <f t="shared" si="8"/>
        <v>4.2160716884604875E-3</v>
      </c>
      <c r="Q167" s="302">
        <f t="shared" si="8"/>
        <v>4.359475166628708E-3</v>
      </c>
      <c r="R167" s="302">
        <f t="shared" si="8"/>
        <v>4.3726656647663856E-3</v>
      </c>
      <c r="S167" s="302">
        <f t="shared" si="8"/>
        <v>4.7200264336224084E-3</v>
      </c>
      <c r="T167" s="302">
        <f t="shared" si="8"/>
        <v>4.586992207279577E-3</v>
      </c>
      <c r="U167" s="302">
        <f t="shared" si="8"/>
        <v>4.7515889813887491E-3</v>
      </c>
      <c r="V167" s="302">
        <f t="shared" si="8"/>
        <v>5.2363521383980089E-3</v>
      </c>
      <c r="W167" s="302">
        <f t="shared" si="8"/>
        <v>5.3355648895744758E-3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0.63651354681212358</v>
      </c>
      <c r="C168" s="303">
        <f t="shared" si="9"/>
        <v>0.69211664035949272</v>
      </c>
      <c r="D168" s="303">
        <f t="shared" si="9"/>
        <v>0.64812490949837642</v>
      </c>
      <c r="E168" s="303">
        <f t="shared" si="9"/>
        <v>0.64781377345807911</v>
      </c>
      <c r="F168" s="303">
        <f t="shared" si="9"/>
        <v>0.64972254728584167</v>
      </c>
      <c r="G168" s="303">
        <f t="shared" si="9"/>
        <v>0.65362737131403137</v>
      </c>
      <c r="H168" s="303">
        <f t="shared" si="9"/>
        <v>0.69696397480043271</v>
      </c>
      <c r="I168" s="303">
        <f t="shared" si="9"/>
        <v>0.63054348111179681</v>
      </c>
      <c r="J168" s="303">
        <f t="shared" si="9"/>
        <v>0.62665053298157103</v>
      </c>
      <c r="K168" s="303">
        <f t="shared" si="9"/>
        <v>0.63840216707171571</v>
      </c>
      <c r="L168" s="303">
        <f t="shared" si="9"/>
        <v>0.634880568375221</v>
      </c>
      <c r="M168" s="303">
        <f t="shared" si="9"/>
        <v>0.62216149498998807</v>
      </c>
      <c r="N168" s="303">
        <f t="shared" si="9"/>
        <v>0.6274545425000605</v>
      </c>
      <c r="O168" s="303">
        <f t="shared" si="9"/>
        <v>0.58189826077320461</v>
      </c>
      <c r="P168" s="303">
        <f t="shared" si="9"/>
        <v>0.5557325283436203</v>
      </c>
      <c r="Q168" s="303">
        <f t="shared" si="9"/>
        <v>0.54158497907204817</v>
      </c>
      <c r="R168" s="303">
        <f t="shared" si="9"/>
        <v>0.54026071560127287</v>
      </c>
      <c r="S168" s="303">
        <f t="shared" si="9"/>
        <v>0.54511942643584099</v>
      </c>
      <c r="T168" s="303">
        <f t="shared" si="9"/>
        <v>0.54104098005233126</v>
      </c>
      <c r="U168" s="303">
        <f t="shared" si="9"/>
        <v>0.53046429660399086</v>
      </c>
      <c r="V168" s="303">
        <f t="shared" si="9"/>
        <v>0.52322193522785321</v>
      </c>
      <c r="W168" s="303">
        <f t="shared" si="9"/>
        <v>0.52381422338695205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0.33170817129262087</v>
      </c>
      <c r="C169" s="237">
        <f t="shared" si="10"/>
        <v>0.27630707485421169</v>
      </c>
      <c r="D169" s="237">
        <f t="shared" si="10"/>
        <v>0.32016926295333742</v>
      </c>
      <c r="E169" s="237">
        <f t="shared" si="10"/>
        <v>0.32045562227496954</v>
      </c>
      <c r="F169" s="237">
        <f t="shared" si="10"/>
        <v>0.31860970797087806</v>
      </c>
      <c r="G169" s="237">
        <f t="shared" si="10"/>
        <v>0.3148371481343577</v>
      </c>
      <c r="H169" s="237">
        <f t="shared" si="10"/>
        <v>0.27160569522187838</v>
      </c>
      <c r="I169" s="237">
        <f t="shared" si="10"/>
        <v>0.3375993638137425</v>
      </c>
      <c r="J169" s="237">
        <f t="shared" si="10"/>
        <v>0.341429328676361</v>
      </c>
      <c r="K169" s="237">
        <f t="shared" si="10"/>
        <v>0.32993709439067231</v>
      </c>
      <c r="L169" s="237">
        <f t="shared" si="10"/>
        <v>0.33337404985564228</v>
      </c>
      <c r="M169" s="237">
        <f t="shared" si="10"/>
        <v>0.34588851071324328</v>
      </c>
      <c r="N169" s="237">
        <f t="shared" si="10"/>
        <v>0.34088413967223852</v>
      </c>
      <c r="O169" s="237">
        <f t="shared" si="10"/>
        <v>0.38576292166343124</v>
      </c>
      <c r="P169" s="237">
        <f t="shared" si="10"/>
        <v>0.41141432811859641</v>
      </c>
      <c r="Q169" s="237">
        <f t="shared" si="10"/>
        <v>0.4253684245365183</v>
      </c>
      <c r="R169" s="237">
        <f t="shared" si="10"/>
        <v>0.42665677626525766</v>
      </c>
      <c r="S169" s="237">
        <f t="shared" si="10"/>
        <v>0.42143509980416499</v>
      </c>
      <c r="T169" s="237">
        <f t="shared" si="10"/>
        <v>0.42567495850242926</v>
      </c>
      <c r="U169" s="237">
        <f t="shared" si="10"/>
        <v>0.43604995130554236</v>
      </c>
      <c r="V169" s="237">
        <f t="shared" si="10"/>
        <v>0.44281802394932607</v>
      </c>
      <c r="W169" s="237">
        <f t="shared" si="10"/>
        <v>0.4421262178399557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1.0000000000000002</v>
      </c>
      <c r="C171" s="234">
        <f t="shared" si="11"/>
        <v>0.99999999999999967</v>
      </c>
      <c r="D171" s="234">
        <f t="shared" si="11"/>
        <v>1.0000000000000002</v>
      </c>
      <c r="E171" s="234">
        <f t="shared" si="11"/>
        <v>1</v>
      </c>
      <c r="F171" s="234">
        <f t="shared" si="11"/>
        <v>1.0000000000000002</v>
      </c>
      <c r="G171" s="234">
        <f t="shared" si="11"/>
        <v>1</v>
      </c>
      <c r="H171" s="234">
        <f t="shared" si="11"/>
        <v>0.99999999999999978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9.7446040422719926E-4</v>
      </c>
      <c r="C172" s="301">
        <f t="shared" si="12"/>
        <v>1.0029292151809261E-3</v>
      </c>
      <c r="D172" s="301">
        <f t="shared" si="12"/>
        <v>9.7657788183029516E-4</v>
      </c>
      <c r="E172" s="301">
        <f t="shared" si="12"/>
        <v>9.76406978921063E-4</v>
      </c>
      <c r="F172" s="301">
        <f t="shared" si="12"/>
        <v>9.7650646562066077E-4</v>
      </c>
      <c r="G172" s="301">
        <f t="shared" si="12"/>
        <v>9.7625812004494266E-4</v>
      </c>
      <c r="H172" s="301">
        <f t="shared" si="12"/>
        <v>1.0005858985590113E-3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1.1750813130928033E-4</v>
      </c>
      <c r="C173" s="235">
        <f t="shared" si="13"/>
        <v>1.2094112536553716E-4</v>
      </c>
      <c r="D173" s="235">
        <f t="shared" si="13"/>
        <v>1.1776347348136818E-4</v>
      </c>
      <c r="E173" s="235">
        <f t="shared" si="13"/>
        <v>1.177428646588732E-4</v>
      </c>
      <c r="F173" s="235">
        <f t="shared" si="13"/>
        <v>1.1775486155080353E-4</v>
      </c>
      <c r="G173" s="235">
        <f t="shared" si="13"/>
        <v>1.1772491407998274E-4</v>
      </c>
      <c r="H173" s="235">
        <f t="shared" si="13"/>
        <v>1.2065854974100411E-4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1.8881842373485929E-2</v>
      </c>
      <c r="C174" s="235">
        <f t="shared" si="14"/>
        <v>1.9433474434323882E-2</v>
      </c>
      <c r="D174" s="235">
        <f t="shared" si="14"/>
        <v>1.892287213534961E-2</v>
      </c>
      <c r="E174" s="235">
        <f t="shared" si="14"/>
        <v>1.8919560598237087E-2</v>
      </c>
      <c r="F174" s="235">
        <f t="shared" si="14"/>
        <v>1.892148832374746E-2</v>
      </c>
      <c r="G174" s="235">
        <f t="shared" si="14"/>
        <v>1.8916676202090667E-2</v>
      </c>
      <c r="H174" s="235">
        <f t="shared" si="14"/>
        <v>1.9388068653961511E-2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3.2219658039737693E-4</v>
      </c>
      <c r="C175" s="235">
        <f t="shared" si="15"/>
        <v>3.3160953704238757E-4</v>
      </c>
      <c r="D175" s="235">
        <f t="shared" si="15"/>
        <v>3.2289670534840201E-4</v>
      </c>
      <c r="E175" s="235">
        <f t="shared" si="15"/>
        <v>3.2284019783645427E-4</v>
      </c>
      <c r="F175" s="235">
        <f t="shared" si="15"/>
        <v>3.2287309222012178E-4</v>
      </c>
      <c r="G175" s="235">
        <f t="shared" si="15"/>
        <v>3.2279097898606316E-4</v>
      </c>
      <c r="H175" s="235">
        <f t="shared" si="15"/>
        <v>3.3083474044819647E-4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2.5957992168577615E-3</v>
      </c>
      <c r="C176" s="302">
        <f t="shared" si="16"/>
        <v>4.3083641040334688E-3</v>
      </c>
      <c r="D176" s="302">
        <f t="shared" si="16"/>
        <v>2.7017401503661507E-3</v>
      </c>
      <c r="E176" s="302">
        <f t="shared" si="16"/>
        <v>2.6960086789294471E-3</v>
      </c>
      <c r="F176" s="302">
        <f t="shared" si="16"/>
        <v>2.7103513145302137E-3</v>
      </c>
      <c r="G176" s="302">
        <f t="shared" si="16"/>
        <v>2.6912184801290971E-3</v>
      </c>
      <c r="H176" s="302">
        <f t="shared" si="16"/>
        <v>4.1567013939526479E-3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0.85668156174980437</v>
      </c>
      <c r="C177" s="303">
        <f t="shared" si="17"/>
        <v>0.77213759801357318</v>
      </c>
      <c r="D177" s="303">
        <f t="shared" si="17"/>
        <v>0.85090406881391556</v>
      </c>
      <c r="E177" s="303">
        <f t="shared" si="17"/>
        <v>0.85115497794048756</v>
      </c>
      <c r="F177" s="303">
        <f t="shared" si="17"/>
        <v>0.85034652846647063</v>
      </c>
      <c r="G177" s="303">
        <f t="shared" si="17"/>
        <v>0.8507193786073719</v>
      </c>
      <c r="H177" s="303">
        <f t="shared" si="17"/>
        <v>0.77788090113110331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8.799688476631444E-2</v>
      </c>
      <c r="C178" s="303">
        <f t="shared" si="18"/>
        <v>0.14637826767292533</v>
      </c>
      <c r="D178" s="303">
        <f t="shared" si="18"/>
        <v>9.1688003048929087E-2</v>
      </c>
      <c r="E178" s="303">
        <f t="shared" si="18"/>
        <v>9.1501631505655101E-2</v>
      </c>
      <c r="F178" s="303">
        <f t="shared" si="18"/>
        <v>9.1969093956662168E-2</v>
      </c>
      <c r="G178" s="303">
        <f t="shared" si="18"/>
        <v>9.1320364327077339E-2</v>
      </c>
      <c r="H178" s="303">
        <f t="shared" si="18"/>
        <v>0.14127718644948103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4.6350044308751226E-2</v>
      </c>
      <c r="C179" s="304">
        <f t="shared" si="19"/>
        <v>0.13497819680263629</v>
      </c>
      <c r="D179" s="304">
        <f t="shared" si="19"/>
        <v>5.3183784109473636E-2</v>
      </c>
      <c r="E179" s="304">
        <f t="shared" si="19"/>
        <v>5.2293293520673072E-2</v>
      </c>
      <c r="F179" s="304">
        <f t="shared" si="19"/>
        <v>5.3105337280545374E-2</v>
      </c>
      <c r="G179" s="304">
        <f t="shared" si="19"/>
        <v>5.2863851348846767E-2</v>
      </c>
      <c r="H179" s="304">
        <f t="shared" si="19"/>
        <v>0.12815398888427243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4.1646840457563228E-2</v>
      </c>
      <c r="C180" s="304">
        <f t="shared" si="20"/>
        <v>1.1400070870289051E-2</v>
      </c>
      <c r="D180" s="304">
        <f t="shared" si="20"/>
        <v>3.8504218939455451E-2</v>
      </c>
      <c r="E180" s="304">
        <f t="shared" si="20"/>
        <v>3.9208337984982029E-2</v>
      </c>
      <c r="F180" s="304">
        <f t="shared" si="20"/>
        <v>3.8863756676116766E-2</v>
      </c>
      <c r="G180" s="304">
        <f t="shared" si="20"/>
        <v>3.8456512978230578E-2</v>
      </c>
      <c r="H180" s="304">
        <f t="shared" si="20"/>
        <v>1.3123197565208628E-2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3.2429746777603706E-2</v>
      </c>
      <c r="C181" s="303">
        <f t="shared" si="21"/>
        <v>5.6286815897555027E-2</v>
      </c>
      <c r="D181" s="303">
        <f t="shared" si="21"/>
        <v>3.4366077790779728E-2</v>
      </c>
      <c r="E181" s="303">
        <f t="shared" si="21"/>
        <v>3.4310831235274557E-2</v>
      </c>
      <c r="F181" s="303">
        <f t="shared" si="21"/>
        <v>3.4635403519198187E-2</v>
      </c>
      <c r="G181" s="303">
        <f t="shared" si="21"/>
        <v>3.4935588370220101E-2</v>
      </c>
      <c r="H181" s="303">
        <f t="shared" si="21"/>
        <v>5.584506318275316E-2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6.1227169015826803E-3</v>
      </c>
      <c r="C182" s="304">
        <f t="shared" si="22"/>
        <v>1.0203419543174174E-2</v>
      </c>
      <c r="D182" s="304">
        <f t="shared" si="22"/>
        <v>6.7069207233462023E-3</v>
      </c>
      <c r="E182" s="304">
        <f t="shared" si="22"/>
        <v>6.6158568733199596E-3</v>
      </c>
      <c r="F182" s="304">
        <f t="shared" si="22"/>
        <v>6.6825921143923127E-3</v>
      </c>
      <c r="G182" s="304">
        <f t="shared" si="22"/>
        <v>6.6956894862134544E-3</v>
      </c>
      <c r="H182" s="304">
        <f t="shared" si="22"/>
        <v>1.0040561497952225E-2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2.0760648274547988E-2</v>
      </c>
      <c r="C183" s="304">
        <f t="shared" si="23"/>
        <v>4.5215288316333771E-2</v>
      </c>
      <c r="D183" s="304">
        <f t="shared" si="23"/>
        <v>2.2803452490081127E-2</v>
      </c>
      <c r="E183" s="304">
        <f t="shared" si="23"/>
        <v>2.2734553342635012E-2</v>
      </c>
      <c r="F183" s="304">
        <f t="shared" si="23"/>
        <v>2.3062330575591337E-2</v>
      </c>
      <c r="G183" s="304">
        <f t="shared" si="23"/>
        <v>2.3369030359396456E-2</v>
      </c>
      <c r="H183" s="304">
        <f t="shared" si="23"/>
        <v>4.4776330237697226E-2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5.5463816014730341E-3</v>
      </c>
      <c r="C184" s="305">
        <f t="shared" si="24"/>
        <v>8.6810803804707941E-4</v>
      </c>
      <c r="D184" s="305">
        <f t="shared" si="24"/>
        <v>4.8557045773524009E-3</v>
      </c>
      <c r="E184" s="305">
        <f t="shared" si="24"/>
        <v>4.9604210193195846E-3</v>
      </c>
      <c r="F184" s="305">
        <f t="shared" si="24"/>
        <v>4.8904808292145434E-3</v>
      </c>
      <c r="G184" s="305">
        <f t="shared" si="24"/>
        <v>4.8708685246101916E-3</v>
      </c>
      <c r="H184" s="305">
        <f t="shared" si="24"/>
        <v>1.0281714471037028E-3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0.99999999999999978</v>
      </c>
      <c r="C187" s="234">
        <f t="shared" si="25"/>
        <v>1</v>
      </c>
      <c r="D187" s="234">
        <f t="shared" si="25"/>
        <v>0.99999999999999989</v>
      </c>
      <c r="E187" s="234">
        <f t="shared" si="25"/>
        <v>1</v>
      </c>
      <c r="F187" s="234">
        <f t="shared" si="25"/>
        <v>1.0000000000000004</v>
      </c>
      <c r="G187" s="234">
        <f t="shared" si="25"/>
        <v>1.0000000000000002</v>
      </c>
      <c r="H187" s="234">
        <f t="shared" si="25"/>
        <v>1</v>
      </c>
      <c r="I187" s="234">
        <f t="shared" si="25"/>
        <v>0.99999999999999989</v>
      </c>
      <c r="J187" s="234">
        <f t="shared" si="25"/>
        <v>0.99999999999999989</v>
      </c>
      <c r="K187" s="234">
        <f t="shared" si="25"/>
        <v>0.99999999999999989</v>
      </c>
      <c r="L187" s="234">
        <f t="shared" si="25"/>
        <v>1</v>
      </c>
      <c r="M187" s="234">
        <f t="shared" si="25"/>
        <v>0.99999999999999978</v>
      </c>
      <c r="N187" s="234">
        <f t="shared" si="25"/>
        <v>0.99999999999999978</v>
      </c>
      <c r="O187" s="234">
        <f t="shared" si="25"/>
        <v>1</v>
      </c>
      <c r="P187" s="234">
        <f t="shared" si="25"/>
        <v>1.0000000000000004</v>
      </c>
      <c r="Q187" s="234">
        <f t="shared" si="25"/>
        <v>1</v>
      </c>
      <c r="R187" s="234">
        <f t="shared" si="25"/>
        <v>1</v>
      </c>
      <c r="S187" s="234">
        <f t="shared" si="25"/>
        <v>1</v>
      </c>
      <c r="T187" s="234">
        <f t="shared" si="25"/>
        <v>1</v>
      </c>
      <c r="U187" s="234">
        <f t="shared" si="25"/>
        <v>1</v>
      </c>
      <c r="V187" s="234">
        <f t="shared" si="25"/>
        <v>1.0000000000000002</v>
      </c>
      <c r="W187" s="234">
        <f t="shared" si="25"/>
        <v>0.99999999999999989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1.4125892469156584E-3</v>
      </c>
      <c r="C188" s="301">
        <f t="shared" si="26"/>
        <v>1.4889834725095846E-3</v>
      </c>
      <c r="D188" s="301">
        <f t="shared" si="26"/>
        <v>1.4226555407825395E-3</v>
      </c>
      <c r="E188" s="301">
        <f t="shared" si="26"/>
        <v>1.42172977155159E-3</v>
      </c>
      <c r="F188" s="301">
        <f t="shared" si="26"/>
        <v>1.4211021678865437E-3</v>
      </c>
      <c r="G188" s="301">
        <f t="shared" si="26"/>
        <v>1.4189883520280546E-3</v>
      </c>
      <c r="H188" s="301">
        <f t="shared" si="26"/>
        <v>1.4833305663340096E-3</v>
      </c>
      <c r="I188" s="301">
        <f t="shared" si="26"/>
        <v>1.4076179624738538E-3</v>
      </c>
      <c r="J188" s="301">
        <f t="shared" si="26"/>
        <v>1.3916543952248765E-3</v>
      </c>
      <c r="K188" s="301">
        <f t="shared" si="26"/>
        <v>1.4122869303252771E-3</v>
      </c>
      <c r="L188" s="301">
        <f t="shared" si="26"/>
        <v>1.4142831461903163E-3</v>
      </c>
      <c r="M188" s="301">
        <f t="shared" si="26"/>
        <v>1.4129294821980285E-3</v>
      </c>
      <c r="N188" s="301">
        <f t="shared" si="26"/>
        <v>1.3938574640931644E-3</v>
      </c>
      <c r="O188" s="301">
        <f t="shared" si="26"/>
        <v>1.391586000794988E-3</v>
      </c>
      <c r="P188" s="301">
        <f t="shared" si="26"/>
        <v>1.3977599932825462E-3</v>
      </c>
      <c r="Q188" s="301">
        <f t="shared" si="26"/>
        <v>1.3943681243107223E-3</v>
      </c>
      <c r="R188" s="301">
        <f t="shared" si="26"/>
        <v>1.3952612346944001E-3</v>
      </c>
      <c r="S188" s="301">
        <f t="shared" si="26"/>
        <v>1.3988647806835624E-3</v>
      </c>
      <c r="T188" s="301">
        <f t="shared" si="26"/>
        <v>1.3949108661346151E-3</v>
      </c>
      <c r="U188" s="301">
        <f t="shared" si="26"/>
        <v>1.3922906691474575E-3</v>
      </c>
      <c r="V188" s="301">
        <f t="shared" si="26"/>
        <v>1.3883596727022245E-3</v>
      </c>
      <c r="W188" s="301">
        <f t="shared" si="26"/>
        <v>1.3887388833664425E-3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1.9070954767334719E-4</v>
      </c>
      <c r="C189" s="235">
        <f t="shared" si="27"/>
        <v>2.0102330890272389E-4</v>
      </c>
      <c r="D189" s="235">
        <f t="shared" si="27"/>
        <v>1.9206856860196555E-4</v>
      </c>
      <c r="E189" s="235">
        <f t="shared" si="27"/>
        <v>1.9194358320251585E-4</v>
      </c>
      <c r="F189" s="235">
        <f t="shared" si="27"/>
        <v>1.9185885226509673E-4</v>
      </c>
      <c r="G189" s="235">
        <f t="shared" si="27"/>
        <v>1.915734721610663E-4</v>
      </c>
      <c r="H189" s="235">
        <f t="shared" si="27"/>
        <v>2.0026012655361731E-4</v>
      </c>
      <c r="I189" s="235">
        <f t="shared" si="27"/>
        <v>1.9168734921165846E-4</v>
      </c>
      <c r="J189" s="235">
        <f t="shared" si="27"/>
        <v>1.9219271269208516E-4</v>
      </c>
      <c r="K189" s="235">
        <f t="shared" si="27"/>
        <v>1.9075331077392086E-4</v>
      </c>
      <c r="L189" s="235">
        <f t="shared" si="27"/>
        <v>1.9093823606608379E-4</v>
      </c>
      <c r="M189" s="235">
        <f t="shared" si="27"/>
        <v>1.9075548184490119E-4</v>
      </c>
      <c r="N189" s="235">
        <f t="shared" si="27"/>
        <v>1.8818062439505281E-4</v>
      </c>
      <c r="O189" s="235">
        <f t="shared" si="27"/>
        <v>1.8787396077072065E-4</v>
      </c>
      <c r="P189" s="235">
        <f t="shared" si="27"/>
        <v>1.8870749346057493E-4</v>
      </c>
      <c r="Q189" s="235">
        <f t="shared" si="27"/>
        <v>1.8824956713924958E-4</v>
      </c>
      <c r="R189" s="235">
        <f t="shared" si="27"/>
        <v>1.8837014336313447E-4</v>
      </c>
      <c r="S189" s="235">
        <f t="shared" si="27"/>
        <v>1.8885664758020522E-4</v>
      </c>
      <c r="T189" s="235">
        <f t="shared" si="27"/>
        <v>1.8832284112739865E-4</v>
      </c>
      <c r="U189" s="235">
        <f t="shared" si="27"/>
        <v>1.8796909598646193E-4</v>
      </c>
      <c r="V189" s="235">
        <f t="shared" si="27"/>
        <v>1.8743838363988779E-4</v>
      </c>
      <c r="W189" s="235">
        <f t="shared" si="27"/>
        <v>1.8748957976388766E-4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2.4550868651685858E-2</v>
      </c>
      <c r="C190" s="235">
        <f t="shared" si="28"/>
        <v>2.5878603945154156E-2</v>
      </c>
      <c r="D190" s="235">
        <f t="shared" si="28"/>
        <v>2.4725821320393103E-2</v>
      </c>
      <c r="E190" s="235">
        <f t="shared" si="28"/>
        <v>2.470973140689529E-2</v>
      </c>
      <c r="F190" s="235">
        <f t="shared" si="28"/>
        <v>2.4698823625189111E-2</v>
      </c>
      <c r="G190" s="235">
        <f t="shared" si="28"/>
        <v>2.466208540450043E-2</v>
      </c>
      <c r="H190" s="235">
        <f t="shared" si="28"/>
        <v>2.5780356165539618E-2</v>
      </c>
      <c r="I190" s="235">
        <f t="shared" si="28"/>
        <v>2.4390322487477356E-2</v>
      </c>
      <c r="J190" s="235">
        <f t="shared" si="28"/>
        <v>2.4051221487000677E-2</v>
      </c>
      <c r="K190" s="235">
        <f t="shared" si="28"/>
        <v>2.4353373540418742E-2</v>
      </c>
      <c r="L190" s="235">
        <f t="shared" si="28"/>
        <v>2.4505155476218527E-2</v>
      </c>
      <c r="M190" s="235">
        <f t="shared" si="28"/>
        <v>2.4556781957161142E-2</v>
      </c>
      <c r="N190" s="235">
        <f t="shared" si="28"/>
        <v>2.4225309370606025E-2</v>
      </c>
      <c r="O190" s="235">
        <f t="shared" si="28"/>
        <v>2.4185831229877983E-2</v>
      </c>
      <c r="P190" s="235">
        <f t="shared" si="28"/>
        <v>2.4293135514509543E-2</v>
      </c>
      <c r="Q190" s="235">
        <f t="shared" si="28"/>
        <v>2.4234184669603434E-2</v>
      </c>
      <c r="R190" s="235">
        <f t="shared" si="28"/>
        <v>2.4249706970774138E-2</v>
      </c>
      <c r="S190" s="235">
        <f t="shared" si="28"/>
        <v>2.4312336772362525E-2</v>
      </c>
      <c r="T190" s="235">
        <f t="shared" si="28"/>
        <v>2.4243617548452858E-2</v>
      </c>
      <c r="U190" s="235">
        <f t="shared" si="28"/>
        <v>2.419807839953628E-2</v>
      </c>
      <c r="V190" s="235">
        <f t="shared" si="28"/>
        <v>2.4129757493364958E-2</v>
      </c>
      <c r="W190" s="235">
        <f t="shared" si="28"/>
        <v>2.4136348192840298E-2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4.6647934520463756E-4</v>
      </c>
      <c r="C191" s="235">
        <f t="shared" si="29"/>
        <v>4.9170701022494012E-4</v>
      </c>
      <c r="D191" s="235">
        <f t="shared" si="29"/>
        <v>4.6980353741543949E-4</v>
      </c>
      <c r="E191" s="235">
        <f t="shared" si="29"/>
        <v>4.6949782064348598E-4</v>
      </c>
      <c r="F191" s="235">
        <f t="shared" si="29"/>
        <v>4.6929056708597901E-4</v>
      </c>
      <c r="G191" s="235">
        <f t="shared" si="29"/>
        <v>4.6859252167773019E-4</v>
      </c>
      <c r="H191" s="235">
        <f t="shared" si="29"/>
        <v>4.8984025102580037E-4</v>
      </c>
      <c r="I191" s="235">
        <f t="shared" si="29"/>
        <v>4.6887106720752762E-4</v>
      </c>
      <c r="J191" s="235">
        <f t="shared" si="29"/>
        <v>4.7010719632804517E-4</v>
      </c>
      <c r="K191" s="235">
        <f t="shared" si="29"/>
        <v>4.6658639061871766E-4</v>
      </c>
      <c r="L191" s="235">
        <f t="shared" si="29"/>
        <v>4.6703872155994447E-4</v>
      </c>
      <c r="M191" s="235">
        <f t="shared" si="29"/>
        <v>4.6659170110149997E-4</v>
      </c>
      <c r="N191" s="235">
        <f t="shared" si="29"/>
        <v>4.6029354858709141E-4</v>
      </c>
      <c r="O191" s="235">
        <f t="shared" si="29"/>
        <v>4.5954344326503614E-4</v>
      </c>
      <c r="P191" s="235">
        <f t="shared" si="29"/>
        <v>4.6158228079631647E-4</v>
      </c>
      <c r="Q191" s="235">
        <f t="shared" si="29"/>
        <v>4.6046218391008342E-4</v>
      </c>
      <c r="R191" s="235">
        <f t="shared" si="29"/>
        <v>4.6075711575094459E-4</v>
      </c>
      <c r="S191" s="235">
        <f t="shared" si="29"/>
        <v>4.6194711473834251E-4</v>
      </c>
      <c r="T191" s="235">
        <f t="shared" si="29"/>
        <v>4.6064141354189433E-4</v>
      </c>
      <c r="U191" s="235">
        <f t="shared" si="29"/>
        <v>4.5977614589417213E-4</v>
      </c>
      <c r="V191" s="235">
        <f t="shared" si="29"/>
        <v>4.5847801294308374E-4</v>
      </c>
      <c r="W191" s="235">
        <f t="shared" si="29"/>
        <v>4.5860323968024421E-4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3.5358110273011369E-3</v>
      </c>
      <c r="C192" s="302">
        <f t="shared" si="30"/>
        <v>3.2711772424338387E-3</v>
      </c>
      <c r="D192" s="302">
        <f t="shared" si="30"/>
        <v>3.4834867641179491E-3</v>
      </c>
      <c r="E192" s="302">
        <f t="shared" si="30"/>
        <v>3.4838923455565609E-3</v>
      </c>
      <c r="F192" s="302">
        <f t="shared" si="30"/>
        <v>3.4763997334489537E-3</v>
      </c>
      <c r="G192" s="302">
        <f t="shared" si="30"/>
        <v>3.4585051610350106E-3</v>
      </c>
      <c r="H192" s="302">
        <f t="shared" si="30"/>
        <v>3.2446302934275874E-3</v>
      </c>
      <c r="I192" s="302">
        <f t="shared" si="30"/>
        <v>3.5630163525601469E-3</v>
      </c>
      <c r="J192" s="302">
        <f t="shared" si="30"/>
        <v>3.5883840274735768E-3</v>
      </c>
      <c r="K192" s="302">
        <f t="shared" si="30"/>
        <v>3.5291161335872867E-3</v>
      </c>
      <c r="L192" s="302">
        <f t="shared" si="30"/>
        <v>3.5413069425534135E-3</v>
      </c>
      <c r="M192" s="302">
        <f t="shared" si="30"/>
        <v>3.5907603296531491E-3</v>
      </c>
      <c r="N192" s="302">
        <f t="shared" si="30"/>
        <v>3.5686738240346505E-3</v>
      </c>
      <c r="O192" s="302">
        <f t="shared" si="30"/>
        <v>3.7444106907047509E-3</v>
      </c>
      <c r="P192" s="302">
        <f t="shared" si="30"/>
        <v>3.8357714834089977E-3</v>
      </c>
      <c r="Q192" s="302">
        <f t="shared" si="30"/>
        <v>3.882419145721799E-3</v>
      </c>
      <c r="R192" s="302">
        <f t="shared" si="30"/>
        <v>3.8869360600341705E-3</v>
      </c>
      <c r="S192" s="302">
        <f t="shared" si="30"/>
        <v>4.2285586725577208E-3</v>
      </c>
      <c r="T192" s="302">
        <f t="shared" si="30"/>
        <v>4.0829139281867077E-3</v>
      </c>
      <c r="U192" s="302">
        <f t="shared" si="30"/>
        <v>4.1640898600917063E-3</v>
      </c>
      <c r="V192" s="302">
        <f t="shared" si="30"/>
        <v>4.5415246147665249E-3</v>
      </c>
      <c r="W192" s="302">
        <f t="shared" si="30"/>
        <v>4.6321146564749479E-3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0.20581126657841559</v>
      </c>
      <c r="C193" s="303">
        <f t="shared" si="31"/>
        <v>0.19083242947181384</v>
      </c>
      <c r="D193" s="303">
        <f t="shared" si="31"/>
        <v>0.20298642771014902</v>
      </c>
      <c r="E193" s="303">
        <f t="shared" si="31"/>
        <v>0.20302811253408079</v>
      </c>
      <c r="F193" s="303">
        <f t="shared" si="31"/>
        <v>0.20254891782122436</v>
      </c>
      <c r="G193" s="303">
        <f t="shared" si="31"/>
        <v>0.20150740303724232</v>
      </c>
      <c r="H193" s="303">
        <f t="shared" si="31"/>
        <v>0.18935305991550438</v>
      </c>
      <c r="I193" s="303">
        <f t="shared" si="31"/>
        <v>0.20760573260594861</v>
      </c>
      <c r="J193" s="303">
        <f t="shared" si="31"/>
        <v>0.2090813021504658</v>
      </c>
      <c r="K193" s="303">
        <f t="shared" si="31"/>
        <v>0.20559053510236663</v>
      </c>
      <c r="L193" s="303">
        <f t="shared" si="31"/>
        <v>0.20630604730136623</v>
      </c>
      <c r="M193" s="303">
        <f t="shared" si="31"/>
        <v>0.20920545916825212</v>
      </c>
      <c r="N193" s="303">
        <f t="shared" si="31"/>
        <v>0.20786325459203689</v>
      </c>
      <c r="O193" s="303">
        <f t="shared" si="31"/>
        <v>0.21803660893505275</v>
      </c>
      <c r="P193" s="303">
        <f t="shared" si="31"/>
        <v>0.22338437681096779</v>
      </c>
      <c r="Q193" s="303">
        <f t="shared" si="31"/>
        <v>0.22607997925737364</v>
      </c>
      <c r="R193" s="303">
        <f t="shared" si="31"/>
        <v>0.22634370256289213</v>
      </c>
      <c r="S193" s="303">
        <f t="shared" si="31"/>
        <v>0.22532390942956246</v>
      </c>
      <c r="T193" s="303">
        <f t="shared" si="31"/>
        <v>0.22612520248326429</v>
      </c>
      <c r="U193" s="303">
        <f t="shared" si="31"/>
        <v>0.228058420809539</v>
      </c>
      <c r="V193" s="303">
        <f t="shared" si="31"/>
        <v>0.22920641126326327</v>
      </c>
      <c r="W193" s="303">
        <f t="shared" si="31"/>
        <v>0.22907294954121321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0.10840567084258278</v>
      </c>
      <c r="C194" s="304">
        <f t="shared" si="32"/>
        <v>0.17597022858015446</v>
      </c>
      <c r="D194" s="304">
        <f t="shared" si="32"/>
        <v>0.11774262705589524</v>
      </c>
      <c r="E194" s="304">
        <f t="shared" si="32"/>
        <v>0.11603081286082603</v>
      </c>
      <c r="F194" s="304">
        <f t="shared" si="32"/>
        <v>0.11695699211491907</v>
      </c>
      <c r="G194" s="304">
        <f t="shared" si="32"/>
        <v>0.11664930903801024</v>
      </c>
      <c r="H194" s="304">
        <f t="shared" si="32"/>
        <v>0.17176410817249566</v>
      </c>
      <c r="I194" s="304">
        <f t="shared" si="32"/>
        <v>0.11534033796933681</v>
      </c>
      <c r="J194" s="304">
        <f t="shared" si="32"/>
        <v>0.11555069525653709</v>
      </c>
      <c r="K194" s="304">
        <f t="shared" si="32"/>
        <v>0.11070201101997576</v>
      </c>
      <c r="L194" s="304">
        <f t="shared" si="32"/>
        <v>0.11251799915395092</v>
      </c>
      <c r="M194" s="304">
        <f t="shared" si="32"/>
        <v>0.11099614549377204</v>
      </c>
      <c r="N194" s="304">
        <f t="shared" si="32"/>
        <v>9.5213341871554599E-2</v>
      </c>
      <c r="O194" s="304">
        <f t="shared" si="32"/>
        <v>9.1628752428190602E-2</v>
      </c>
      <c r="P194" s="304">
        <f t="shared" si="32"/>
        <v>9.3636856095949572E-2</v>
      </c>
      <c r="Q194" s="304">
        <f t="shared" si="32"/>
        <v>8.9477564248609059E-2</v>
      </c>
      <c r="R194" s="304">
        <f t="shared" si="32"/>
        <v>8.9988493965804175E-2</v>
      </c>
      <c r="S194" s="304">
        <f t="shared" si="32"/>
        <v>9.3303416579223891E-2</v>
      </c>
      <c r="T194" s="304">
        <f t="shared" si="32"/>
        <v>8.9924786368998089E-2</v>
      </c>
      <c r="U194" s="304">
        <f t="shared" si="32"/>
        <v>8.6666703015574803E-2</v>
      </c>
      <c r="V194" s="304">
        <f t="shared" si="32"/>
        <v>8.2946254989311324E-2</v>
      </c>
      <c r="W194" s="304">
        <f t="shared" si="32"/>
        <v>8.336233563652462E-2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9.7405595735832795E-2</v>
      </c>
      <c r="C195" s="304">
        <f t="shared" si="33"/>
        <v>1.4862200891659441E-2</v>
      </c>
      <c r="D195" s="304">
        <f t="shared" si="33"/>
        <v>8.5243800654253785E-2</v>
      </c>
      <c r="E195" s="304">
        <f t="shared" si="33"/>
        <v>8.6997299673254785E-2</v>
      </c>
      <c r="F195" s="304">
        <f t="shared" si="33"/>
        <v>8.5591925706305305E-2</v>
      </c>
      <c r="G195" s="304">
        <f t="shared" si="33"/>
        <v>8.4858093999232054E-2</v>
      </c>
      <c r="H195" s="304">
        <f t="shared" si="33"/>
        <v>1.7588951743008611E-2</v>
      </c>
      <c r="I195" s="304">
        <f t="shared" si="33"/>
        <v>9.2265394636611792E-2</v>
      </c>
      <c r="J195" s="304">
        <f t="shared" si="33"/>
        <v>9.3530606893928753E-2</v>
      </c>
      <c r="K195" s="304">
        <f t="shared" si="33"/>
        <v>9.4888524082390888E-2</v>
      </c>
      <c r="L195" s="304">
        <f t="shared" si="33"/>
        <v>9.3788048147415329E-2</v>
      </c>
      <c r="M195" s="304">
        <f t="shared" si="33"/>
        <v>9.8209313674480062E-2</v>
      </c>
      <c r="N195" s="304">
        <f t="shared" si="33"/>
        <v>0.11264991272048228</v>
      </c>
      <c r="O195" s="304">
        <f t="shared" si="33"/>
        <v>0.12640785650686212</v>
      </c>
      <c r="P195" s="304">
        <f t="shared" si="33"/>
        <v>0.12974752071501822</v>
      </c>
      <c r="Q195" s="304">
        <f t="shared" si="33"/>
        <v>0.13660241500876455</v>
      </c>
      <c r="R195" s="304">
        <f t="shared" si="33"/>
        <v>0.13635520859708797</v>
      </c>
      <c r="S195" s="304">
        <f t="shared" si="33"/>
        <v>0.13202049285033846</v>
      </c>
      <c r="T195" s="304">
        <f t="shared" si="33"/>
        <v>0.1362004161142662</v>
      </c>
      <c r="U195" s="304">
        <f t="shared" si="33"/>
        <v>0.14139171779396423</v>
      </c>
      <c r="V195" s="304">
        <f t="shared" si="33"/>
        <v>0.14626015627395195</v>
      </c>
      <c r="W195" s="304">
        <f t="shared" si="33"/>
        <v>0.14571061390468856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0.40634140112282169</v>
      </c>
      <c r="C196" s="303">
        <f t="shared" si="34"/>
        <v>0.37676808495663389</v>
      </c>
      <c r="D196" s="303">
        <f t="shared" si="34"/>
        <v>0.4007642089566178</v>
      </c>
      <c r="E196" s="303">
        <f t="shared" si="34"/>
        <v>0.40084650896887475</v>
      </c>
      <c r="F196" s="303">
        <f t="shared" si="34"/>
        <v>0.39990041571426382</v>
      </c>
      <c r="G196" s="303">
        <f t="shared" si="34"/>
        <v>0.39784411149122884</v>
      </c>
      <c r="H196" s="303">
        <f t="shared" si="34"/>
        <v>0.37384730657417242</v>
      </c>
      <c r="I196" s="303">
        <f t="shared" si="34"/>
        <v>0.40988428704941537</v>
      </c>
      <c r="J196" s="303">
        <f t="shared" si="34"/>
        <v>0.41279756291687059</v>
      </c>
      <c r="K196" s="303">
        <f t="shared" si="34"/>
        <v>0.40590560215641541</v>
      </c>
      <c r="L196" s="303">
        <f t="shared" si="34"/>
        <v>0.40731826645947078</v>
      </c>
      <c r="M196" s="303">
        <f t="shared" si="34"/>
        <v>0.41304269107435787</v>
      </c>
      <c r="N196" s="303">
        <f t="shared" si="34"/>
        <v>0.41039272298874313</v>
      </c>
      <c r="O196" s="303">
        <f t="shared" si="34"/>
        <v>0.43047838266415739</v>
      </c>
      <c r="P196" s="303">
        <f t="shared" si="34"/>
        <v>0.44103669430425885</v>
      </c>
      <c r="Q196" s="303">
        <f t="shared" si="34"/>
        <v>0.44635872984270353</v>
      </c>
      <c r="R196" s="303">
        <f t="shared" si="34"/>
        <v>0.44687940929458542</v>
      </c>
      <c r="S196" s="303">
        <f t="shared" si="34"/>
        <v>0.44486599099372293</v>
      </c>
      <c r="T196" s="303">
        <f t="shared" si="34"/>
        <v>0.44644801586322719</v>
      </c>
      <c r="U196" s="303">
        <f t="shared" si="34"/>
        <v>0.45026484599325067</v>
      </c>
      <c r="V196" s="303">
        <f t="shared" si="34"/>
        <v>0.45253136938235883</v>
      </c>
      <c r="W196" s="303">
        <f t="shared" si="34"/>
        <v>0.45226787057573031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0.21402964430546012</v>
      </c>
      <c r="C197" s="304">
        <f t="shared" si="35"/>
        <v>0.3474250483265921</v>
      </c>
      <c r="D197" s="304">
        <f t="shared" si="35"/>
        <v>0.23246396975816438</v>
      </c>
      <c r="E197" s="304">
        <f t="shared" si="35"/>
        <v>0.22908426664448042</v>
      </c>
      <c r="F197" s="304">
        <f t="shared" si="35"/>
        <v>0.23091285932580305</v>
      </c>
      <c r="G197" s="304">
        <f t="shared" si="35"/>
        <v>0.23030538834206429</v>
      </c>
      <c r="H197" s="304">
        <f t="shared" si="35"/>
        <v>0.33912073686613015</v>
      </c>
      <c r="I197" s="304">
        <f t="shared" si="35"/>
        <v>0.22772103449731826</v>
      </c>
      <c r="J197" s="304">
        <f t="shared" si="35"/>
        <v>0.22813635128846571</v>
      </c>
      <c r="K197" s="304">
        <f t="shared" si="35"/>
        <v>0.21856340040467223</v>
      </c>
      <c r="L197" s="304">
        <f t="shared" si="35"/>
        <v>0.22214877828533725</v>
      </c>
      <c r="M197" s="304">
        <f t="shared" si="35"/>
        <v>0.21914412184032497</v>
      </c>
      <c r="N197" s="304">
        <f t="shared" si="35"/>
        <v>0.18798350248203199</v>
      </c>
      <c r="O197" s="304">
        <f t="shared" si="35"/>
        <v>0.1809063044205175</v>
      </c>
      <c r="P197" s="304">
        <f t="shared" si="35"/>
        <v>0.18487098367021329</v>
      </c>
      <c r="Q197" s="304">
        <f t="shared" si="35"/>
        <v>0.1766591277061321</v>
      </c>
      <c r="R197" s="304">
        <f t="shared" si="35"/>
        <v>0.17766787664690617</v>
      </c>
      <c r="S197" s="304">
        <f t="shared" si="35"/>
        <v>0.18421266071895537</v>
      </c>
      <c r="T197" s="304">
        <f t="shared" si="35"/>
        <v>0.17754209619485059</v>
      </c>
      <c r="U197" s="304">
        <f t="shared" si="35"/>
        <v>0.17110953214325852</v>
      </c>
      <c r="V197" s="304">
        <f t="shared" si="35"/>
        <v>0.16376410305704014</v>
      </c>
      <c r="W197" s="304">
        <f t="shared" si="35"/>
        <v>0.16458558769186851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0.19231175681736154</v>
      </c>
      <c r="C198" s="304">
        <f t="shared" si="36"/>
        <v>2.9343036630041799E-2</v>
      </c>
      <c r="D198" s="304">
        <f t="shared" si="36"/>
        <v>0.16830023919845336</v>
      </c>
      <c r="E198" s="304">
        <f t="shared" si="36"/>
        <v>0.17176224232439433</v>
      </c>
      <c r="F198" s="304">
        <f t="shared" si="36"/>
        <v>0.16898755638846091</v>
      </c>
      <c r="G198" s="304">
        <f t="shared" si="36"/>
        <v>0.16753872314916454</v>
      </c>
      <c r="H198" s="304">
        <f t="shared" si="36"/>
        <v>3.4726569708042249E-2</v>
      </c>
      <c r="I198" s="304">
        <f t="shared" si="36"/>
        <v>0.18216325255209712</v>
      </c>
      <c r="J198" s="304">
        <f t="shared" si="36"/>
        <v>0.18466121162840488</v>
      </c>
      <c r="K198" s="304">
        <f t="shared" si="36"/>
        <v>0.18734220175174321</v>
      </c>
      <c r="L198" s="304">
        <f t="shared" si="36"/>
        <v>0.1851694881741337</v>
      </c>
      <c r="M198" s="304">
        <f t="shared" si="36"/>
        <v>0.19389856923403292</v>
      </c>
      <c r="N198" s="304">
        <f t="shared" si="36"/>
        <v>0.22240922050671116</v>
      </c>
      <c r="O198" s="304">
        <f t="shared" si="36"/>
        <v>0.24957207824363989</v>
      </c>
      <c r="P198" s="304">
        <f t="shared" si="36"/>
        <v>0.25616571063404564</v>
      </c>
      <c r="Q198" s="304">
        <f t="shared" si="36"/>
        <v>0.26969960213657151</v>
      </c>
      <c r="R198" s="304">
        <f t="shared" si="36"/>
        <v>0.26921153264767911</v>
      </c>
      <c r="S198" s="304">
        <f t="shared" si="36"/>
        <v>0.2606533302747675</v>
      </c>
      <c r="T198" s="304">
        <f t="shared" si="36"/>
        <v>0.26890591966837674</v>
      </c>
      <c r="U198" s="304">
        <f t="shared" si="36"/>
        <v>0.27915531384999226</v>
      </c>
      <c r="V198" s="304">
        <f t="shared" si="36"/>
        <v>0.28876726632531863</v>
      </c>
      <c r="W198" s="304">
        <f t="shared" si="36"/>
        <v>0.28768228288386172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0.35769087447998199</v>
      </c>
      <c r="C199" s="303">
        <f t="shared" si="37"/>
        <v>0.40106799059232712</v>
      </c>
      <c r="D199" s="303">
        <f t="shared" si="37"/>
        <v>0.36595552760192218</v>
      </c>
      <c r="E199" s="303">
        <f t="shared" si="37"/>
        <v>0.36584858356919492</v>
      </c>
      <c r="F199" s="303">
        <f t="shared" si="37"/>
        <v>0.36729319151863626</v>
      </c>
      <c r="G199" s="303">
        <f t="shared" si="37"/>
        <v>0.37044874056012672</v>
      </c>
      <c r="H199" s="303">
        <f t="shared" si="37"/>
        <v>0.4056012161074426</v>
      </c>
      <c r="I199" s="303">
        <f t="shared" si="37"/>
        <v>0.35248846512570536</v>
      </c>
      <c r="J199" s="303">
        <f t="shared" si="37"/>
        <v>0.34842757511394418</v>
      </c>
      <c r="K199" s="303">
        <f t="shared" si="37"/>
        <v>0.35855174643549387</v>
      </c>
      <c r="L199" s="303">
        <f t="shared" si="37"/>
        <v>0.35625696371657462</v>
      </c>
      <c r="M199" s="303">
        <f t="shared" si="37"/>
        <v>0.34753403080543116</v>
      </c>
      <c r="N199" s="303">
        <f t="shared" si="37"/>
        <v>0.35190770758750378</v>
      </c>
      <c r="O199" s="303">
        <f t="shared" si="37"/>
        <v>0.32151576307537633</v>
      </c>
      <c r="P199" s="303">
        <f t="shared" si="37"/>
        <v>0.30540197211931563</v>
      </c>
      <c r="Q199" s="303">
        <f t="shared" si="37"/>
        <v>0.29740160720923742</v>
      </c>
      <c r="R199" s="303">
        <f t="shared" si="37"/>
        <v>0.29659585661790577</v>
      </c>
      <c r="S199" s="303">
        <f t="shared" si="37"/>
        <v>0.2992195355887925</v>
      </c>
      <c r="T199" s="303">
        <f t="shared" si="37"/>
        <v>0.2970563750560648</v>
      </c>
      <c r="U199" s="303">
        <f t="shared" si="37"/>
        <v>0.29127452902655421</v>
      </c>
      <c r="V199" s="303">
        <f t="shared" si="37"/>
        <v>0.28755666117696144</v>
      </c>
      <c r="W199" s="303">
        <f t="shared" si="37"/>
        <v>0.28785588533093071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7.1407738430241979E-2</v>
      </c>
      <c r="C200" s="304">
        <f t="shared" si="38"/>
        <v>0.12187503106209724</v>
      </c>
      <c r="D200" s="304">
        <f t="shared" si="38"/>
        <v>7.8607765111951014E-2</v>
      </c>
      <c r="E200" s="304">
        <f t="shared" si="38"/>
        <v>7.7503565862562782E-2</v>
      </c>
      <c r="F200" s="304">
        <f t="shared" si="38"/>
        <v>7.8242826896295345E-2</v>
      </c>
      <c r="G200" s="304">
        <f t="shared" si="38"/>
        <v>7.8299479788529899E-2</v>
      </c>
      <c r="H200" s="304">
        <f t="shared" si="38"/>
        <v>0.11975425932588891</v>
      </c>
      <c r="I200" s="304">
        <f t="shared" si="38"/>
        <v>7.5526964420204359E-2</v>
      </c>
      <c r="J200" s="304">
        <f t="shared" si="38"/>
        <v>7.5375874206632318E-2</v>
      </c>
      <c r="K200" s="304">
        <f t="shared" si="38"/>
        <v>7.3146071130790941E-2</v>
      </c>
      <c r="L200" s="304">
        <f t="shared" si="38"/>
        <v>7.4050259673152055E-2</v>
      </c>
      <c r="M200" s="304">
        <f t="shared" si="38"/>
        <v>7.2156356255098655E-2</v>
      </c>
      <c r="N200" s="304">
        <f t="shared" si="38"/>
        <v>6.2422079323003463E-2</v>
      </c>
      <c r="O200" s="304">
        <f t="shared" si="38"/>
        <v>5.7682389512525689E-2</v>
      </c>
      <c r="P200" s="304">
        <f t="shared" si="38"/>
        <v>5.7775156910656683E-2</v>
      </c>
      <c r="Q200" s="304">
        <f t="shared" si="38"/>
        <v>5.4699805009125316E-2</v>
      </c>
      <c r="R200" s="304">
        <f t="shared" si="38"/>
        <v>5.4962285983436165E-2</v>
      </c>
      <c r="S200" s="304">
        <f t="shared" si="38"/>
        <v>5.7174515979828255E-2</v>
      </c>
      <c r="T200" s="304">
        <f t="shared" si="38"/>
        <v>5.4963332584554776E-2</v>
      </c>
      <c r="U200" s="304">
        <f t="shared" si="38"/>
        <v>5.2628872283380188E-2</v>
      </c>
      <c r="V200" s="304">
        <f t="shared" si="38"/>
        <v>5.0174213348112992E-2</v>
      </c>
      <c r="W200" s="304">
        <f t="shared" si="38"/>
        <v>5.044746525881829E-2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0.22159705420102419</v>
      </c>
      <c r="C201" s="304">
        <f t="shared" si="39"/>
        <v>0.26882381870890371</v>
      </c>
      <c r="D201" s="304">
        <f t="shared" si="39"/>
        <v>0.23043698321970296</v>
      </c>
      <c r="E201" s="304">
        <f t="shared" si="39"/>
        <v>0.23023458325523632</v>
      </c>
      <c r="F201" s="304">
        <f t="shared" si="39"/>
        <v>0.23179039148470457</v>
      </c>
      <c r="G201" s="304">
        <f t="shared" si="39"/>
        <v>0.23518926100150833</v>
      </c>
      <c r="H201" s="304">
        <f t="shared" si="39"/>
        <v>0.27358390653948872</v>
      </c>
      <c r="I201" s="304">
        <f t="shared" si="39"/>
        <v>0.21654443152899083</v>
      </c>
      <c r="J201" s="304">
        <f t="shared" si="39"/>
        <v>0.2120399411419987</v>
      </c>
      <c r="K201" s="304">
        <f t="shared" si="39"/>
        <v>0.22270832529202869</v>
      </c>
      <c r="L201" s="304">
        <f t="shared" si="39"/>
        <v>0.22048298542261979</v>
      </c>
      <c r="M201" s="304">
        <f t="shared" si="39"/>
        <v>0.2115337798498437</v>
      </c>
      <c r="N201" s="304">
        <f t="shared" si="39"/>
        <v>0.21563209419725263</v>
      </c>
      <c r="O201" s="304">
        <f t="shared" si="39"/>
        <v>0.18425674479464141</v>
      </c>
      <c r="P201" s="304">
        <f t="shared" si="39"/>
        <v>0.16757090901294561</v>
      </c>
      <c r="Q201" s="304">
        <f t="shared" si="39"/>
        <v>0.15919343306308362</v>
      </c>
      <c r="R201" s="304">
        <f t="shared" si="39"/>
        <v>0.15835187938745174</v>
      </c>
      <c r="S201" s="304">
        <f t="shared" si="39"/>
        <v>0.16114543356082314</v>
      </c>
      <c r="T201" s="304">
        <f t="shared" si="39"/>
        <v>0.15884537437781071</v>
      </c>
      <c r="U201" s="304">
        <f t="shared" si="39"/>
        <v>0.15278469285755109</v>
      </c>
      <c r="V201" s="304">
        <f t="shared" si="39"/>
        <v>0.1489096374992771</v>
      </c>
      <c r="W201" s="304">
        <f t="shared" si="39"/>
        <v>0.14923033488927376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6.4686081848715785E-2</v>
      </c>
      <c r="C202" s="305">
        <f t="shared" si="40"/>
        <v>1.0369140821326136E-2</v>
      </c>
      <c r="D202" s="305">
        <f t="shared" si="40"/>
        <v>5.6910779270268157E-2</v>
      </c>
      <c r="E202" s="305">
        <f t="shared" si="40"/>
        <v>5.8110434451395854E-2</v>
      </c>
      <c r="F202" s="305">
        <f t="shared" si="40"/>
        <v>5.7259973137636352E-2</v>
      </c>
      <c r="G202" s="305">
        <f t="shared" si="40"/>
        <v>5.6959999770088456E-2</v>
      </c>
      <c r="H202" s="305">
        <f t="shared" si="40"/>
        <v>1.2263050242064978E-2</v>
      </c>
      <c r="I202" s="305">
        <f t="shared" si="40"/>
        <v>6.0417069176510234E-2</v>
      </c>
      <c r="J202" s="305">
        <f t="shared" si="40"/>
        <v>6.1011759765313131E-2</v>
      </c>
      <c r="K202" s="305">
        <f t="shared" si="40"/>
        <v>6.2697350012674194E-2</v>
      </c>
      <c r="L202" s="305">
        <f t="shared" si="40"/>
        <v>6.1723718620802774E-2</v>
      </c>
      <c r="M202" s="305">
        <f t="shared" si="40"/>
        <v>6.3843894700488804E-2</v>
      </c>
      <c r="N202" s="305">
        <f t="shared" si="40"/>
        <v>7.3853534067247678E-2</v>
      </c>
      <c r="O202" s="305">
        <f t="shared" si="40"/>
        <v>7.9576628768209243E-2</v>
      </c>
      <c r="P202" s="305">
        <f t="shared" si="40"/>
        <v>8.00559061957134E-2</v>
      </c>
      <c r="Q202" s="305">
        <f t="shared" si="40"/>
        <v>8.3508369137028526E-2</v>
      </c>
      <c r="R202" s="305">
        <f t="shared" si="40"/>
        <v>8.3281691247017897E-2</v>
      </c>
      <c r="S202" s="305">
        <f t="shared" si="40"/>
        <v>8.0899586048141042E-2</v>
      </c>
      <c r="T202" s="305">
        <f t="shared" si="40"/>
        <v>8.3247668093699323E-2</v>
      </c>
      <c r="U202" s="305">
        <f t="shared" si="40"/>
        <v>8.5860963885622935E-2</v>
      </c>
      <c r="V202" s="305">
        <f t="shared" si="40"/>
        <v>8.8472810329571397E-2</v>
      </c>
      <c r="W202" s="305">
        <f t="shared" si="40"/>
        <v>8.8178085182838692E-2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0.99999999999999978</v>
      </c>
      <c r="D204" s="234">
        <f t="shared" si="41"/>
        <v>0.99999999999999989</v>
      </c>
      <c r="E204" s="234">
        <f t="shared" si="41"/>
        <v>0.99999999999999978</v>
      </c>
      <c r="F204" s="234">
        <f t="shared" si="41"/>
        <v>1</v>
      </c>
      <c r="G204" s="234">
        <f t="shared" si="41"/>
        <v>1.0000000000000002</v>
      </c>
      <c r="H204" s="234">
        <f t="shared" si="41"/>
        <v>0.99999999999999989</v>
      </c>
      <c r="I204" s="234">
        <f t="shared" si="41"/>
        <v>1.0000000000000002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1.8088385226948957E-3</v>
      </c>
      <c r="C205" s="301">
        <f t="shared" si="42"/>
        <v>1.9191891962127045E-3</v>
      </c>
      <c r="D205" s="301">
        <f t="shared" si="42"/>
        <v>1.8246229498247318E-3</v>
      </c>
      <c r="E205" s="301">
        <f t="shared" si="42"/>
        <v>1.8265835988075824E-3</v>
      </c>
      <c r="F205" s="301">
        <f t="shared" si="42"/>
        <v>1.823824056416939E-3</v>
      </c>
      <c r="G205" s="301">
        <f t="shared" si="42"/>
        <v>1.8168765214873687E-3</v>
      </c>
      <c r="H205" s="301">
        <f t="shared" si="42"/>
        <v>1.9111547136244013E-3</v>
      </c>
      <c r="I205" s="301">
        <f t="shared" si="42"/>
        <v>1.8155005506071391E-3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2.3430871732744678E-4</v>
      </c>
      <c r="C206" s="235">
        <f t="shared" si="43"/>
        <v>2.4860304180349563E-4</v>
      </c>
      <c r="D206" s="235">
        <f t="shared" si="43"/>
        <v>2.3635336024506353E-4</v>
      </c>
      <c r="E206" s="235">
        <f t="shared" si="43"/>
        <v>2.3660733379910785E-4</v>
      </c>
      <c r="F206" s="235">
        <f t="shared" si="43"/>
        <v>2.3624987522563668E-4</v>
      </c>
      <c r="G206" s="235">
        <f t="shared" si="43"/>
        <v>2.3534992314173817E-4</v>
      </c>
      <c r="H206" s="235">
        <f t="shared" si="43"/>
        <v>2.4756229146230411E-4</v>
      </c>
      <c r="I206" s="235">
        <f t="shared" si="43"/>
        <v>2.3517168613053921E-4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3.2735088684139116E-2</v>
      </c>
      <c r="C207" s="235">
        <f t="shared" si="44"/>
        <v>3.4732137640492648E-2</v>
      </c>
      <c r="D207" s="235">
        <f t="shared" si="44"/>
        <v>3.302074415611219E-2</v>
      </c>
      <c r="E207" s="235">
        <f t="shared" si="44"/>
        <v>3.3056226603841395E-2</v>
      </c>
      <c r="F207" s="235">
        <f t="shared" si="44"/>
        <v>3.3006286344524745E-2</v>
      </c>
      <c r="G207" s="235">
        <f t="shared" si="44"/>
        <v>3.2880554738744468E-2</v>
      </c>
      <c r="H207" s="235">
        <f t="shared" si="44"/>
        <v>3.4586735219679858E-2</v>
      </c>
      <c r="I207" s="235">
        <f t="shared" si="44"/>
        <v>3.2855653384518547E-2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5.974255986882388E-4</v>
      </c>
      <c r="C208" s="235">
        <f t="shared" si="45"/>
        <v>6.3387236624922979E-4</v>
      </c>
      <c r="D208" s="235">
        <f t="shared" si="45"/>
        <v>6.0263890032333678E-4</v>
      </c>
      <c r="E208" s="235">
        <f t="shared" si="45"/>
        <v>6.0328646608318786E-4</v>
      </c>
      <c r="F208" s="235">
        <f t="shared" si="45"/>
        <v>6.0237504074358412E-4</v>
      </c>
      <c r="G208" s="235">
        <f t="shared" si="45"/>
        <v>6.0008039964509503E-4</v>
      </c>
      <c r="H208" s="235">
        <f t="shared" si="45"/>
        <v>6.3121872662897478E-4</v>
      </c>
      <c r="I208" s="235">
        <f t="shared" si="45"/>
        <v>5.9962594214842796E-4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4.6392853467442981E-3</v>
      </c>
      <c r="C209" s="302">
        <f t="shared" si="46"/>
        <v>4.4490067705706144E-3</v>
      </c>
      <c r="D209" s="302">
        <f t="shared" si="46"/>
        <v>4.6004156180189165E-3</v>
      </c>
      <c r="E209" s="302">
        <f t="shared" si="46"/>
        <v>4.599081754973167E-3</v>
      </c>
      <c r="F209" s="302">
        <f t="shared" si="46"/>
        <v>4.5957209560772748E-3</v>
      </c>
      <c r="G209" s="302">
        <f t="shared" si="46"/>
        <v>4.5865931261091421E-3</v>
      </c>
      <c r="H209" s="302">
        <f t="shared" si="46"/>
        <v>4.4303136799662256E-3</v>
      </c>
      <c r="I209" s="302">
        <f t="shared" si="46"/>
        <v>4.6478786980675172E-3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0.47432857000528922</v>
      </c>
      <c r="C210" s="303">
        <f t="shared" si="47"/>
        <v>0.45585317865870129</v>
      </c>
      <c r="D210" s="303">
        <f t="shared" si="47"/>
        <v>0.47121062476237313</v>
      </c>
      <c r="E210" s="303">
        <f t="shared" si="47"/>
        <v>0.47140286547528504</v>
      </c>
      <c r="F210" s="303">
        <f t="shared" si="47"/>
        <v>0.4707744076899254</v>
      </c>
      <c r="G210" s="303">
        <f t="shared" si="47"/>
        <v>0.46936057951857107</v>
      </c>
      <c r="H210" s="303">
        <f t="shared" si="47"/>
        <v>0.45410407942970737</v>
      </c>
      <c r="I210" s="303">
        <f t="shared" si="47"/>
        <v>0.47565287792638189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0.25088172978790413</v>
      </c>
      <c r="C211" s="304">
        <f t="shared" si="48"/>
        <v>0.42035092394717799</v>
      </c>
      <c r="D211" s="304">
        <f t="shared" si="48"/>
        <v>0.27569540798579018</v>
      </c>
      <c r="E211" s="304">
        <f t="shared" si="48"/>
        <v>0.27419556081072938</v>
      </c>
      <c r="F211" s="304">
        <f t="shared" si="48"/>
        <v>0.27506764590965005</v>
      </c>
      <c r="G211" s="304">
        <f t="shared" si="48"/>
        <v>0.27170509105515334</v>
      </c>
      <c r="H211" s="304">
        <f t="shared" si="48"/>
        <v>0.41192248097570494</v>
      </c>
      <c r="I211" s="304">
        <f t="shared" si="48"/>
        <v>0.26426035065346071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0.22344684021738537</v>
      </c>
      <c r="C212" s="304">
        <f t="shared" si="49"/>
        <v>3.5502254711523303E-2</v>
      </c>
      <c r="D212" s="304">
        <f t="shared" si="49"/>
        <v>0.19551521677658304</v>
      </c>
      <c r="E212" s="304">
        <f t="shared" si="49"/>
        <v>0.19720730466455563</v>
      </c>
      <c r="F212" s="304">
        <f t="shared" si="49"/>
        <v>0.19570676178027532</v>
      </c>
      <c r="G212" s="304">
        <f t="shared" si="49"/>
        <v>0.19765548846341785</v>
      </c>
      <c r="H212" s="304">
        <f t="shared" si="49"/>
        <v>4.2181598454002454E-2</v>
      </c>
      <c r="I212" s="304">
        <f t="shared" si="49"/>
        <v>0.21139252727292102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0.32404505939395656</v>
      </c>
      <c r="C213" s="303">
        <f t="shared" si="50"/>
        <v>0.31144788741419066</v>
      </c>
      <c r="D213" s="303">
        <f t="shared" si="50"/>
        <v>0.32168004781001674</v>
      </c>
      <c r="E213" s="303">
        <f t="shared" si="50"/>
        <v>0.32161537332602008</v>
      </c>
      <c r="F213" s="303">
        <f t="shared" si="50"/>
        <v>0.32131284684878092</v>
      </c>
      <c r="G213" s="303">
        <f t="shared" si="50"/>
        <v>0.32067641023515953</v>
      </c>
      <c r="H213" s="303">
        <f t="shared" si="50"/>
        <v>0.31025286830441751</v>
      </c>
      <c r="I213" s="303">
        <f t="shared" si="50"/>
        <v>0.3249754326788738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0.17068221108994688</v>
      </c>
      <c r="C214" s="304">
        <f t="shared" si="51"/>
        <v>0.28719204639783791</v>
      </c>
      <c r="D214" s="304">
        <f t="shared" si="51"/>
        <v>0.18659106585540267</v>
      </c>
      <c r="E214" s="304">
        <f t="shared" si="51"/>
        <v>0.18380357641009915</v>
      </c>
      <c r="F214" s="304">
        <f t="shared" si="51"/>
        <v>0.18553436127703282</v>
      </c>
      <c r="G214" s="304">
        <f t="shared" si="51"/>
        <v>0.18563428000611687</v>
      </c>
      <c r="H214" s="304">
        <f t="shared" si="51"/>
        <v>0.28143356783379642</v>
      </c>
      <c r="I214" s="304">
        <f t="shared" si="51"/>
        <v>0.1805478864500237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0.15336284830400976</v>
      </c>
      <c r="C215" s="304">
        <f t="shared" si="52"/>
        <v>2.4255841016352576E-2</v>
      </c>
      <c r="D215" s="304">
        <f t="shared" si="52"/>
        <v>0.13508898195461402</v>
      </c>
      <c r="E215" s="304">
        <f t="shared" si="52"/>
        <v>0.13781179691592085</v>
      </c>
      <c r="F215" s="304">
        <f t="shared" si="52"/>
        <v>0.1357784855717481</v>
      </c>
      <c r="G215" s="304">
        <f t="shared" si="52"/>
        <v>0.13504213022904274</v>
      </c>
      <c r="H215" s="304">
        <f t="shared" si="52"/>
        <v>2.881930047062092E-2</v>
      </c>
      <c r="I215" s="304">
        <f t="shared" si="52"/>
        <v>0.14442754622885021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0.16161142373116011</v>
      </c>
      <c r="C216" s="303">
        <f t="shared" si="53"/>
        <v>0.19071612491177936</v>
      </c>
      <c r="D216" s="303">
        <f t="shared" si="53"/>
        <v>0.16682455244308592</v>
      </c>
      <c r="E216" s="303">
        <f t="shared" si="53"/>
        <v>0.16665997544119043</v>
      </c>
      <c r="F216" s="303">
        <f t="shared" si="53"/>
        <v>0.16764828918830554</v>
      </c>
      <c r="G216" s="303">
        <f t="shared" si="53"/>
        <v>0.16984355553714159</v>
      </c>
      <c r="H216" s="303">
        <f t="shared" si="53"/>
        <v>0.19383606763451333</v>
      </c>
      <c r="I216" s="303">
        <f t="shared" si="53"/>
        <v>0.15921785913327216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2.2157589812761766E-2</v>
      </c>
      <c r="C217" s="304">
        <f t="shared" si="54"/>
        <v>3.7375459475493131E-2</v>
      </c>
      <c r="D217" s="304">
        <f t="shared" si="54"/>
        <v>2.4292203587985027E-2</v>
      </c>
      <c r="E217" s="304">
        <f t="shared" si="54"/>
        <v>2.3929301640915668E-2</v>
      </c>
      <c r="F217" s="304">
        <f t="shared" si="54"/>
        <v>2.4154631713187939E-2</v>
      </c>
      <c r="G217" s="304">
        <f t="shared" si="54"/>
        <v>2.4167640085791624E-2</v>
      </c>
      <c r="H217" s="304">
        <f t="shared" si="54"/>
        <v>3.6639704559111044E-2</v>
      </c>
      <c r="I217" s="304">
        <f t="shared" si="54"/>
        <v>2.3505444887823329E-2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0.11938195235896829</v>
      </c>
      <c r="C218" s="304">
        <f t="shared" si="55"/>
        <v>0.15016075730263667</v>
      </c>
      <c r="D218" s="304">
        <f t="shared" si="55"/>
        <v>0.12494517748067838</v>
      </c>
      <c r="E218" s="304">
        <f t="shared" si="55"/>
        <v>0.12478902041960371</v>
      </c>
      <c r="F218" s="304">
        <f t="shared" si="55"/>
        <v>0.12581671994728746</v>
      </c>
      <c r="G218" s="304">
        <f t="shared" si="55"/>
        <v>0.12809484368116528</v>
      </c>
      <c r="H218" s="304">
        <f t="shared" si="55"/>
        <v>0.1534443918270138</v>
      </c>
      <c r="I218" s="304">
        <f t="shared" si="55"/>
        <v>0.1169094595561648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2.0071881559430054E-2</v>
      </c>
      <c r="C219" s="305">
        <f t="shared" si="56"/>
        <v>3.1799081336495658E-3</v>
      </c>
      <c r="D219" s="305">
        <f t="shared" si="56"/>
        <v>1.7587171374422499E-2</v>
      </c>
      <c r="E219" s="305">
        <f t="shared" si="56"/>
        <v>1.7941653380671038E-2</v>
      </c>
      <c r="F219" s="305">
        <f t="shared" si="56"/>
        <v>1.7676937527830148E-2</v>
      </c>
      <c r="G219" s="305">
        <f t="shared" si="56"/>
        <v>1.7581071770184701E-2</v>
      </c>
      <c r="H219" s="305">
        <f t="shared" si="56"/>
        <v>3.7519712483885018E-3</v>
      </c>
      <c r="I219" s="305">
        <f t="shared" si="56"/>
        <v>1.880295468928404E-2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0.36660770562081268</v>
      </c>
      <c r="C224" s="306">
        <f>IF(C$5=0,0,C$5/NFM_fec!C$5)</f>
        <v>0.361859793643662</v>
      </c>
      <c r="D224" s="306">
        <f>IF(D$5=0,0,D$5/NFM_fec!D$5)</f>
        <v>0.36597029531776554</v>
      </c>
      <c r="E224" s="306">
        <f>IF(E$5=0,0,E$5/NFM_fec!E$5)</f>
        <v>0.36568553851094265</v>
      </c>
      <c r="F224" s="306">
        <f>IF(F$5=0,0,F$5/NFM_fec!F$5)</f>
        <v>0.36626026490807501</v>
      </c>
      <c r="G224" s="306">
        <f>IF(G$5=0,0,G$5/NFM_fec!G$5)</f>
        <v>0.36747124233947981</v>
      </c>
      <c r="H224" s="306">
        <f>IF(H$5=0,0,H$5/NFM_fec!H$5)</f>
        <v>0.36308282432070582</v>
      </c>
      <c r="I224" s="306">
        <f>IF(I$5=0,0,I$5/NFM_fec!I$5)</f>
        <v>0.36632386715943749</v>
      </c>
      <c r="J224" s="306">
        <f>IF(J$5=0,0,J$5/NFM_fec!J$5)</f>
        <v>0.36601825332787358</v>
      </c>
      <c r="K224" s="306">
        <f>IF(K$5=0,0,K$5/NFM_fec!K$5)</f>
        <v>0.36786000667534768</v>
      </c>
      <c r="L224" s="306">
        <f>IF(L$5=0,0,L$5/NFM_fec!L$5)</f>
        <v>0.36721698340216102</v>
      </c>
      <c r="M224" s="306">
        <f>IF(M$5=0,0,M$5/NFM_fec!M$5)</f>
        <v>0.36622518443643304</v>
      </c>
      <c r="N224" s="306">
        <f>IF(N$5=0,0,N$5/NFM_fec!N$5)</f>
        <v>0.36932395973408427</v>
      </c>
      <c r="O224" s="306">
        <f>IF(O$5=0,0,O$5/NFM_fec!O$5)</f>
        <v>0.36650663588442939</v>
      </c>
      <c r="P224" s="306">
        <f>IF(P$5=0,0,P$5/NFM_fec!P$5)</f>
        <v>0.36328210392590382</v>
      </c>
      <c r="Q224" s="306">
        <f>IF(Q$5=0,0,Q$5/NFM_fec!Q$5)</f>
        <v>0.36264829887154998</v>
      </c>
      <c r="R224" s="306">
        <f>IF(R$5=0,0,R$5/NFM_fec!R$5)</f>
        <v>0.37526227513592963</v>
      </c>
      <c r="S224" s="306">
        <f>IF(S$5=0,0,S$5/NFM_fec!S$5)</f>
        <v>0.37505841706099807</v>
      </c>
      <c r="T224" s="306">
        <f>IF(T$5=0,0,T$5/NFM_fec!T$5)</f>
        <v>0.37542930653521689</v>
      </c>
      <c r="U224" s="306">
        <f>IF(U$5=0,0,U$5/NFM_fec!U$5)</f>
        <v>0.37494465256222309</v>
      </c>
      <c r="V224" s="306">
        <f>IF(V$5=0,0,V$5/NFM_fec!V$5)</f>
        <v>0.39003906704485947</v>
      </c>
      <c r="W224" s="306">
        <f>IF(W$5=0,0,W$5/NFM_fec!W$5)</f>
        <v>0.39003492278932456</v>
      </c>
      <c r="DA224" s="111"/>
    </row>
    <row r="225" spans="1:105" ht="12" customHeight="1" x14ac:dyDescent="0.25">
      <c r="A225" s="55" t="s">
        <v>92</v>
      </c>
      <c r="B225" s="307">
        <f>IF(B$6=0,0,B$6/NFM_fec!B$6)</f>
        <v>0.35498586525320575</v>
      </c>
      <c r="C225" s="307">
        <f>IF(C$6=0,0,C$6/NFM_fec!C$6)</f>
        <v>0.35498586525320569</v>
      </c>
      <c r="D225" s="307">
        <f>IF(D$6=0,0,D$6/NFM_fec!D$6)</f>
        <v>0.35498586525320569</v>
      </c>
      <c r="E225" s="307">
        <f>IF(E$6=0,0,E$6/NFM_fec!E$6)</f>
        <v>0.35498586525320569</v>
      </c>
      <c r="F225" s="307">
        <f>IF(F$6=0,0,F$6/NFM_fec!F$6)</f>
        <v>0.35498586525320558</v>
      </c>
      <c r="G225" s="307">
        <f>IF(G$6=0,0,G$6/NFM_fec!G$6)</f>
        <v>0.35498586525320575</v>
      </c>
      <c r="H225" s="307">
        <f>IF(H$6=0,0,H$6/NFM_fec!H$6)</f>
        <v>0.35498586525320569</v>
      </c>
      <c r="I225" s="307">
        <f>IF(I$6=0,0,I$6/NFM_fec!I$6)</f>
        <v>0.35498586525320569</v>
      </c>
      <c r="J225" s="307">
        <f>IF(J$6=0,0,J$6/NFM_fec!J$6)</f>
        <v>0.3549858652532058</v>
      </c>
      <c r="K225" s="307">
        <f>IF(K$6=0,0,K$6/NFM_fec!K$6)</f>
        <v>0.35498586525320569</v>
      </c>
      <c r="L225" s="307">
        <f>IF(L$6=0,0,L$6/NFM_fec!L$6)</f>
        <v>0.35498586525320563</v>
      </c>
      <c r="M225" s="307">
        <f>IF(M$6=0,0,M$6/NFM_fec!M$6)</f>
        <v>0.35498586525320563</v>
      </c>
      <c r="N225" s="307">
        <f>IF(N$6=0,0,N$6/NFM_fec!N$6)</f>
        <v>0.35498586525320563</v>
      </c>
      <c r="O225" s="307">
        <f>IF(O$6=0,0,O$6/NFM_fec!O$6)</f>
        <v>0.35498586525320563</v>
      </c>
      <c r="P225" s="307">
        <f>IF(P$6=0,0,P$6/NFM_fec!P$6)</f>
        <v>0.35498586525320563</v>
      </c>
      <c r="Q225" s="307">
        <f>IF(Q$6=0,0,Q$6/NFM_fec!Q$6)</f>
        <v>0.35498586525320558</v>
      </c>
      <c r="R225" s="307">
        <f>IF(R$6=0,0,R$6/NFM_fec!R$6)</f>
        <v>0.36762426085726974</v>
      </c>
      <c r="S225" s="307">
        <f>IF(S$6=0,0,S$6/NFM_fec!S$6)</f>
        <v>0.36762426085726985</v>
      </c>
      <c r="T225" s="307">
        <f>IF(T$6=0,0,T$6/NFM_fec!T$6)</f>
        <v>0.3676242608572699</v>
      </c>
      <c r="U225" s="307">
        <f>IF(U$6=0,0,U$6/NFM_fec!U$6)</f>
        <v>0.36762426085726979</v>
      </c>
      <c r="V225" s="307">
        <f>IF(V$6=0,0,V$6/NFM_fec!V$6)</f>
        <v>0.38228456862537413</v>
      </c>
      <c r="W225" s="307">
        <f>IF(W$6=0,0,W$6/NFM_fec!W$6)</f>
        <v>0.38228456862537402</v>
      </c>
      <c r="DA225" s="76"/>
    </row>
    <row r="226" spans="1:105" ht="12" customHeight="1" x14ac:dyDescent="0.25">
      <c r="A226" s="202" t="s">
        <v>93</v>
      </c>
      <c r="B226" s="308">
        <f>IF(B$7=0,0,B$7/NFM_fec!B$7)</f>
        <v>9.2142042197409332E-2</v>
      </c>
      <c r="C226" s="308">
        <f>IF(C$7=0,0,C$7/NFM_fec!C$7)</f>
        <v>9.2142042197409388E-2</v>
      </c>
      <c r="D226" s="308">
        <f>IF(D$7=0,0,D$7/NFM_fec!D$7)</f>
        <v>9.2142042197409374E-2</v>
      </c>
      <c r="E226" s="308">
        <f>IF(E$7=0,0,E$7/NFM_fec!E$7)</f>
        <v>9.2142042197409416E-2</v>
      </c>
      <c r="F226" s="308">
        <f>IF(F$7=0,0,F$7/NFM_fec!F$7)</f>
        <v>9.2142042197409374E-2</v>
      </c>
      <c r="G226" s="308">
        <f>IF(G$7=0,0,G$7/NFM_fec!G$7)</f>
        <v>9.2142042197409388E-2</v>
      </c>
      <c r="H226" s="308">
        <f>IF(H$7=0,0,H$7/NFM_fec!H$7)</f>
        <v>9.214204219740936E-2</v>
      </c>
      <c r="I226" s="308">
        <f>IF(I$7=0,0,I$7/NFM_fec!I$7)</f>
        <v>9.214204219740936E-2</v>
      </c>
      <c r="J226" s="308">
        <f>IF(J$7=0,0,J$7/NFM_fec!J$7)</f>
        <v>9.2142042197409388E-2</v>
      </c>
      <c r="K226" s="308">
        <f>IF(K$7=0,0,K$7/NFM_fec!K$7)</f>
        <v>9.2142042197409374E-2</v>
      </c>
      <c r="L226" s="308">
        <f>IF(L$7=0,0,L$7/NFM_fec!L$7)</f>
        <v>9.2142042197409374E-2</v>
      </c>
      <c r="M226" s="308">
        <f>IF(M$7=0,0,M$7/NFM_fec!M$7)</f>
        <v>9.214204219740936E-2</v>
      </c>
      <c r="N226" s="308">
        <f>IF(N$7=0,0,N$7/NFM_fec!N$7)</f>
        <v>9.214204219740936E-2</v>
      </c>
      <c r="O226" s="308">
        <f>IF(O$7=0,0,O$7/NFM_fec!O$7)</f>
        <v>9.2142042197409388E-2</v>
      </c>
      <c r="P226" s="308">
        <f>IF(P$7=0,0,P$7/NFM_fec!P$7)</f>
        <v>9.2142042197409374E-2</v>
      </c>
      <c r="Q226" s="308">
        <f>IF(Q$7=0,0,Q$7/NFM_fec!Q$7)</f>
        <v>9.2142042197409374E-2</v>
      </c>
      <c r="R226" s="308">
        <f>IF(R$7=0,0,R$7/NFM_fec!R$7)</f>
        <v>9.5422532197276227E-2</v>
      </c>
      <c r="S226" s="308">
        <f>IF(S$7=0,0,S$7/NFM_fec!S$7)</f>
        <v>9.5422532197276241E-2</v>
      </c>
      <c r="T226" s="308">
        <f>IF(T$7=0,0,T$7/NFM_fec!T$7)</f>
        <v>9.5422532197276269E-2</v>
      </c>
      <c r="U226" s="308">
        <f>IF(U$7=0,0,U$7/NFM_fec!U$7)</f>
        <v>9.5422532197276227E-2</v>
      </c>
      <c r="V226" s="308">
        <f>IF(V$7=0,0,V$7/NFM_fec!V$7)</f>
        <v>9.9227840603097278E-2</v>
      </c>
      <c r="W226" s="308">
        <f>IF(W$7=0,0,W$7/NFM_fec!W$7)</f>
        <v>9.922784060309725E-2</v>
      </c>
      <c r="DA226" s="77"/>
    </row>
    <row r="227" spans="1:105" ht="12" customHeight="1" x14ac:dyDescent="0.25">
      <c r="A227" s="202" t="s">
        <v>94</v>
      </c>
      <c r="B227" s="308">
        <f>IF(B$8=0,0,B$8/NFM_fec!B$8)</f>
        <v>0.50662275483621211</v>
      </c>
      <c r="C227" s="308">
        <f>IF(C$8=0,0,C$8/NFM_fec!C$8)</f>
        <v>0.50662275483621244</v>
      </c>
      <c r="D227" s="308">
        <f>IF(D$8=0,0,D$8/NFM_fec!D$8)</f>
        <v>0.50662275483621233</v>
      </c>
      <c r="E227" s="308">
        <f>IF(E$8=0,0,E$8/NFM_fec!E$8)</f>
        <v>0.50662275483621222</v>
      </c>
      <c r="F227" s="308">
        <f>IF(F$8=0,0,F$8/NFM_fec!F$8)</f>
        <v>0.50662275483621244</v>
      </c>
      <c r="G227" s="308">
        <f>IF(G$8=0,0,G$8/NFM_fec!G$8)</f>
        <v>0.50662275483621244</v>
      </c>
      <c r="H227" s="308">
        <f>IF(H$8=0,0,H$8/NFM_fec!H$8)</f>
        <v>0.50662275483621211</v>
      </c>
      <c r="I227" s="308">
        <f>IF(I$8=0,0,I$8/NFM_fec!I$8)</f>
        <v>0.50662275483621222</v>
      </c>
      <c r="J227" s="308">
        <f>IF(J$8=0,0,J$8/NFM_fec!J$8)</f>
        <v>0.50662275483621233</v>
      </c>
      <c r="K227" s="308">
        <f>IF(K$8=0,0,K$8/NFM_fec!K$8)</f>
        <v>0.50662275483621222</v>
      </c>
      <c r="L227" s="308">
        <f>IF(L$8=0,0,L$8/NFM_fec!L$8)</f>
        <v>0.50662275483621233</v>
      </c>
      <c r="M227" s="308">
        <f>IF(M$8=0,0,M$8/NFM_fec!M$8)</f>
        <v>0.50662275483621211</v>
      </c>
      <c r="N227" s="308">
        <f>IF(N$8=0,0,N$8/NFM_fec!N$8)</f>
        <v>0.50662275483621233</v>
      </c>
      <c r="O227" s="308">
        <f>IF(O$8=0,0,O$8/NFM_fec!O$8)</f>
        <v>0.50662275483621211</v>
      </c>
      <c r="P227" s="308">
        <f>IF(P$8=0,0,P$8/NFM_fec!P$8)</f>
        <v>0.50662275483621244</v>
      </c>
      <c r="Q227" s="308">
        <f>IF(Q$8=0,0,Q$8/NFM_fec!Q$8)</f>
        <v>0.50662275483621244</v>
      </c>
      <c r="R227" s="308">
        <f>IF(R$8=0,0,R$8/NFM_fec!R$8)</f>
        <v>0.52465980764414233</v>
      </c>
      <c r="S227" s="308">
        <f>IF(S$8=0,0,S$8/NFM_fec!S$8)</f>
        <v>0.52465980764414244</v>
      </c>
      <c r="T227" s="308">
        <f>IF(T$8=0,0,T$8/NFM_fec!T$8)</f>
        <v>0.52465980764414277</v>
      </c>
      <c r="U227" s="308">
        <f>IF(U$8=0,0,U$8/NFM_fec!U$8)</f>
        <v>0.52465980764414288</v>
      </c>
      <c r="V227" s="308">
        <f>IF(V$8=0,0,V$8/NFM_fec!V$8)</f>
        <v>0.54558245903739133</v>
      </c>
      <c r="W227" s="308">
        <f>IF(W$8=0,0,W$8/NFM_fec!W$8)</f>
        <v>0.54558245903739166</v>
      </c>
      <c r="DA227" s="77"/>
    </row>
    <row r="228" spans="1:105" ht="12" customHeight="1" x14ac:dyDescent="0.25">
      <c r="A228" s="202" t="s">
        <v>95</v>
      </c>
      <c r="B228" s="308">
        <f>IF(B$9=0,0,B$9/NFM_fec!B$9)</f>
        <v>0.35183608054393456</v>
      </c>
      <c r="C228" s="308">
        <f>IF(C$9=0,0,C$9/NFM_fec!C$9)</f>
        <v>0.35183608054393434</v>
      </c>
      <c r="D228" s="308">
        <f>IF(D$9=0,0,D$9/NFM_fec!D$9)</f>
        <v>0.35183608054393434</v>
      </c>
      <c r="E228" s="308">
        <f>IF(E$9=0,0,E$9/NFM_fec!E$9)</f>
        <v>0.35183608054393434</v>
      </c>
      <c r="F228" s="308">
        <f>IF(F$9=0,0,F$9/NFM_fec!F$9)</f>
        <v>0.35183608054393445</v>
      </c>
      <c r="G228" s="308">
        <f>IF(G$9=0,0,G$9/NFM_fec!G$9)</f>
        <v>0.35183608054393434</v>
      </c>
      <c r="H228" s="308">
        <f>IF(H$9=0,0,H$9/NFM_fec!H$9)</f>
        <v>0.35183608054393439</v>
      </c>
      <c r="I228" s="308">
        <f>IF(I$9=0,0,I$9/NFM_fec!I$9)</f>
        <v>0.35183608054393445</v>
      </c>
      <c r="J228" s="308">
        <f>IF(J$9=0,0,J$9/NFM_fec!J$9)</f>
        <v>0.3518360805439345</v>
      </c>
      <c r="K228" s="308">
        <f>IF(K$9=0,0,K$9/NFM_fec!K$9)</f>
        <v>0.35183608054393445</v>
      </c>
      <c r="L228" s="308">
        <f>IF(L$9=0,0,L$9/NFM_fec!L$9)</f>
        <v>0.35183608054393439</v>
      </c>
      <c r="M228" s="308">
        <f>IF(M$9=0,0,M$9/NFM_fec!M$9)</f>
        <v>0.35183608054393434</v>
      </c>
      <c r="N228" s="308">
        <f>IF(N$9=0,0,N$9/NFM_fec!N$9)</f>
        <v>0.35183608054393434</v>
      </c>
      <c r="O228" s="308">
        <f>IF(O$9=0,0,O$9/NFM_fec!O$9)</f>
        <v>0.35183608054393428</v>
      </c>
      <c r="P228" s="308">
        <f>IF(P$9=0,0,P$9/NFM_fec!P$9)</f>
        <v>0.35183608054393439</v>
      </c>
      <c r="Q228" s="308">
        <f>IF(Q$9=0,0,Q$9/NFM_fec!Q$9)</f>
        <v>0.35183608054393434</v>
      </c>
      <c r="R228" s="308">
        <f>IF(R$9=0,0,R$9/NFM_fec!R$9)</f>
        <v>0.36436233583729927</v>
      </c>
      <c r="S228" s="308">
        <f>IF(S$9=0,0,S$9/NFM_fec!S$9)</f>
        <v>0.36436233583729905</v>
      </c>
      <c r="T228" s="308">
        <f>IF(T$9=0,0,T$9/NFM_fec!T$9)</f>
        <v>0.36436233583729916</v>
      </c>
      <c r="U228" s="308">
        <f>IF(U$9=0,0,U$9/NFM_fec!U$9)</f>
        <v>0.36436233583729927</v>
      </c>
      <c r="V228" s="308">
        <f>IF(V$9=0,0,V$9/NFM_fec!V$9)</f>
        <v>0.37889256289582857</v>
      </c>
      <c r="W228" s="308">
        <f>IF(W$9=0,0,W$9/NFM_fec!W$9)</f>
        <v>0.37889256289582857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0.55629314684363673</v>
      </c>
      <c r="C229" s="309">
        <f>IF(C$10=0,0,C$10/NFM_fec!C$10)</f>
        <v>0.51209100635179405</v>
      </c>
      <c r="D229" s="309">
        <f>IF(D$10=0,0,D$10/NFM_fec!D$10)</f>
        <v>0.54997330062437877</v>
      </c>
      <c r="E229" s="309">
        <f>IF(E$10=0,0,E$10/NFM_fec!E$10)</f>
        <v>0.55067009522524069</v>
      </c>
      <c r="F229" s="309">
        <f>IF(F$10=0,0,F$10/NFM_fec!F$10)</f>
        <v>0.55057719918831671</v>
      </c>
      <c r="G229" s="309">
        <f>IF(G$10=0,0,G$10/NFM_fec!G$10)</f>
        <v>0.55040424840799007</v>
      </c>
      <c r="H229" s="309">
        <f>IF(H$10=0,0,H$10/NFM_fec!H$10)</f>
        <v>0.51307552300672388</v>
      </c>
      <c r="I229" s="309">
        <f>IF(I$10=0,0,I$10/NFM_fec!I$10)</f>
        <v>0.55283711006778846</v>
      </c>
      <c r="J229" s="309">
        <f>IF(J$10=0,0,J$10/NFM_fec!J$10)</f>
        <v>0.55318935112794143</v>
      </c>
      <c r="K229" s="309">
        <f>IF(K$10=0,0,K$10/NFM_fec!K$10)</f>
        <v>0.55524080238276852</v>
      </c>
      <c r="L229" s="309">
        <f>IF(L$10=0,0,L$10/NFM_fec!L$10)</f>
        <v>0.55440515999454143</v>
      </c>
      <c r="M229" s="309">
        <f>IF(M$10=0,0,M$10/NFM_fec!M$10)</f>
        <v>0.55581223381862666</v>
      </c>
      <c r="N229" s="309">
        <f>IF(N$10=0,0,N$10/NFM_fec!N$10)</f>
        <v>0.56470858046567929</v>
      </c>
      <c r="O229" s="309">
        <f>IF(O$10=0,0,O$10/NFM_fec!O$10)</f>
        <v>0.56987600170490771</v>
      </c>
      <c r="P229" s="309">
        <f>IF(P$10=0,0,P$10/NFM_fec!P$10)</f>
        <v>0.5696523640189679</v>
      </c>
      <c r="Q229" s="309">
        <f>IF(Q$10=0,0,Q$10/NFM_fec!Q$10)</f>
        <v>0.57265370197815124</v>
      </c>
      <c r="R229" s="309">
        <f>IF(R$10=0,0,R$10/NFM_fec!R$10)</f>
        <v>0.59281372460620985</v>
      </c>
      <c r="S229" s="309">
        <f>IF(S$10=0,0,S$10/NFM_fec!S$10)</f>
        <v>0.6076919824509851</v>
      </c>
      <c r="T229" s="309">
        <f>IF(T$10=0,0,T$10/NFM_fec!T$10)</f>
        <v>0.6025520904169096</v>
      </c>
      <c r="U229" s="309">
        <f>IF(U$10=0,0,U$10/NFM_fec!U$10)</f>
        <v>0.60688922863411465</v>
      </c>
      <c r="V229" s="309">
        <f>IF(V$10=0,0,V$10/NFM_fec!V$10)</f>
        <v>0.6485376877612492</v>
      </c>
      <c r="W229" s="309">
        <f>IF(W$10=0,0,W$10/NFM_fec!W$10)</f>
        <v>0.65188157399071767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0.39268732694969399</v>
      </c>
      <c r="C230" s="310">
        <f>IF(C$16=0,0,C$16/NFM_fec!C$16)</f>
        <v>0.39394093827495202</v>
      </c>
      <c r="D230" s="310">
        <f>IF(D$16=0,0,D$16/NFM_fec!D$16)</f>
        <v>0.39240126840862827</v>
      </c>
      <c r="E230" s="310">
        <f>IF(E$16=0,0,E$16/NFM_fec!E$16)</f>
        <v>0.39160776148468218</v>
      </c>
      <c r="F230" s="310">
        <f>IF(F$16=0,0,F$16/NFM_fec!F$16)</f>
        <v>0.39245362878087359</v>
      </c>
      <c r="G230" s="310">
        <f>IF(G$16=0,0,G$16/NFM_fec!G$16)</f>
        <v>0.39411925230493222</v>
      </c>
      <c r="H230" s="310">
        <f>IF(H$16=0,0,H$16/NFM_fec!H$16)</f>
        <v>0.39444370932108447</v>
      </c>
      <c r="I230" s="310">
        <f>IF(I$16=0,0,I$16/NFM_fec!I$16)</f>
        <v>0.39433402382671934</v>
      </c>
      <c r="J230" s="310">
        <f>IF(J$16=0,0,J$16/NFM_fec!J$16)</f>
        <v>0.39417932907542813</v>
      </c>
      <c r="K230" s="310">
        <f>IF(K$16=0,0,K$16/NFM_fec!K$16)</f>
        <v>0.39492731577951179</v>
      </c>
      <c r="L230" s="310">
        <f>IF(L$16=0,0,L$16/NFM_fec!L$16)</f>
        <v>0.39464499739895093</v>
      </c>
      <c r="M230" s="310">
        <f>IF(M$16=0,0,M$16/NFM_fec!M$16)</f>
        <v>0.39397034631661831</v>
      </c>
      <c r="N230" s="310">
        <f>IF(N$16=0,0,N$16/NFM_fec!N$16)</f>
        <v>0.3948075352554774</v>
      </c>
      <c r="O230" s="310">
        <f>IF(O$16=0,0,O$16/NFM_fec!O$16)</f>
        <v>0.39299619384573925</v>
      </c>
      <c r="P230" s="310">
        <f>IF(P$16=0,0,P$16/NFM_fec!P$16)</f>
        <v>0.38998851670481693</v>
      </c>
      <c r="Q230" s="310">
        <f>IF(Q$16=0,0,Q$16/NFM_fec!Q$16)</f>
        <v>0.38866443165712478</v>
      </c>
      <c r="R230" s="310">
        <f>IF(R$16=0,0,R$16/NFM_fec!R$16)</f>
        <v>0.40218499882439546</v>
      </c>
      <c r="S230" s="310">
        <f>IF(S$16=0,0,S$16/NFM_fec!S$16)</f>
        <v>0.40230859664812457</v>
      </c>
      <c r="T230" s="310">
        <f>IF(T$16=0,0,T$16/NFM_fec!T$16)</f>
        <v>0.40231357896213482</v>
      </c>
      <c r="U230" s="310">
        <f>IF(U$16=0,0,U$16/NFM_fec!U$16)</f>
        <v>0.40113108169358647</v>
      </c>
      <c r="V230" s="310">
        <f>IF(V$16=0,0,V$16/NFM_fec!V$16)</f>
        <v>0.41654535874468324</v>
      </c>
      <c r="W230" s="310">
        <f>IF(W$16=0,0,W$16/NFM_fec!W$16)</f>
        <v>0.41657661640513383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0.31853575682978952</v>
      </c>
      <c r="C231" s="311">
        <f>IF(C$27=0,0,C$27/NFM_fec!C$27)</f>
        <v>0.29364046321991383</v>
      </c>
      <c r="D231" s="311">
        <f>IF(D$27=0,0,D$27/NFM_fec!D$27)</f>
        <v>0.31531973314907641</v>
      </c>
      <c r="E231" s="311">
        <f>IF(E$27=0,0,E$27/NFM_fec!E$27)</f>
        <v>0.31574730388080063</v>
      </c>
      <c r="F231" s="311">
        <f>IF(F$27=0,0,F$27/NFM_fec!F$27)</f>
        <v>0.31562772819795465</v>
      </c>
      <c r="G231" s="311">
        <f>IF(G$27=0,0,G$27/NFM_fec!G$27)</f>
        <v>0.31553029488689693</v>
      </c>
      <c r="H231" s="311">
        <f>IF(H$27=0,0,H$27/NFM_fec!H$27)</f>
        <v>0.29460839188113169</v>
      </c>
      <c r="I231" s="311">
        <f>IF(I$27=0,0,I$27/NFM_fec!I$27)</f>
        <v>0.31693880927896828</v>
      </c>
      <c r="J231" s="311">
        <f>IF(J$27=0,0,J$27/NFM_fec!J$27)</f>
        <v>0.31713691753249618</v>
      </c>
      <c r="K231" s="311">
        <f>IF(K$27=0,0,K$27/NFM_fec!K$27)</f>
        <v>0.31825500920725158</v>
      </c>
      <c r="L231" s="311">
        <f>IF(L$27=0,0,L$27/NFM_fec!L$27)</f>
        <v>0.31778424287366558</v>
      </c>
      <c r="M231" s="311">
        <f>IF(M$27=0,0,M$27/NFM_fec!M$27)</f>
        <v>0.31861880491398359</v>
      </c>
      <c r="N231" s="311">
        <f>IF(N$27=0,0,N$27/NFM_fec!N$27)</f>
        <v>0.32363237640115766</v>
      </c>
      <c r="O231" s="311">
        <f>IF(O$27=0,0,O$27/NFM_fec!O$27)</f>
        <v>0.32649987474214076</v>
      </c>
      <c r="P231" s="311">
        <f>IF(P$27=0,0,P$27/NFM_fec!P$27)</f>
        <v>0.32641242486374905</v>
      </c>
      <c r="Q231" s="311">
        <f>IF(Q$27=0,0,Q$27/NFM_fec!Q$27)</f>
        <v>0.32810168840828369</v>
      </c>
      <c r="R231" s="311">
        <f>IF(R$27=0,0,R$27/NFM_fec!R$27)</f>
        <v>0.3396534083541688</v>
      </c>
      <c r="S231" s="311">
        <f>IF(S$27=0,0,S$27/NFM_fec!S$27)</f>
        <v>0.33836215069083092</v>
      </c>
      <c r="T231" s="311">
        <f>IF(T$27=0,0,T$27/NFM_fec!T$27)</f>
        <v>0.33965768037659977</v>
      </c>
      <c r="U231" s="311">
        <f>IF(U$27=0,0,U$27/NFM_fec!U$27)</f>
        <v>0.34098342935759196</v>
      </c>
      <c r="V231" s="311">
        <f>IF(V$27=0,0,V$27/NFM_fec!V$27)</f>
        <v>0.35598889403895484</v>
      </c>
      <c r="W231" s="311">
        <f>IF(W$27=0,0,W$27/NFM_fec!W$27)</f>
        <v>0.35583656785579743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0.57367287585303484</v>
      </c>
      <c r="C233" s="306">
        <f>IF(C$34=0,0,C$34/NFM_fec!C$34)</f>
        <v>0.55738879079161674</v>
      </c>
      <c r="D233" s="306">
        <f>IF(D$34=0,0,D$34/NFM_fec!D$34)</f>
        <v>0.57242900223066828</v>
      </c>
      <c r="E233" s="306">
        <f>IF(E$34=0,0,E$34/NFM_fec!E$34)</f>
        <v>0.57252919588309059</v>
      </c>
      <c r="F233" s="306">
        <f>IF(F$34=0,0,F$34/NFM_fec!F$34)</f>
        <v>0.57247086648013346</v>
      </c>
      <c r="G233" s="306">
        <f>IF(G$34=0,0,G$34/NFM_fec!G$34)</f>
        <v>0.57261649457213737</v>
      </c>
      <c r="H233" s="306">
        <f>IF(H$34=0,0,H$34/NFM_fec!H$34)</f>
        <v>0.55869416439333641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0.4834651903017283</v>
      </c>
      <c r="C234" s="307">
        <f>IF(C$35=0,0,C$35/NFM_fec!C$35)</f>
        <v>0.4834651903017283</v>
      </c>
      <c r="D234" s="307">
        <f>IF(D$35=0,0,D$35/NFM_fec!D$35)</f>
        <v>0.48346519030172841</v>
      </c>
      <c r="E234" s="307">
        <f>IF(E$35=0,0,E$35/NFM_fec!E$35)</f>
        <v>0.48346519030172841</v>
      </c>
      <c r="F234" s="307">
        <f>IF(F$35=0,0,F$35/NFM_fec!F$35)</f>
        <v>0.48346519030172819</v>
      </c>
      <c r="G234" s="307">
        <f>IF(G$35=0,0,G$35/NFM_fec!G$35)</f>
        <v>0.4834651903017283</v>
      </c>
      <c r="H234" s="307">
        <f>IF(H$35=0,0,H$35/NFM_fec!H$35)</f>
        <v>0.48346519030172841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0.12545031671022708</v>
      </c>
      <c r="C235" s="308">
        <f>IF(C$36=0,0,C$36/NFM_fec!C$36)</f>
        <v>0.12545031671022711</v>
      </c>
      <c r="D235" s="308">
        <f>IF(D$36=0,0,D$36/NFM_fec!D$36)</f>
        <v>0.12545031671022711</v>
      </c>
      <c r="E235" s="308">
        <f>IF(E$36=0,0,E$36/NFM_fec!E$36)</f>
        <v>0.12545031671022711</v>
      </c>
      <c r="F235" s="308">
        <f>IF(F$36=0,0,F$36/NFM_fec!F$36)</f>
        <v>0.12545031671022711</v>
      </c>
      <c r="G235" s="308">
        <f>IF(G$36=0,0,G$36/NFM_fec!G$36)</f>
        <v>0.12545031671022711</v>
      </c>
      <c r="H235" s="308">
        <f>IF(H$36=0,0,H$36/NFM_fec!H$36)</f>
        <v>0.12545031671022711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0.68740107333273925</v>
      </c>
      <c r="C236" s="308">
        <f>IF(C$37=0,0,C$37/NFM_fec!C$37)</f>
        <v>0.68740107333273914</v>
      </c>
      <c r="D236" s="308">
        <f>IF(D$37=0,0,D$37/NFM_fec!D$37)</f>
        <v>0.68740107333273914</v>
      </c>
      <c r="E236" s="308">
        <f>IF(E$37=0,0,E$37/NFM_fec!E$37)</f>
        <v>0.68740107333273925</v>
      </c>
      <c r="F236" s="308">
        <f>IF(F$37=0,0,F$37/NFM_fec!F$37)</f>
        <v>0.68740107333273925</v>
      </c>
      <c r="G236" s="308">
        <f>IF(G$37=0,0,G$37/NFM_fec!G$37)</f>
        <v>0.68740107333273925</v>
      </c>
      <c r="H236" s="308">
        <f>IF(H$37=0,0,H$37/NFM_fec!H$37)</f>
        <v>0.68740107333273925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0.47956026857731227</v>
      </c>
      <c r="C237" s="308">
        <f>IF(C$38=0,0,C$38/NFM_fec!C$38)</f>
        <v>0.47956026857731221</v>
      </c>
      <c r="D237" s="308">
        <f>IF(D$38=0,0,D$38/NFM_fec!D$38)</f>
        <v>0.47956026857731221</v>
      </c>
      <c r="E237" s="308">
        <f>IF(E$38=0,0,E$38/NFM_fec!E$38)</f>
        <v>0.47956026857731221</v>
      </c>
      <c r="F237" s="308">
        <f>IF(F$38=0,0,F$38/NFM_fec!F$38)</f>
        <v>0.47956026857731221</v>
      </c>
      <c r="G237" s="308">
        <f>IF(G$38=0,0,G$38/NFM_fec!G$38)</f>
        <v>0.47956026857731249</v>
      </c>
      <c r="H237" s="308">
        <f>IF(H$38=0,0,H$38/NFM_fec!H$38)</f>
        <v>0.47956026857731232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0.754148109899756</v>
      </c>
      <c r="C238" s="309">
        <f>IF(C$39=0,0,C$39/NFM_fec!C$39)</f>
        <v>0.69422473875167279</v>
      </c>
      <c r="D238" s="309">
        <f>IF(D$39=0,0,D$39/NFM_fec!D$39)</f>
        <v>0.74558050465753289</v>
      </c>
      <c r="E238" s="309">
        <f>IF(E$39=0,0,E$39/NFM_fec!E$39)</f>
        <v>0.74652512591380704</v>
      </c>
      <c r="F238" s="309">
        <f>IF(F$39=0,0,F$39/NFM_fec!F$39)</f>
        <v>0.74639918984743447</v>
      </c>
      <c r="G238" s="309">
        <f>IF(G$39=0,0,G$39/NFM_fec!G$39)</f>
        <v>0.74616472622905483</v>
      </c>
      <c r="H238" s="309">
        <f>IF(H$39=0,0,H$39/NFM_fec!H$39)</f>
        <v>0.69555941522340858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0.58480480130332479</v>
      </c>
      <c r="C239" s="310">
        <f>IF(C$45=0,0,C$45/NFM_fec!C$45)</f>
        <v>0.58480480130332491</v>
      </c>
      <c r="D239" s="310">
        <f>IF(D$45=0,0,D$45/NFM_fec!D$45)</f>
        <v>0.58480480130332491</v>
      </c>
      <c r="E239" s="310">
        <f>IF(E$45=0,0,E$45/NFM_fec!E$45)</f>
        <v>0.58480480130332468</v>
      </c>
      <c r="F239" s="310">
        <f>IF(F$45=0,0,F$45/NFM_fec!F$45)</f>
        <v>0.58480480130332491</v>
      </c>
      <c r="G239" s="310">
        <f>IF(G$45=0,0,G$45/NFM_fec!G$45)</f>
        <v>0.58480480130332479</v>
      </c>
      <c r="H239" s="310">
        <f>IF(H$45=0,0,H$45/NFM_fec!H$45)</f>
        <v>0.58480480130332491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0.47689107713941109</v>
      </c>
      <c r="C240" s="310">
        <f>IF(C$46=0,0,C$46/NFM_fec!C$46)</f>
        <v>0.43961945808014313</v>
      </c>
      <c r="D240" s="310">
        <f>IF(D$46=0,0,D$46/NFM_fec!D$46)</f>
        <v>0.47207625505329731</v>
      </c>
      <c r="E240" s="310">
        <f>IF(E$46=0,0,E$46/NFM_fec!E$46)</f>
        <v>0.47271638622360757</v>
      </c>
      <c r="F240" s="310">
        <f>IF(F$46=0,0,F$46/NFM_fec!F$46)</f>
        <v>0.47253736526608736</v>
      </c>
      <c r="G240" s="310">
        <f>IF(G$46=0,0,G$46/NFM_fec!G$46)</f>
        <v>0.47239149443161033</v>
      </c>
      <c r="H240" s="310">
        <f>IF(H$46=0,0,H$46/NFM_fec!H$46)</f>
        <v>0.4410685780986815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0.54784232972838287</v>
      </c>
      <c r="C241" s="311">
        <f>IF(C$53=0,0,C$53/NFM_fec!C$53)</f>
        <v>0.54874799142192654</v>
      </c>
      <c r="D241" s="311">
        <f>IF(D$53=0,0,D$53/NFM_fec!D$53)</f>
        <v>0.54625209450095358</v>
      </c>
      <c r="E241" s="311">
        <f>IF(E$53=0,0,E$53/NFM_fec!E$53)</f>
        <v>0.54589270363811238</v>
      </c>
      <c r="F241" s="311">
        <f>IF(F$53=0,0,F$53/NFM_fec!F$53)</f>
        <v>0.54692515451055601</v>
      </c>
      <c r="G241" s="311">
        <f>IF(G$53=0,0,G$53/NFM_fec!G$53)</f>
        <v>0.54937684907725604</v>
      </c>
      <c r="H241" s="311">
        <f>IF(H$53=0,0,H$53/NFM_fec!H$53)</f>
        <v>0.55006540506509116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0.47834699866766944</v>
      </c>
      <c r="C243" s="306">
        <f>IF(C$72=0,0,C$72/NFM_fec!C$72)</f>
        <v>0.45380478634307575</v>
      </c>
      <c r="D243" s="306">
        <f>IF(D$72=0,0,D$72/NFM_fec!D$72)</f>
        <v>0.47496235542745768</v>
      </c>
      <c r="E243" s="306">
        <f>IF(E$72=0,0,E$72/NFM_fec!E$72)</f>
        <v>0.47527163046930948</v>
      </c>
      <c r="F243" s="306">
        <f>IF(F$72=0,0,F$72/NFM_fec!F$72)</f>
        <v>0.4754815254535143</v>
      </c>
      <c r="G243" s="306">
        <f>IF(G$72=0,0,G$72/NFM_fec!G$72)</f>
        <v>0.47618983316275171</v>
      </c>
      <c r="H243" s="306">
        <f>IF(H$72=0,0,H$72/NFM_fec!H$72)</f>
        <v>0.45553421600458682</v>
      </c>
      <c r="I243" s="306">
        <f>IF(I$72=0,0,I$72/NFM_fec!I$72)</f>
        <v>0.49410289790184619</v>
      </c>
      <c r="J243" s="306">
        <f>IF(J$72=0,0,J$72/NFM_fec!J$72)</f>
        <v>0.51257580606973274</v>
      </c>
      <c r="K243" s="306">
        <f>IF(K$72=0,0,K$72/NFM_fec!K$72)</f>
        <v>0.51644364246682906</v>
      </c>
      <c r="L243" s="306">
        <f>IF(L$72=0,0,L$72/NFM_fec!L$72)</f>
        <v>0.52239246460825561</v>
      </c>
      <c r="M243" s="306">
        <f>IF(M$72=0,0,M$72/NFM_fec!M$72)</f>
        <v>0.52289294526037966</v>
      </c>
      <c r="N243" s="306">
        <f>IF(N$72=0,0,N$72/NFM_fec!N$72)</f>
        <v>0.53004763932113619</v>
      </c>
      <c r="O243" s="306">
        <f>IF(O$72=0,0,O$72/NFM_fec!O$72)</f>
        <v>0.53091282749368329</v>
      </c>
      <c r="P243" s="306">
        <f>IF(P$72=0,0,P$72/NFM_fec!P$72)</f>
        <v>0.52856775264252964</v>
      </c>
      <c r="Q243" s="306">
        <f>IF(Q$72=0,0,Q$72/NFM_fec!Q$72)</f>
        <v>0.52985351967134431</v>
      </c>
      <c r="R243" s="306">
        <f>IF(R$72=0,0,R$72/NFM_fec!R$72)</f>
        <v>0.52951435904139388</v>
      </c>
      <c r="S243" s="306">
        <f>IF(S$72=0,0,S$72/NFM_fec!S$72)</f>
        <v>0.52815030343703862</v>
      </c>
      <c r="T243" s="306">
        <f>IF(T$72=0,0,T$72/NFM_fec!T$72)</f>
        <v>0.52964736050246308</v>
      </c>
      <c r="U243" s="306">
        <f>IF(U$72=0,0,U$72/NFM_fec!U$72)</f>
        <v>0.53064412105649872</v>
      </c>
      <c r="V243" s="306">
        <f>IF(V$72=0,0,V$72/NFM_fec!V$72)</f>
        <v>0.53214658485863597</v>
      </c>
      <c r="W243" s="306">
        <f>IF(W$72=0,0,W$72/NFM_fec!W$72)</f>
        <v>0.53200127628977945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0.42535738975044757</v>
      </c>
      <c r="C244" s="307">
        <f>IF(C$73=0,0,C$73/NFM_fec!C$73)</f>
        <v>0.42535738975044785</v>
      </c>
      <c r="D244" s="307">
        <f>IF(D$73=0,0,D$73/NFM_fec!D$73)</f>
        <v>0.42535738975044785</v>
      </c>
      <c r="E244" s="307">
        <f>IF(E$73=0,0,E$73/NFM_fec!E$73)</f>
        <v>0.4253573897504479</v>
      </c>
      <c r="F244" s="307">
        <f>IF(F$73=0,0,F$73/NFM_fec!F$73)</f>
        <v>0.42535738975044801</v>
      </c>
      <c r="G244" s="307">
        <f>IF(G$73=0,0,G$73/NFM_fec!G$73)</f>
        <v>0.42535738975044812</v>
      </c>
      <c r="H244" s="307">
        <f>IF(H$73=0,0,H$73/NFM_fec!H$73)</f>
        <v>0.42535738975044796</v>
      </c>
      <c r="I244" s="307">
        <f>IF(I$73=0,0,I$73/NFM_fec!I$73)</f>
        <v>0.43782165077540303</v>
      </c>
      <c r="J244" s="307">
        <f>IF(J$73=0,0,J$73/NFM_fec!J$73)</f>
        <v>0.44903948569786284</v>
      </c>
      <c r="K244" s="307">
        <f>IF(K$73=0,0,K$73/NFM_fec!K$73)</f>
        <v>0.45913553712807642</v>
      </c>
      <c r="L244" s="307">
        <f>IF(L$73=0,0,L$73/NFM_fec!L$73)</f>
        <v>0.46508068408644482</v>
      </c>
      <c r="M244" s="307">
        <f>IF(M$73=0,0,M$73/NFM_fec!M$73)</f>
        <v>0.46508068408644482</v>
      </c>
      <c r="N244" s="307">
        <f>IF(N$73=0,0,N$73/NFM_fec!N$73)</f>
        <v>0.46508068408644493</v>
      </c>
      <c r="O244" s="307">
        <f>IF(O$73=0,0,O$73/NFM_fec!O$73)</f>
        <v>0.46508068408644504</v>
      </c>
      <c r="P244" s="307">
        <f>IF(P$73=0,0,P$73/NFM_fec!P$73)</f>
        <v>0.46508068408644482</v>
      </c>
      <c r="Q244" s="307">
        <f>IF(Q$73=0,0,Q$73/NFM_fec!Q$73)</f>
        <v>0.46508068408644504</v>
      </c>
      <c r="R244" s="307">
        <f>IF(R$73=0,0,R$73/NFM_fec!R$73)</f>
        <v>0.46508068408644487</v>
      </c>
      <c r="S244" s="307">
        <f>IF(S$73=0,0,S$73/NFM_fec!S$73)</f>
        <v>0.46508068408644482</v>
      </c>
      <c r="T244" s="307">
        <f>IF(T$73=0,0,T$73/NFM_fec!T$73)</f>
        <v>0.46508068408644493</v>
      </c>
      <c r="U244" s="307">
        <f>IF(U$73=0,0,U$73/NFM_fec!U$73)</f>
        <v>0.46508068408644487</v>
      </c>
      <c r="V244" s="307">
        <f>IF(V$73=0,0,V$73/NFM_fec!V$73)</f>
        <v>0.46508068408644487</v>
      </c>
      <c r="W244" s="307">
        <f>IF(W$73=0,0,W$73/NFM_fec!W$73)</f>
        <v>0.46508068408644476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0.11039927205268908</v>
      </c>
      <c r="C245" s="308">
        <f>IF(C$74=0,0,C$74/NFM_fec!C$74)</f>
        <v>0.11039927205268904</v>
      </c>
      <c r="D245" s="308">
        <f>IF(D$74=0,0,D$74/NFM_fec!D$74)</f>
        <v>0.110399272052689</v>
      </c>
      <c r="E245" s="308">
        <f>IF(E$74=0,0,E$74/NFM_fec!E$74)</f>
        <v>0.11039927205268904</v>
      </c>
      <c r="F245" s="308">
        <f>IF(F$74=0,0,F$74/NFM_fec!F$74)</f>
        <v>0.11039927205268901</v>
      </c>
      <c r="G245" s="308">
        <f>IF(G$74=0,0,G$74/NFM_fec!G$74)</f>
        <v>0.11039927205268905</v>
      </c>
      <c r="H245" s="308">
        <f>IF(H$74=0,0,H$74/NFM_fec!H$74)</f>
        <v>0.11039927205268903</v>
      </c>
      <c r="I245" s="308">
        <f>IF(I$74=0,0,I$74/NFM_fec!I$74)</f>
        <v>0.11462030849800757</v>
      </c>
      <c r="J245" s="308">
        <f>IF(J$74=0,0,J$74/NFM_fec!J$74)</f>
        <v>0.1192190729093396</v>
      </c>
      <c r="K245" s="308">
        <f>IF(K$74=0,0,K$74/NFM_fec!K$74)</f>
        <v>0.11921907290933963</v>
      </c>
      <c r="L245" s="308">
        <f>IF(L$74=0,0,L$74/NFM_fec!L$74)</f>
        <v>0.1207092440524741</v>
      </c>
      <c r="M245" s="308">
        <f>IF(M$74=0,0,M$74/NFM_fec!M$74)</f>
        <v>0.12070924405247409</v>
      </c>
      <c r="N245" s="308">
        <f>IF(N$74=0,0,N$74/NFM_fec!N$74)</f>
        <v>0.1207092440524741</v>
      </c>
      <c r="O245" s="308">
        <f>IF(O$74=0,0,O$74/NFM_fec!O$74)</f>
        <v>0.12070924405247409</v>
      </c>
      <c r="P245" s="308">
        <f>IF(P$74=0,0,P$74/NFM_fec!P$74)</f>
        <v>0.12070924405247409</v>
      </c>
      <c r="Q245" s="308">
        <f>IF(Q$74=0,0,Q$74/NFM_fec!Q$74)</f>
        <v>0.12070924405247407</v>
      </c>
      <c r="R245" s="308">
        <f>IF(R$74=0,0,R$74/NFM_fec!R$74)</f>
        <v>0.12070924405247409</v>
      </c>
      <c r="S245" s="308">
        <f>IF(S$74=0,0,S$74/NFM_fec!S$74)</f>
        <v>0.12070924405247409</v>
      </c>
      <c r="T245" s="308">
        <f>IF(T$74=0,0,T$74/NFM_fec!T$74)</f>
        <v>0.12070924405247409</v>
      </c>
      <c r="U245" s="308">
        <f>IF(U$74=0,0,U$74/NFM_fec!U$74)</f>
        <v>0.1207092440524741</v>
      </c>
      <c r="V245" s="308">
        <f>IF(V$74=0,0,V$74/NFM_fec!V$74)</f>
        <v>0.12070924405247409</v>
      </c>
      <c r="W245" s="308">
        <f>IF(W$74=0,0,W$74/NFM_fec!W$74)</f>
        <v>0.1207092440524741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0.60717924173642346</v>
      </c>
      <c r="C246" s="308">
        <f>IF(C$75=0,0,C$75/NFM_fec!C$75)</f>
        <v>0.60717924173642379</v>
      </c>
      <c r="D246" s="308">
        <f>IF(D$75=0,0,D$75/NFM_fec!D$75)</f>
        <v>0.6071792417364239</v>
      </c>
      <c r="E246" s="308">
        <f>IF(E$75=0,0,E$75/NFM_fec!E$75)</f>
        <v>0.6071792417364239</v>
      </c>
      <c r="F246" s="308">
        <f>IF(F$75=0,0,F$75/NFM_fec!F$75)</f>
        <v>0.60717924173642412</v>
      </c>
      <c r="G246" s="308">
        <f>IF(G$75=0,0,G$75/NFM_fec!G$75)</f>
        <v>0.60717924173642379</v>
      </c>
      <c r="H246" s="308">
        <f>IF(H$75=0,0,H$75/NFM_fec!H$75)</f>
        <v>0.60717924173642401</v>
      </c>
      <c r="I246" s="308">
        <f>IF(I$75=0,0,I$75/NFM_fec!I$75)</f>
        <v>0.62307731947851452</v>
      </c>
      <c r="J246" s="308">
        <f>IF(J$75=0,0,J$75/NFM_fec!J$75)</f>
        <v>0.63738558944639601</v>
      </c>
      <c r="K246" s="308">
        <f>IF(K$75=0,0,K$75/NFM_fec!K$75)</f>
        <v>0.65026303241748951</v>
      </c>
      <c r="L246" s="308">
        <f>IF(L$75=0,0,L$75/NFM_fec!L$75)</f>
        <v>0.66185273109147347</v>
      </c>
      <c r="M246" s="308">
        <f>IF(M$75=0,0,M$75/NFM_fec!M$75)</f>
        <v>0.66388252306028617</v>
      </c>
      <c r="N246" s="308">
        <f>IF(N$75=0,0,N$75/NFM_fec!N$75)</f>
        <v>0.66388252306028628</v>
      </c>
      <c r="O246" s="308">
        <f>IF(O$75=0,0,O$75/NFM_fec!O$75)</f>
        <v>0.66388252306028617</v>
      </c>
      <c r="P246" s="308">
        <f>IF(P$75=0,0,P$75/NFM_fec!P$75)</f>
        <v>0.66388252306028572</v>
      </c>
      <c r="Q246" s="308">
        <f>IF(Q$75=0,0,Q$75/NFM_fec!Q$75)</f>
        <v>0.6638825230602865</v>
      </c>
      <c r="R246" s="308">
        <f>IF(R$75=0,0,R$75/NFM_fec!R$75)</f>
        <v>0.66388252306028628</v>
      </c>
      <c r="S246" s="308">
        <f>IF(S$75=0,0,S$75/NFM_fec!S$75)</f>
        <v>0.66388252306028606</v>
      </c>
      <c r="T246" s="308">
        <f>IF(T$75=0,0,T$75/NFM_fec!T$75)</f>
        <v>0.66388252306028583</v>
      </c>
      <c r="U246" s="308">
        <f>IF(U$75=0,0,U$75/NFM_fec!U$75)</f>
        <v>0.66388252306028572</v>
      </c>
      <c r="V246" s="308">
        <f>IF(V$75=0,0,V$75/NFM_fec!V$75)</f>
        <v>0.66388252306028639</v>
      </c>
      <c r="W246" s="308">
        <f>IF(W$75=0,0,W$75/NFM_fec!W$75)</f>
        <v>0.66388252306028617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0.42139731082192583</v>
      </c>
      <c r="C247" s="308">
        <f>IF(C$76=0,0,C$76/NFM_fec!C$76)</f>
        <v>0.42139731082192572</v>
      </c>
      <c r="D247" s="308">
        <f>IF(D$76=0,0,D$76/NFM_fec!D$76)</f>
        <v>0.42139731082192583</v>
      </c>
      <c r="E247" s="308">
        <f>IF(E$76=0,0,E$76/NFM_fec!E$76)</f>
        <v>0.42139731082192627</v>
      </c>
      <c r="F247" s="308">
        <f>IF(F$76=0,0,F$76/NFM_fec!F$76)</f>
        <v>0.42139731082192594</v>
      </c>
      <c r="G247" s="308">
        <f>IF(G$76=0,0,G$76/NFM_fec!G$76)</f>
        <v>0.42139731082192594</v>
      </c>
      <c r="H247" s="308">
        <f>IF(H$76=0,0,H$76/NFM_fec!H$76)</f>
        <v>0.42139731082192589</v>
      </c>
      <c r="I247" s="308">
        <f>IF(I$76=0,0,I$76/NFM_fec!I$76)</f>
        <v>0.43750913270141861</v>
      </c>
      <c r="J247" s="308">
        <f>IF(J$76=0,0,J$76/NFM_fec!J$76)</f>
        <v>0.45506275348176223</v>
      </c>
      <c r="K247" s="308">
        <f>IF(K$76=0,0,K$76/NFM_fec!K$76)</f>
        <v>0.45506275348176228</v>
      </c>
      <c r="L247" s="308">
        <f>IF(L$76=0,0,L$76/NFM_fec!L$76)</f>
        <v>0.46075078113543755</v>
      </c>
      <c r="M247" s="308">
        <f>IF(M$76=0,0,M$76/NFM_fec!M$76)</f>
        <v>0.46075078113543744</v>
      </c>
      <c r="N247" s="308">
        <f>IF(N$76=0,0,N$76/NFM_fec!N$76)</f>
        <v>0.46075078113543727</v>
      </c>
      <c r="O247" s="308">
        <f>IF(O$76=0,0,O$76/NFM_fec!O$76)</f>
        <v>0.46075078113543733</v>
      </c>
      <c r="P247" s="308">
        <f>IF(P$76=0,0,P$76/NFM_fec!P$76)</f>
        <v>0.46075078113543733</v>
      </c>
      <c r="Q247" s="308">
        <f>IF(Q$76=0,0,Q$76/NFM_fec!Q$76)</f>
        <v>0.46075078113543722</v>
      </c>
      <c r="R247" s="308">
        <f>IF(R$76=0,0,R$76/NFM_fec!R$76)</f>
        <v>0.46075078113543744</v>
      </c>
      <c r="S247" s="308">
        <f>IF(S$76=0,0,S$76/NFM_fec!S$76)</f>
        <v>0.46075078113543727</v>
      </c>
      <c r="T247" s="308">
        <f>IF(T$76=0,0,T$76/NFM_fec!T$76)</f>
        <v>0.46075078113543744</v>
      </c>
      <c r="U247" s="308">
        <f>IF(U$76=0,0,U$76/NFM_fec!U$76)</f>
        <v>0.46075078113543738</v>
      </c>
      <c r="V247" s="308">
        <f>IF(V$76=0,0,V$76/NFM_fec!V$76)</f>
        <v>0.46075078113543727</v>
      </c>
      <c r="W247" s="308">
        <f>IF(W$76=0,0,W$76/NFM_fec!W$76)</f>
        <v>0.46075078113543733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0.66617953863716151</v>
      </c>
      <c r="C248" s="309">
        <f>IF(C$77=0,0,C$77/NFM_fec!C$77)</f>
        <v>0.61324600579263866</v>
      </c>
      <c r="D248" s="309">
        <f>IF(D$77=0,0,D$77/NFM_fec!D$77)</f>
        <v>0.65861131267124595</v>
      </c>
      <c r="E248" s="309">
        <f>IF(E$77=0,0,E$77/NFM_fec!E$77)</f>
        <v>0.65944574737237549</v>
      </c>
      <c r="F248" s="309">
        <f>IF(F$77=0,0,F$77/NFM_fec!F$77)</f>
        <v>0.6593345012796088</v>
      </c>
      <c r="G248" s="309">
        <f>IF(G$77=0,0,G$77/NFM_fec!G$77)</f>
        <v>0.65912738697000683</v>
      </c>
      <c r="H248" s="309">
        <f>IF(H$77=0,0,H$77/NFM_fec!H$77)</f>
        <v>0.61442499721952026</v>
      </c>
      <c r="I248" s="309">
        <f>IF(I$77=0,0,I$77/NFM_fec!I$77)</f>
        <v>0.68735347236141964</v>
      </c>
      <c r="J248" s="309">
        <f>IF(J$77=0,0,J$77/NFM_fec!J$77)</f>
        <v>0.715386798466078</v>
      </c>
      <c r="K248" s="309">
        <f>IF(K$77=0,0,K$77/NFM_fec!K$77)</f>
        <v>0.71803974386787861</v>
      </c>
      <c r="L248" s="309">
        <f>IF(L$77=0,0,L$77/NFM_fec!L$77)</f>
        <v>0.72592067167015473</v>
      </c>
      <c r="M248" s="309">
        <f>IF(M$77=0,0,M$77/NFM_fec!M$77)</f>
        <v>0.72776304986064488</v>
      </c>
      <c r="N248" s="309">
        <f>IF(N$77=0,0,N$77/NFM_fec!N$77)</f>
        <v>0.7394116462292335</v>
      </c>
      <c r="O248" s="309">
        <f>IF(O$77=0,0,O$77/NFM_fec!O$77)</f>
        <v>0.74617770500260461</v>
      </c>
      <c r="P248" s="309">
        <f>IF(P$77=0,0,P$77/NFM_fec!P$77)</f>
        <v>0.7458848808535844</v>
      </c>
      <c r="Q248" s="309">
        <f>IF(Q$77=0,0,Q$77/NFM_fec!Q$77)</f>
        <v>0.74981473833770385</v>
      </c>
      <c r="R248" s="309">
        <f>IF(R$77=0,0,R$77/NFM_fec!R$77)</f>
        <v>0.74952659314630199</v>
      </c>
      <c r="S248" s="309">
        <f>IF(S$77=0,0,S$77/NFM_fec!S$77)</f>
        <v>0.76833798271349585</v>
      </c>
      <c r="T248" s="309">
        <f>IF(T$77=0,0,T$77/NFM_fec!T$77)</f>
        <v>0.76183933802034309</v>
      </c>
      <c r="U248" s="309">
        <f>IF(U$77=0,0,U$77/NFM_fec!U$77)</f>
        <v>0.76732301745793641</v>
      </c>
      <c r="V248" s="309">
        <f>IF(V$77=0,0,V$77/NFM_fec!V$77)</f>
        <v>0.7885357940796448</v>
      </c>
      <c r="W248" s="309">
        <f>IF(W$77=0,0,W$77/NFM_fec!W$77)</f>
        <v>0.79260151613870966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0.44946835856370876</v>
      </c>
      <c r="C249" s="310">
        <f>IF(C$83=0,0,C$83/NFM_fec!C$83)</f>
        <v>0.41433997339854922</v>
      </c>
      <c r="D249" s="310">
        <f>IF(D$83=0,0,D$83/NFM_fec!D$83)</f>
        <v>0.44493040370658876</v>
      </c>
      <c r="E249" s="310">
        <f>IF(E$83=0,0,E$83/NFM_fec!E$83)</f>
        <v>0.44553372534579971</v>
      </c>
      <c r="F249" s="310">
        <f>IF(F$83=0,0,F$83/NFM_fec!F$83)</f>
        <v>0.4453649986495325</v>
      </c>
      <c r="G249" s="310">
        <f>IF(G$83=0,0,G$83/NFM_fec!G$83)</f>
        <v>0.44522751584124021</v>
      </c>
      <c r="H249" s="310">
        <f>IF(H$83=0,0,H$83/NFM_fec!H$83)</f>
        <v>0.41570576451378932</v>
      </c>
      <c r="I249" s="310">
        <f>IF(I$83=0,0,I$83/NFM_fec!I$83)</f>
        <v>0.46431393567545476</v>
      </c>
      <c r="J249" s="310">
        <f>IF(J$83=0,0,J$83/NFM_fec!J$83)</f>
        <v>0.48324488350915257</v>
      </c>
      <c r="K249" s="310">
        <f>IF(K$83=0,0,K$83/NFM_fec!K$83)</f>
        <v>0.48494860215951868</v>
      </c>
      <c r="L249" s="310">
        <f>IF(L$83=0,0,L$83/NFM_fec!L$83)</f>
        <v>0.49028387835479437</v>
      </c>
      <c r="M249" s="310">
        <f>IF(M$83=0,0,M$83/NFM_fec!M$83)</f>
        <v>0.49157145734283603</v>
      </c>
      <c r="N249" s="310">
        <f>IF(N$83=0,0,N$83/NFM_fec!N$83)</f>
        <v>0.49930649559052531</v>
      </c>
      <c r="O249" s="310">
        <f>IF(O$83=0,0,O$83/NFM_fec!O$83)</f>
        <v>0.50373052931567119</v>
      </c>
      <c r="P249" s="310">
        <f>IF(P$83=0,0,P$83/NFM_fec!P$83)</f>
        <v>0.50359560989628227</v>
      </c>
      <c r="Q249" s="310">
        <f>IF(Q$83=0,0,Q$83/NFM_fec!Q$83)</f>
        <v>0.5062018394395984</v>
      </c>
      <c r="R249" s="310">
        <f>IF(R$83=0,0,R$83/NFM_fec!R$83)</f>
        <v>0.50600886690039959</v>
      </c>
      <c r="S249" s="310">
        <f>IF(S$83=0,0,S$83/NFM_fec!S$83)</f>
        <v>0.50408517701232214</v>
      </c>
      <c r="T249" s="310">
        <f>IF(T$83=0,0,T$83/NFM_fec!T$83)</f>
        <v>0.50601523127413017</v>
      </c>
      <c r="U249" s="310">
        <f>IF(U$83=0,0,U$83/NFM_fec!U$83)</f>
        <v>0.5079903056386621</v>
      </c>
      <c r="V249" s="310">
        <f>IF(V$83=0,0,V$83/NFM_fec!V$83)</f>
        <v>0.51000683468634334</v>
      </c>
      <c r="W249" s="310">
        <f>IF(W$83=0,0,W$83/NFM_fec!W$83)</f>
        <v>0.5097886048600403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0.46268801616852373</v>
      </c>
      <c r="C250" s="310">
        <f>IF(C$90=0,0,C$90/NFM_fec!C$90)</f>
        <v>0.42652644320438898</v>
      </c>
      <c r="D250" s="310">
        <f>IF(D$90=0,0,D$90/NFM_fec!D$90)</f>
        <v>0.45801659205090006</v>
      </c>
      <c r="E250" s="310">
        <f>IF(E$90=0,0,E$90/NFM_fec!E$90)</f>
        <v>0.45863765844420568</v>
      </c>
      <c r="F250" s="310">
        <f>IF(F$90=0,0,F$90/NFM_fec!F$90)</f>
        <v>0.45846396919804799</v>
      </c>
      <c r="G250" s="310">
        <f>IF(G$90=0,0,G$90/NFM_fec!G$90)</f>
        <v>0.45832244277774725</v>
      </c>
      <c r="H250" s="310">
        <f>IF(H$90=0,0,H$90/NFM_fec!H$90)</f>
        <v>0.42793240464654769</v>
      </c>
      <c r="I250" s="310">
        <f>IF(I$90=0,0,I$90/NFM_fec!I$90)</f>
        <v>0.4779702279012033</v>
      </c>
      <c r="J250" s="310">
        <f>IF(J$90=0,0,J$90/NFM_fec!J$90)</f>
        <v>0.4974579683182454</v>
      </c>
      <c r="K250" s="310">
        <f>IF(K$90=0,0,K$90/NFM_fec!K$90)</f>
        <v>0.49921179634068108</v>
      </c>
      <c r="L250" s="310">
        <f>IF(L$90=0,0,L$90/NFM_fec!L$90)</f>
        <v>0.50470399242405284</v>
      </c>
      <c r="M250" s="310">
        <f>IF(M$90=0,0,M$90/NFM_fec!M$90)</f>
        <v>0.5060294413823313</v>
      </c>
      <c r="N250" s="310">
        <f>IF(N$90=0,0,N$90/NFM_fec!N$90)</f>
        <v>0.51399198075495234</v>
      </c>
      <c r="O250" s="310">
        <f>IF(O$90=0,0,O$90/NFM_fec!O$90)</f>
        <v>0.51854613311907327</v>
      </c>
      <c r="P250" s="310">
        <f>IF(P$90=0,0,P$90/NFM_fec!P$90)</f>
        <v>0.51840724548146688</v>
      </c>
      <c r="Q250" s="310">
        <f>IF(Q$90=0,0,Q$90/NFM_fec!Q$90)</f>
        <v>0.52109012883488059</v>
      </c>
      <c r="R250" s="310">
        <f>IF(R$90=0,0,R$90/NFM_fec!R$90)</f>
        <v>0.52089148063276436</v>
      </c>
      <c r="S250" s="310">
        <f>IF(S$90=0,0,S$90/NFM_fec!S$90)</f>
        <v>0.51891121163033138</v>
      </c>
      <c r="T250" s="310">
        <f>IF(T$90=0,0,T$90/NFM_fec!T$90)</f>
        <v>0.52089803219395736</v>
      </c>
      <c r="U250" s="310">
        <f>IF(U$90=0,0,U$90/NFM_fec!U$90)</f>
        <v>0.52293119698097557</v>
      </c>
      <c r="V250" s="310">
        <f>IF(V$90=0,0,V$90/NFM_fec!V$90)</f>
        <v>0.52500703570652985</v>
      </c>
      <c r="W250" s="310">
        <f>IF(W$90=0,0,W$90/NFM_fec!W$90)</f>
        <v>0.52478238735592375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0.50915618286459907</v>
      </c>
      <c r="C251" s="311">
        <f>IF(C$97=0,0,C$97/NFM_fec!C$97)</f>
        <v>0.4980744711262397</v>
      </c>
      <c r="D251" s="311">
        <f>IF(D$97=0,0,D$97/NFM_fec!D$97)</f>
        <v>0.50686414655902501</v>
      </c>
      <c r="E251" s="311">
        <f>IF(E$97=0,0,E$97/NFM_fec!E$97)</f>
        <v>0.50657835731179224</v>
      </c>
      <c r="F251" s="311">
        <f>IF(F$97=0,0,F$97/NFM_fec!F$97)</f>
        <v>0.50735754696640478</v>
      </c>
      <c r="G251" s="311">
        <f>IF(G$97=0,0,G$97/NFM_fec!G$97)</f>
        <v>0.50933626905095009</v>
      </c>
      <c r="H251" s="311">
        <f>IF(H$97=0,0,H$97/NFM_fec!H$97)</f>
        <v>0.49956402268735484</v>
      </c>
      <c r="I251" s="311">
        <f>IF(I$97=0,0,I$97/NFM_fec!I$97)</f>
        <v>0.52696210005353694</v>
      </c>
      <c r="J251" s="311">
        <f>IF(J$97=0,0,J$97/NFM_fec!J$97)</f>
        <v>0.544451019878058</v>
      </c>
      <c r="K251" s="311">
        <f>IF(K$97=0,0,K$97/NFM_fec!K$97)</f>
        <v>0.55058807061745263</v>
      </c>
      <c r="L251" s="311">
        <f>IF(L$97=0,0,L$97/NFM_fec!L$97)</f>
        <v>0.55761261872654011</v>
      </c>
      <c r="M251" s="311">
        <f>IF(M$97=0,0,M$97/NFM_fec!M$97)</f>
        <v>0.55779003755364764</v>
      </c>
      <c r="N251" s="311">
        <f>IF(N$97=0,0,N$97/NFM_fec!N$97)</f>
        <v>0.56304750916249413</v>
      </c>
      <c r="O251" s="311">
        <f>IF(O$97=0,0,O$97/NFM_fec!O$97)</f>
        <v>0.56057576771952089</v>
      </c>
      <c r="P251" s="311">
        <f>IF(P$97=0,0,P$97/NFM_fec!P$97)</f>
        <v>0.55500669079113885</v>
      </c>
      <c r="Q251" s="311">
        <f>IF(Q$97=0,0,Q$97/NFM_fec!Q$97)</f>
        <v>0.5539558085252424</v>
      </c>
      <c r="R251" s="311">
        <f>IF(R$97=0,0,R$97/NFM_fec!R$97)</f>
        <v>0.55332471994622034</v>
      </c>
      <c r="S251" s="311">
        <f>IF(S$97=0,0,S$97/NFM_fec!S$97)</f>
        <v>0.55267919063209858</v>
      </c>
      <c r="T251" s="311">
        <f>IF(T$97=0,0,T$97/NFM_fec!T$97)</f>
        <v>0.55352368600228874</v>
      </c>
      <c r="U251" s="311">
        <f>IF(U$97=0,0,U$97/NFM_fec!U$97)</f>
        <v>0.55260396989110605</v>
      </c>
      <c r="V251" s="311">
        <f>IF(V$97=0,0,V$97/NFM_fec!V$97)</f>
        <v>0.55281152602296435</v>
      </c>
      <c r="W251" s="311">
        <f>IF(W$97=0,0,W$97/NFM_fec!W$97)</f>
        <v>0.55272836603728448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0.38599277739531818</v>
      </c>
      <c r="C253" s="306">
        <f>IF(C$115=0,0,C$115/NFM_fec!C$115)</f>
        <v>0.36379873678428293</v>
      </c>
      <c r="D253" s="306">
        <f>IF(D$115=0,0,D$115/NFM_fec!D$115)</f>
        <v>0.38265363553664755</v>
      </c>
      <c r="E253" s="306">
        <f>IF(E$115=0,0,E$115/NFM_fec!E$115)</f>
        <v>0.38224289635023434</v>
      </c>
      <c r="F253" s="306">
        <f>IF(F$115=0,0,F$115/NFM_fec!F$115)</f>
        <v>0.38282125009678064</v>
      </c>
      <c r="G253" s="306">
        <f>IF(G$115=0,0,G$115/NFM_fec!G$115)</f>
        <v>0.38428511622948153</v>
      </c>
      <c r="H253" s="306">
        <f>IF(H$115=0,0,H$115/NFM_fec!H$115)</f>
        <v>0.36532814442227896</v>
      </c>
      <c r="I253" s="306">
        <f>IF(I$115=0,0,I$115/NFM_fec!I$115)</f>
        <v>0.38457636655824484</v>
      </c>
      <c r="J253" s="306">
        <f>IF(J$115=0,0,J$115/NFM_fec!J$115)</f>
        <v>0</v>
      </c>
      <c r="K253" s="306">
        <f>IF(K$115=0,0,K$115/NFM_fec!K$115)</f>
        <v>0</v>
      </c>
      <c r="L253" s="306">
        <f>IF(L$115=0,0,L$115/NFM_fec!L$115)</f>
        <v>0</v>
      </c>
      <c r="M253" s="306">
        <f>IF(M$115=0,0,M$115/NFM_fec!M$115)</f>
        <v>0</v>
      </c>
      <c r="N253" s="306">
        <f>IF(N$115=0,0,N$115/NFM_fec!N$115)</f>
        <v>0</v>
      </c>
      <c r="O253" s="306">
        <f>IF(O$115=0,0,O$115/NFM_fec!O$115)</f>
        <v>0</v>
      </c>
      <c r="P253" s="306">
        <f>IF(P$115=0,0,P$115/NFM_fec!P$115)</f>
        <v>0</v>
      </c>
      <c r="Q253" s="306">
        <f>IF(Q$115=0,0,Q$115/NFM_fec!Q$115)</f>
        <v>0</v>
      </c>
      <c r="R253" s="306">
        <f>IF(R$115=0,0,R$115/NFM_fec!R$115)</f>
        <v>0</v>
      </c>
      <c r="S253" s="306">
        <f>IF(S$115=0,0,S$115/NFM_fec!S$115)</f>
        <v>0</v>
      </c>
      <c r="T253" s="306">
        <f>IF(T$115=0,0,T$115/NFM_fec!T$115)</f>
        <v>0</v>
      </c>
      <c r="U253" s="306">
        <f>IF(U$115=0,0,U$115/NFM_fec!U$115)</f>
        <v>0</v>
      </c>
      <c r="V253" s="306">
        <f>IF(V$115=0,0,V$115/NFM_fec!V$115)</f>
        <v>0</v>
      </c>
      <c r="W253" s="306">
        <f>IF(W$115=0,0,W$115/NFM_fec!W$115)</f>
        <v>0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0.43556389650646293</v>
      </c>
      <c r="C254" s="307">
        <f>IF(C$116=0,0,C$116/NFM_fec!C$116)</f>
        <v>0.43556389650646293</v>
      </c>
      <c r="D254" s="307">
        <f>IF(D$116=0,0,D$116/NFM_fec!D$116)</f>
        <v>0.43556389650646293</v>
      </c>
      <c r="E254" s="307">
        <f>IF(E$116=0,0,E$116/NFM_fec!E$116)</f>
        <v>0.43556389650646293</v>
      </c>
      <c r="F254" s="307">
        <f>IF(F$116=0,0,F$116/NFM_fec!F$116)</f>
        <v>0.43556389650646288</v>
      </c>
      <c r="G254" s="307">
        <f>IF(G$116=0,0,G$116/NFM_fec!G$116)</f>
        <v>0.43556389650646299</v>
      </c>
      <c r="H254" s="307">
        <f>IF(H$116=0,0,H$116/NFM_fec!H$116)</f>
        <v>0.43556389650646299</v>
      </c>
      <c r="I254" s="307">
        <f>IF(I$116=0,0,I$116/NFM_fec!I$116)</f>
        <v>0.43556389650646299</v>
      </c>
      <c r="J254" s="307">
        <f>IF(J$116=0,0,J$116/NFM_fec!J$116)</f>
        <v>0</v>
      </c>
      <c r="K254" s="307">
        <f>IF(K$116=0,0,K$116/NFM_fec!K$116)</f>
        <v>0</v>
      </c>
      <c r="L254" s="307">
        <f>IF(L$116=0,0,L$116/NFM_fec!L$116)</f>
        <v>0</v>
      </c>
      <c r="M254" s="307">
        <f>IF(M$116=0,0,M$116/NFM_fec!M$116)</f>
        <v>0</v>
      </c>
      <c r="N254" s="307">
        <f>IF(N$116=0,0,N$116/NFM_fec!N$116)</f>
        <v>0</v>
      </c>
      <c r="O254" s="307">
        <f>IF(O$116=0,0,O$116/NFM_fec!O$116)</f>
        <v>0</v>
      </c>
      <c r="P254" s="307">
        <f>IF(P$116=0,0,P$116/NFM_fec!P$116)</f>
        <v>0</v>
      </c>
      <c r="Q254" s="307">
        <f>IF(Q$116=0,0,Q$116/NFM_fec!Q$116)</f>
        <v>0</v>
      </c>
      <c r="R254" s="307">
        <f>IF(R$116=0,0,R$116/NFM_fec!R$116)</f>
        <v>0</v>
      </c>
      <c r="S254" s="307">
        <f>IF(S$116=0,0,S$116/NFM_fec!S$116)</f>
        <v>0</v>
      </c>
      <c r="T254" s="307">
        <f>IF(T$116=0,0,T$116/NFM_fec!T$116)</f>
        <v>0</v>
      </c>
      <c r="U254" s="307">
        <f>IF(U$116=0,0,U$116/NFM_fec!U$116)</f>
        <v>0</v>
      </c>
      <c r="V254" s="307">
        <f>IF(V$116=0,0,V$116/NFM_fec!V$116)</f>
        <v>0</v>
      </c>
      <c r="W254" s="307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0.11303615585370451</v>
      </c>
      <c r="C255" s="308">
        <f>IF(C$117=0,0,C$117/NFM_fec!C$117)</f>
        <v>0.11303615585370447</v>
      </c>
      <c r="D255" s="308">
        <f>IF(D$117=0,0,D$117/NFM_fec!D$117)</f>
        <v>0.11303615585370448</v>
      </c>
      <c r="E255" s="308">
        <f>IF(E$117=0,0,E$117/NFM_fec!E$117)</f>
        <v>0.11303615585370443</v>
      </c>
      <c r="F255" s="308">
        <f>IF(F$117=0,0,F$117/NFM_fec!F$117)</f>
        <v>0.11303615585370454</v>
      </c>
      <c r="G255" s="308">
        <f>IF(G$117=0,0,G$117/NFM_fec!G$117)</f>
        <v>0.11303615585370452</v>
      </c>
      <c r="H255" s="308">
        <f>IF(H$117=0,0,H$117/NFM_fec!H$117)</f>
        <v>0.11303615585370447</v>
      </c>
      <c r="I255" s="308">
        <f>IF(I$117=0,0,I$117/NFM_fec!I$117)</f>
        <v>0.1130361558537045</v>
      </c>
      <c r="J255" s="308">
        <f>IF(J$117=0,0,J$117/NFM_fec!J$117)</f>
        <v>0</v>
      </c>
      <c r="K255" s="308">
        <f>IF(K$117=0,0,K$117/NFM_fec!K$117)</f>
        <v>0</v>
      </c>
      <c r="L255" s="308">
        <f>IF(L$117=0,0,L$117/NFM_fec!L$117)</f>
        <v>0</v>
      </c>
      <c r="M255" s="308">
        <f>IF(M$117=0,0,M$117/NFM_fec!M$117)</f>
        <v>0</v>
      </c>
      <c r="N255" s="308">
        <f>IF(N$117=0,0,N$117/NFM_fec!N$117)</f>
        <v>0</v>
      </c>
      <c r="O255" s="308">
        <f>IF(O$117=0,0,O$117/NFM_fec!O$117)</f>
        <v>0</v>
      </c>
      <c r="P255" s="308">
        <f>IF(P$117=0,0,P$117/NFM_fec!P$117)</f>
        <v>0</v>
      </c>
      <c r="Q255" s="308">
        <f>IF(Q$117=0,0,Q$117/NFM_fec!Q$117)</f>
        <v>0</v>
      </c>
      <c r="R255" s="308">
        <f>IF(R$117=0,0,R$117/NFM_fec!R$117)</f>
        <v>0</v>
      </c>
      <c r="S255" s="308">
        <f>IF(S$117=0,0,S$117/NFM_fec!S$117)</f>
        <v>0</v>
      </c>
      <c r="T255" s="308">
        <f>IF(T$117=0,0,T$117/NFM_fec!T$117)</f>
        <v>0</v>
      </c>
      <c r="U255" s="308">
        <f>IF(U$117=0,0,U$117/NFM_fec!U$117)</f>
        <v>0</v>
      </c>
      <c r="V255" s="308">
        <f>IF(V$117=0,0,V$117/NFM_fec!V$117)</f>
        <v>0</v>
      </c>
      <c r="W255" s="308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0.6212356844023843</v>
      </c>
      <c r="C256" s="308">
        <f>IF(C$118=0,0,C$118/NFM_fec!C$118)</f>
        <v>0.62123568440238419</v>
      </c>
      <c r="D256" s="308">
        <f>IF(D$118=0,0,D$118/NFM_fec!D$118)</f>
        <v>0.6212356844023843</v>
      </c>
      <c r="E256" s="308">
        <f>IF(E$118=0,0,E$118/NFM_fec!E$118)</f>
        <v>0.6212356844023843</v>
      </c>
      <c r="F256" s="308">
        <f>IF(F$118=0,0,F$118/NFM_fec!F$118)</f>
        <v>0.62123568440238441</v>
      </c>
      <c r="G256" s="308">
        <f>IF(G$118=0,0,G$118/NFM_fec!G$118)</f>
        <v>0.6212356844023843</v>
      </c>
      <c r="H256" s="308">
        <f>IF(H$118=0,0,H$118/NFM_fec!H$118)</f>
        <v>0.62123568440238419</v>
      </c>
      <c r="I256" s="308">
        <f>IF(I$118=0,0,I$118/NFM_fec!I$118)</f>
        <v>0.6212356844023843</v>
      </c>
      <c r="J256" s="308">
        <f>IF(J$118=0,0,J$118/NFM_fec!J$118)</f>
        <v>0</v>
      </c>
      <c r="K256" s="308">
        <f>IF(K$118=0,0,K$118/NFM_fec!K$118)</f>
        <v>0</v>
      </c>
      <c r="L256" s="308">
        <f>IF(L$118=0,0,L$118/NFM_fec!L$118)</f>
        <v>0</v>
      </c>
      <c r="M256" s="308">
        <f>IF(M$118=0,0,M$118/NFM_fec!M$118)</f>
        <v>0</v>
      </c>
      <c r="N256" s="308">
        <f>IF(N$118=0,0,N$118/NFM_fec!N$118)</f>
        <v>0</v>
      </c>
      <c r="O256" s="308">
        <f>IF(O$118=0,0,O$118/NFM_fec!O$118)</f>
        <v>0</v>
      </c>
      <c r="P256" s="308">
        <f>IF(P$118=0,0,P$118/NFM_fec!P$118)</f>
        <v>0</v>
      </c>
      <c r="Q256" s="308">
        <f>IF(Q$118=0,0,Q$118/NFM_fec!Q$118)</f>
        <v>0</v>
      </c>
      <c r="R256" s="308">
        <f>IF(R$118=0,0,R$118/NFM_fec!R$118)</f>
        <v>0</v>
      </c>
      <c r="S256" s="308">
        <f>IF(S$118=0,0,S$118/NFM_fec!S$118)</f>
        <v>0</v>
      </c>
      <c r="T256" s="308">
        <f>IF(T$118=0,0,T$118/NFM_fec!T$118)</f>
        <v>0</v>
      </c>
      <c r="U256" s="308">
        <f>IF(U$118=0,0,U$118/NFM_fec!U$118)</f>
        <v>0</v>
      </c>
      <c r="V256" s="308">
        <f>IF(V$118=0,0,V$118/NFM_fec!V$118)</f>
        <v>0</v>
      </c>
      <c r="W256" s="308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0.43157587320122692</v>
      </c>
      <c r="C257" s="308">
        <f>IF(C$119=0,0,C$119/NFM_fec!C$119)</f>
        <v>0.43157587320122681</v>
      </c>
      <c r="D257" s="308">
        <f>IF(D$119=0,0,D$119/NFM_fec!D$119)</f>
        <v>0.43157587320122698</v>
      </c>
      <c r="E257" s="308">
        <f>IF(E$119=0,0,E$119/NFM_fec!E$119)</f>
        <v>0.43157587320122692</v>
      </c>
      <c r="F257" s="308">
        <f>IF(F$119=0,0,F$119/NFM_fec!F$119)</f>
        <v>0.43157587320122692</v>
      </c>
      <c r="G257" s="308">
        <f>IF(G$119=0,0,G$119/NFM_fec!G$119)</f>
        <v>0.43157587320122692</v>
      </c>
      <c r="H257" s="308">
        <f>IF(H$119=0,0,H$119/NFM_fec!H$119)</f>
        <v>0.43157587320122703</v>
      </c>
      <c r="I257" s="308">
        <f>IF(I$119=0,0,I$119/NFM_fec!I$119)</f>
        <v>0.43157587320122687</v>
      </c>
      <c r="J257" s="308">
        <f>IF(J$119=0,0,J$119/NFM_fec!J$119)</f>
        <v>0</v>
      </c>
      <c r="K257" s="308">
        <f>IF(K$119=0,0,K$119/NFM_fec!K$119)</f>
        <v>0</v>
      </c>
      <c r="L257" s="308">
        <f>IF(L$119=0,0,L$119/NFM_fec!L$119)</f>
        <v>0</v>
      </c>
      <c r="M257" s="308">
        <f>IF(M$119=0,0,M$119/NFM_fec!M$119)</f>
        <v>0</v>
      </c>
      <c r="N257" s="308">
        <f>IF(N$119=0,0,N$119/NFM_fec!N$119)</f>
        <v>0</v>
      </c>
      <c r="O257" s="308">
        <f>IF(O$119=0,0,O$119/NFM_fec!O$119)</f>
        <v>0</v>
      </c>
      <c r="P257" s="308">
        <f>IF(P$119=0,0,P$119/NFM_fec!P$119)</f>
        <v>0</v>
      </c>
      <c r="Q257" s="308">
        <f>IF(Q$119=0,0,Q$119/NFM_fec!Q$119)</f>
        <v>0</v>
      </c>
      <c r="R257" s="308">
        <f>IF(R$119=0,0,R$119/NFM_fec!R$119)</f>
        <v>0</v>
      </c>
      <c r="S257" s="308">
        <f>IF(S$119=0,0,S$119/NFM_fec!S$119)</f>
        <v>0</v>
      </c>
      <c r="T257" s="308">
        <f>IF(T$119=0,0,T$119/NFM_fec!T$119)</f>
        <v>0</v>
      </c>
      <c r="U257" s="308">
        <f>IF(U$119=0,0,U$119/NFM_fec!U$119)</f>
        <v>0</v>
      </c>
      <c r="V257" s="308">
        <f>IF(V$119=0,0,V$119/NFM_fec!V$119)</f>
        <v>0</v>
      </c>
      <c r="W257" s="308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0.68180873086804772</v>
      </c>
      <c r="C258" s="309">
        <f>IF(C$120=0,0,C$120/NFM_fec!C$120)</f>
        <v>0.62763332805859107</v>
      </c>
      <c r="D258" s="309">
        <f>IF(D$120=0,0,D$120/NFM_fec!D$120)</f>
        <v>0.67406294727448413</v>
      </c>
      <c r="E258" s="309">
        <f>IF(E$120=0,0,E$120/NFM_fec!E$120)</f>
        <v>0.67491695859061229</v>
      </c>
      <c r="F258" s="309">
        <f>IF(F$120=0,0,F$120/NFM_fec!F$120)</f>
        <v>0.67480310256093234</v>
      </c>
      <c r="G258" s="309">
        <f>IF(G$120=0,0,G$120/NFM_fec!G$120)</f>
        <v>0.67459112915679098</v>
      </c>
      <c r="H258" s="309">
        <f>IF(H$120=0,0,H$120/NFM_fec!H$120)</f>
        <v>0.62883997972206129</v>
      </c>
      <c r="I258" s="309">
        <f>IF(I$120=0,0,I$120/NFM_fec!I$120)</f>
        <v>0.67757291372497452</v>
      </c>
      <c r="J258" s="309">
        <f>IF(J$120=0,0,J$120/NFM_fec!J$120)</f>
        <v>0</v>
      </c>
      <c r="K258" s="309">
        <f>IF(K$120=0,0,K$120/NFM_fec!K$120)</f>
        <v>0</v>
      </c>
      <c r="L258" s="309">
        <f>IF(L$120=0,0,L$120/NFM_fec!L$120)</f>
        <v>0</v>
      </c>
      <c r="M258" s="309">
        <f>IF(M$120=0,0,M$120/NFM_fec!M$120)</f>
        <v>0</v>
      </c>
      <c r="N258" s="309">
        <f>IF(N$120=0,0,N$120/NFM_fec!N$120)</f>
        <v>0</v>
      </c>
      <c r="O258" s="309">
        <f>IF(O$120=0,0,O$120/NFM_fec!O$120)</f>
        <v>0</v>
      </c>
      <c r="P258" s="309">
        <f>IF(P$120=0,0,P$120/NFM_fec!P$120)</f>
        <v>0</v>
      </c>
      <c r="Q258" s="309">
        <f>IF(Q$120=0,0,Q$120/NFM_fec!Q$120)</f>
        <v>0</v>
      </c>
      <c r="R258" s="309">
        <f>IF(R$120=0,0,R$120/NFM_fec!R$120)</f>
        <v>0</v>
      </c>
      <c r="S258" s="309">
        <f>IF(S$120=0,0,S$120/NFM_fec!S$120)</f>
        <v>0</v>
      </c>
      <c r="T258" s="309">
        <f>IF(T$120=0,0,T$120/NFM_fec!T$120)</f>
        <v>0</v>
      </c>
      <c r="U258" s="309">
        <f>IF(U$120=0,0,U$120/NFM_fec!U$120)</f>
        <v>0</v>
      </c>
      <c r="V258" s="309">
        <f>IF(V$120=0,0,V$120/NFM_fec!V$120)</f>
        <v>0</v>
      </c>
      <c r="W258" s="309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0.32564044629063527</v>
      </c>
      <c r="C259" s="310">
        <f>IF(C$126=0,0,C$126/NFM_fec!C$126)</f>
        <v>0.30063703732359931</v>
      </c>
      <c r="D259" s="310">
        <f>IF(D$126=0,0,D$126/NFM_fec!D$126)</f>
        <v>0.32164811616570627</v>
      </c>
      <c r="E259" s="310">
        <f>IF(E$126=0,0,E$126/NFM_fec!E$126)</f>
        <v>0.32091646324056239</v>
      </c>
      <c r="F259" s="310">
        <f>IF(F$126=0,0,F$126/NFM_fec!F$126)</f>
        <v>0.32153506838904061</v>
      </c>
      <c r="G259" s="310">
        <f>IF(G$126=0,0,G$126/NFM_fec!G$126)</f>
        <v>0.3230484382174385</v>
      </c>
      <c r="H259" s="310">
        <f>IF(H$126=0,0,H$126/NFM_fec!H$126)</f>
        <v>0.30162802883021333</v>
      </c>
      <c r="I259" s="310">
        <f>IF(I$126=0,0,I$126/NFM_fec!I$126)</f>
        <v>0.3244905132952961</v>
      </c>
      <c r="J259" s="310">
        <f>IF(J$126=0,0,J$126/NFM_fec!J$126)</f>
        <v>0</v>
      </c>
      <c r="K259" s="310">
        <f>IF(K$126=0,0,K$126/NFM_fec!K$126)</f>
        <v>0</v>
      </c>
      <c r="L259" s="310">
        <f>IF(L$126=0,0,L$126/NFM_fec!L$126)</f>
        <v>0</v>
      </c>
      <c r="M259" s="310">
        <f>IF(M$126=0,0,M$126/NFM_fec!M$126)</f>
        <v>0</v>
      </c>
      <c r="N259" s="310">
        <f>IF(N$126=0,0,N$126/NFM_fec!N$126)</f>
        <v>0</v>
      </c>
      <c r="O259" s="310">
        <f>IF(O$126=0,0,O$126/NFM_fec!O$126)</f>
        <v>0</v>
      </c>
      <c r="P259" s="310">
        <f>IF(P$126=0,0,P$126/NFM_fec!P$126)</f>
        <v>0</v>
      </c>
      <c r="Q259" s="310">
        <f>IF(Q$126=0,0,Q$126/NFM_fec!Q$126)</f>
        <v>0</v>
      </c>
      <c r="R259" s="310">
        <f>IF(R$126=0,0,R$126/NFM_fec!R$126)</f>
        <v>0</v>
      </c>
      <c r="S259" s="310">
        <f>IF(S$126=0,0,S$126/NFM_fec!S$126)</f>
        <v>0</v>
      </c>
      <c r="T259" s="310">
        <f>IF(T$126=0,0,T$126/NFM_fec!T$126)</f>
        <v>0</v>
      </c>
      <c r="U259" s="310">
        <f>IF(U$126=0,0,U$126/NFM_fec!U$126)</f>
        <v>0</v>
      </c>
      <c r="V259" s="310">
        <f>IF(V$126=0,0,V$126/NFM_fec!V$126)</f>
        <v>0</v>
      </c>
      <c r="W259" s="310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0.43483401510742026</v>
      </c>
      <c r="C260" s="310">
        <f>IF(C$134=0,0,C$134/NFM_fec!C$134)</f>
        <v>0.40084938309813262</v>
      </c>
      <c r="D260" s="310">
        <f>IF(D$134=0,0,D$134/NFM_fec!D$134)</f>
        <v>0.43044381256412395</v>
      </c>
      <c r="E260" s="310">
        <f>IF(E$134=0,0,E$134/NFM_fec!E$134)</f>
        <v>0.43102749051559885</v>
      </c>
      <c r="F260" s="310">
        <f>IF(F$134=0,0,F$134/NFM_fec!F$134)</f>
        <v>0.43086425743056445</v>
      </c>
      <c r="G260" s="310">
        <f>IF(G$134=0,0,G$134/NFM_fec!G$134)</f>
        <v>0.4307312509565846</v>
      </c>
      <c r="H260" s="310">
        <f>IF(H$134=0,0,H$134/NFM_fec!H$134)</f>
        <v>0.4021707051069513</v>
      </c>
      <c r="I260" s="310">
        <f>IF(I$134=0,0,I$134/NFM_fec!I$134)</f>
        <v>0.43265401772706136</v>
      </c>
      <c r="J260" s="310">
        <f>IF(J$134=0,0,J$134/NFM_fec!J$134)</f>
        <v>0</v>
      </c>
      <c r="K260" s="310">
        <f>IF(K$134=0,0,K$134/NFM_fec!K$134)</f>
        <v>0</v>
      </c>
      <c r="L260" s="310">
        <f>IF(L$134=0,0,L$134/NFM_fec!L$134)</f>
        <v>0</v>
      </c>
      <c r="M260" s="310">
        <f>IF(M$134=0,0,M$134/NFM_fec!M$134)</f>
        <v>0</v>
      </c>
      <c r="N260" s="310">
        <f>IF(N$134=0,0,N$134/NFM_fec!N$134)</f>
        <v>0</v>
      </c>
      <c r="O260" s="310">
        <f>IF(O$134=0,0,O$134/NFM_fec!O$134)</f>
        <v>0</v>
      </c>
      <c r="P260" s="310">
        <f>IF(P$134=0,0,P$134/NFM_fec!P$134)</f>
        <v>0</v>
      </c>
      <c r="Q260" s="310">
        <f>IF(Q$134=0,0,Q$134/NFM_fec!Q$134)</f>
        <v>0</v>
      </c>
      <c r="R260" s="310">
        <f>IF(R$134=0,0,R$134/NFM_fec!R$134)</f>
        <v>0</v>
      </c>
      <c r="S260" s="310">
        <f>IF(S$134=0,0,S$134/NFM_fec!S$134)</f>
        <v>0</v>
      </c>
      <c r="T260" s="310">
        <f>IF(T$134=0,0,T$134/NFM_fec!T$134)</f>
        <v>0</v>
      </c>
      <c r="U260" s="310">
        <f>IF(U$134=0,0,U$134/NFM_fec!U$134)</f>
        <v>0</v>
      </c>
      <c r="V260" s="310">
        <f>IF(V$134=0,0,V$134/NFM_fec!V$134)</f>
        <v>0</v>
      </c>
      <c r="W260" s="310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0.50221625950661541</v>
      </c>
      <c r="C261" s="311">
        <f>IF(C$141=0,0,C$141/NFM_fec!C$141)</f>
        <v>0.49608690817882778</v>
      </c>
      <c r="D261" s="311">
        <f>IF(D$141=0,0,D$141/NFM_fec!D$141)</f>
        <v>0.50042617486131746</v>
      </c>
      <c r="E261" s="311">
        <f>IF(E$141=0,0,E$141/NFM_fec!E$141)</f>
        <v>0.49996789120482532</v>
      </c>
      <c r="F261" s="311">
        <f>IF(F$141=0,0,F$141/NFM_fec!F$141)</f>
        <v>0.50091380011974518</v>
      </c>
      <c r="G261" s="311">
        <f>IF(G$141=0,0,G$141/NFM_fec!G$141)</f>
        <v>0.50329967675549947</v>
      </c>
      <c r="H261" s="311">
        <f>IF(H$141=0,0,H$141/NFM_fec!H$141)</f>
        <v>0.49759042869694176</v>
      </c>
      <c r="I261" s="311">
        <f>IF(I$141=0,0,I$141/NFM_fec!I$141)</f>
        <v>0.50399352956509347</v>
      </c>
      <c r="J261" s="311">
        <f>IF(J$141=0,0,J$141/NFM_fec!J$141)</f>
        <v>0</v>
      </c>
      <c r="K261" s="311">
        <f>IF(K$141=0,0,K$141/NFM_fec!K$141)</f>
        <v>0</v>
      </c>
      <c r="L261" s="311">
        <f>IF(L$141=0,0,L$141/NFM_fec!L$141)</f>
        <v>0</v>
      </c>
      <c r="M261" s="311">
        <f>IF(M$141=0,0,M$141/NFM_fec!M$141)</f>
        <v>0</v>
      </c>
      <c r="N261" s="311">
        <f>IF(N$141=0,0,N$141/NFM_fec!N$141)</f>
        <v>0</v>
      </c>
      <c r="O261" s="311">
        <f>IF(O$141=0,0,O$141/NFM_fec!O$141)</f>
        <v>0</v>
      </c>
      <c r="P261" s="311">
        <f>IF(P$141=0,0,P$141/NFM_fec!P$141)</f>
        <v>0</v>
      </c>
      <c r="Q261" s="311">
        <f>IF(Q$141=0,0,Q$141/NFM_fec!Q$141)</f>
        <v>0</v>
      </c>
      <c r="R261" s="311">
        <f>IF(R$141=0,0,R$141/NFM_fec!R$141)</f>
        <v>0</v>
      </c>
      <c r="S261" s="311">
        <f>IF(S$141=0,0,S$141/NFM_fec!S$141)</f>
        <v>0</v>
      </c>
      <c r="T261" s="311">
        <f>IF(T$141=0,0,T$141/NFM_fec!T$141)</f>
        <v>0</v>
      </c>
      <c r="U261" s="311">
        <f>IF(U$141=0,0,U$141/NFM_fec!U$141)</f>
        <v>0</v>
      </c>
      <c r="V261" s="311">
        <f>IF(V$141=0,0,V$141/NFM_fec!V$141)</f>
        <v>0</v>
      </c>
      <c r="W261" s="311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HU: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202.2601793665327</v>
      </c>
      <c r="C5" s="225">
        <v>189.9643344378118</v>
      </c>
      <c r="D5" s="225">
        <v>211.82999111659419</v>
      </c>
      <c r="E5" s="225">
        <v>217.9659163157207</v>
      </c>
      <c r="F5" s="225">
        <v>214.12562333324919</v>
      </c>
      <c r="G5" s="225">
        <v>183.0489703389463</v>
      </c>
      <c r="H5" s="225">
        <v>175.29653541570451</v>
      </c>
      <c r="I5" s="225">
        <v>167.92832253611039</v>
      </c>
      <c r="J5" s="225">
        <v>171.62697762863519</v>
      </c>
      <c r="K5" s="225">
        <v>104.0868592654229</v>
      </c>
      <c r="L5" s="225">
        <v>129.45044500921171</v>
      </c>
      <c r="M5" s="225">
        <v>143.79966953586541</v>
      </c>
      <c r="N5" s="225">
        <v>108.47192899423941</v>
      </c>
      <c r="O5" s="225">
        <v>157.54220467319109</v>
      </c>
      <c r="P5" s="225">
        <v>160.9724879124586</v>
      </c>
      <c r="Q5" s="225">
        <v>160.6744409510537</v>
      </c>
      <c r="R5" s="225">
        <v>169.01883035649871</v>
      </c>
      <c r="S5" s="225">
        <v>187.07268119327861</v>
      </c>
      <c r="T5" s="225">
        <v>181.6268129465137</v>
      </c>
      <c r="U5" s="225">
        <v>174.11788268380121</v>
      </c>
      <c r="V5" s="225">
        <v>147.95023635730649</v>
      </c>
      <c r="W5" s="225">
        <v>155.28676847752959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0.51234433625212217</v>
      </c>
      <c r="C10" s="262">
        <v>0.60337498378336241</v>
      </c>
      <c r="D10" s="262">
        <v>0.53999279146857659</v>
      </c>
      <c r="E10" s="262">
        <v>0.54835013621394102</v>
      </c>
      <c r="F10" s="262">
        <v>0.55043270757437834</v>
      </c>
      <c r="G10" s="262">
        <v>0.5043668877905888</v>
      </c>
      <c r="H10" s="262">
        <v>0.56947729467665686</v>
      </c>
      <c r="I10" s="262">
        <v>0.49383131246727813</v>
      </c>
      <c r="J10" s="262">
        <v>0.49999941795375158</v>
      </c>
      <c r="K10" s="262">
        <v>0.31242709079234382</v>
      </c>
      <c r="L10" s="262">
        <v>0.38208473600356302</v>
      </c>
      <c r="M10" s="262">
        <v>0.40676261140427122</v>
      </c>
      <c r="N10" s="262">
        <v>0.30785164173558088</v>
      </c>
      <c r="O10" s="262">
        <v>0.38884370782799882</v>
      </c>
      <c r="P10" s="262">
        <v>0.33852092599684341</v>
      </c>
      <c r="Q10" s="262">
        <v>0.30948654948706161</v>
      </c>
      <c r="R10" s="262">
        <v>0.32121968117900229</v>
      </c>
      <c r="S10" s="262">
        <v>0.34219120638003031</v>
      </c>
      <c r="T10" s="262">
        <v>0.33506803874966501</v>
      </c>
      <c r="U10" s="262">
        <v>0.29685418362061627</v>
      </c>
      <c r="V10" s="262">
        <v>0.22790602872556179</v>
      </c>
      <c r="W10" s="262">
        <v>0.2363361627221536</v>
      </c>
      <c r="DA10" s="68" t="s">
        <v>796</v>
      </c>
    </row>
    <row r="11" spans="1:105" ht="12" customHeight="1" x14ac:dyDescent="0.25">
      <c r="A11" s="37" t="s">
        <v>160</v>
      </c>
      <c r="B11" s="228">
        <v>1.326421077788908E-2</v>
      </c>
      <c r="C11" s="228">
        <v>6.9544047757986328E-3</v>
      </c>
      <c r="D11" s="228">
        <v>6.1809725601353191E-3</v>
      </c>
      <c r="E11" s="228">
        <v>1.322773927822418E-2</v>
      </c>
      <c r="F11" s="228">
        <v>0</v>
      </c>
      <c r="G11" s="228">
        <v>0</v>
      </c>
      <c r="H11" s="228">
        <v>1.4828505324031471E-2</v>
      </c>
      <c r="I11" s="228">
        <v>6.909458085613239E-3</v>
      </c>
      <c r="J11" s="228">
        <v>6.9672932851370974E-3</v>
      </c>
      <c r="K11" s="228">
        <v>0</v>
      </c>
      <c r="L11" s="228">
        <v>0</v>
      </c>
      <c r="M11" s="228">
        <v>6.5386903806299284E-3</v>
      </c>
      <c r="N11" s="228">
        <v>5.8720914128972696E-3</v>
      </c>
      <c r="O11" s="228">
        <v>0</v>
      </c>
      <c r="P11" s="228">
        <v>6.1834718593469958E-3</v>
      </c>
      <c r="Q11" s="228">
        <v>5.7140824518720837E-3</v>
      </c>
      <c r="R11" s="228">
        <v>5.7310919332872919E-3</v>
      </c>
      <c r="S11" s="228">
        <v>5.5788291917037661E-3</v>
      </c>
      <c r="T11" s="228">
        <v>5.5299983600828606E-3</v>
      </c>
      <c r="U11" s="228">
        <v>5.115185171461565E-3</v>
      </c>
      <c r="V11" s="228">
        <v>4.6334250034954956E-3</v>
      </c>
      <c r="W11" s="228">
        <v>4.5673718406331054E-3</v>
      </c>
      <c r="DA11" s="69" t="s">
        <v>797</v>
      </c>
    </row>
    <row r="12" spans="1:105" ht="12" customHeight="1" x14ac:dyDescent="0.25">
      <c r="A12" s="37" t="s">
        <v>162</v>
      </c>
      <c r="B12" s="228">
        <v>0.49908012547423308</v>
      </c>
      <c r="C12" s="228">
        <v>0.59642057900756373</v>
      </c>
      <c r="D12" s="228">
        <v>0.53381181890844132</v>
      </c>
      <c r="E12" s="228">
        <v>0.53512239693571684</v>
      </c>
      <c r="F12" s="228">
        <v>0.55043270757437834</v>
      </c>
      <c r="G12" s="228">
        <v>0.5043668877905888</v>
      </c>
      <c r="H12" s="228">
        <v>0.5546487893526254</v>
      </c>
      <c r="I12" s="228">
        <v>0.48692185438166491</v>
      </c>
      <c r="J12" s="228">
        <v>0.49303212466861451</v>
      </c>
      <c r="K12" s="228">
        <v>0.31242709079234382</v>
      </c>
      <c r="L12" s="228">
        <v>0.38208473600356302</v>
      </c>
      <c r="M12" s="228">
        <v>0.40022392102364129</v>
      </c>
      <c r="N12" s="228">
        <v>0.30197955032268359</v>
      </c>
      <c r="O12" s="228">
        <v>0.38884370782799882</v>
      </c>
      <c r="P12" s="228">
        <v>0.33233745413749638</v>
      </c>
      <c r="Q12" s="228">
        <v>0.30377246703518951</v>
      </c>
      <c r="R12" s="228">
        <v>0.31548858924571499</v>
      </c>
      <c r="S12" s="228">
        <v>0.33661237718832648</v>
      </c>
      <c r="T12" s="228">
        <v>0.32953804038958212</v>
      </c>
      <c r="U12" s="228">
        <v>0.29173899844915469</v>
      </c>
      <c r="V12" s="228">
        <v>0.22327260372206631</v>
      </c>
      <c r="W12" s="228">
        <v>0.2317687908815205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113.82726433364149</v>
      </c>
      <c r="C16" s="296">
        <v>86.119514899871959</v>
      </c>
      <c r="D16" s="296">
        <v>119.3292259380267</v>
      </c>
      <c r="E16" s="296">
        <v>124.03353798227231</v>
      </c>
      <c r="F16" s="296">
        <v>119.8365005257578</v>
      </c>
      <c r="G16" s="296">
        <v>96.650922460418144</v>
      </c>
      <c r="H16" s="296">
        <v>77.74507483759281</v>
      </c>
      <c r="I16" s="296">
        <v>83.335018710465391</v>
      </c>
      <c r="J16" s="296">
        <v>85.977077333157254</v>
      </c>
      <c r="K16" s="296">
        <v>50.568098612694222</v>
      </c>
      <c r="L16" s="296">
        <v>63.999329731801133</v>
      </c>
      <c r="M16" s="296">
        <v>74.121234202313474</v>
      </c>
      <c r="N16" s="296">
        <v>55.736942764934177</v>
      </c>
      <c r="O16" s="296">
        <v>90.933277522254656</v>
      </c>
      <c r="P16" s="296">
        <v>102.9838532891991</v>
      </c>
      <c r="Q16" s="296">
        <v>107.6593950239198</v>
      </c>
      <c r="R16" s="296">
        <v>113.9938989705354</v>
      </c>
      <c r="S16" s="296">
        <v>124.46796506446719</v>
      </c>
      <c r="T16" s="296">
        <v>122.25179542165139</v>
      </c>
      <c r="U16" s="296">
        <v>121.09765251048449</v>
      </c>
      <c r="V16" s="296">
        <v>104.794538073019</v>
      </c>
      <c r="W16" s="296">
        <v>109.86892428536881</v>
      </c>
      <c r="DA16" s="70" t="s">
        <v>802</v>
      </c>
    </row>
    <row r="17" spans="1:105" ht="12" customHeight="1" x14ac:dyDescent="0.25">
      <c r="A17" s="46" t="s">
        <v>30</v>
      </c>
      <c r="B17" s="231">
        <v>2.1315194482485449</v>
      </c>
      <c r="C17" s="231">
        <v>0</v>
      </c>
      <c r="D17" s="231">
        <v>5.3213575986481283</v>
      </c>
      <c r="E17" s="231">
        <v>10.93718679354757</v>
      </c>
      <c r="F17" s="231">
        <v>7.335198561455468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1.8345620518899881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2.8546333788151381</v>
      </c>
      <c r="C20" s="231">
        <v>0.98106988691374619</v>
      </c>
      <c r="D20" s="231">
        <v>1.3049794682050411</v>
      </c>
      <c r="E20" s="231">
        <v>2.7282003742573249</v>
      </c>
      <c r="F20" s="231">
        <v>0</v>
      </c>
      <c r="G20" s="231">
        <v>0</v>
      </c>
      <c r="H20" s="231">
        <v>2.0243884469547511</v>
      </c>
      <c r="I20" s="231">
        <v>1.165984829854039</v>
      </c>
      <c r="J20" s="231">
        <v>1.1980564218065299</v>
      </c>
      <c r="K20" s="231">
        <v>0</v>
      </c>
      <c r="L20" s="231">
        <v>0</v>
      </c>
      <c r="M20" s="231">
        <v>1.19149545088695</v>
      </c>
      <c r="N20" s="231">
        <v>1.0631498378437549</v>
      </c>
      <c r="O20" s="231">
        <v>0</v>
      </c>
      <c r="P20" s="231">
        <v>1.88111785676381</v>
      </c>
      <c r="Q20" s="231">
        <v>1.9877266424176629</v>
      </c>
      <c r="R20" s="231">
        <v>2.03384024427177</v>
      </c>
      <c r="S20" s="231">
        <v>1.9993231732692021</v>
      </c>
      <c r="T20" s="231">
        <v>2.0176565652804861</v>
      </c>
      <c r="U20" s="231">
        <v>2.0866706639111561</v>
      </c>
      <c r="V20" s="231">
        <v>2.1305168435100148</v>
      </c>
      <c r="W20" s="231">
        <v>2.1232985471275279</v>
      </c>
      <c r="DA20" s="73" t="s">
        <v>806</v>
      </c>
    </row>
    <row r="21" spans="1:105" ht="12" customHeight="1" x14ac:dyDescent="0.25">
      <c r="A21" s="46" t="s">
        <v>70</v>
      </c>
      <c r="B21" s="231">
        <v>1.43247568657878</v>
      </c>
      <c r="C21" s="231">
        <v>1.000364348421896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107.40863581999901</v>
      </c>
      <c r="C23" s="231">
        <v>84.138080664536318</v>
      </c>
      <c r="D23" s="231">
        <v>112.7028888711735</v>
      </c>
      <c r="E23" s="231">
        <v>110.3681508144674</v>
      </c>
      <c r="F23" s="231">
        <v>112.5013019643023</v>
      </c>
      <c r="G23" s="231">
        <v>96.650922460418144</v>
      </c>
      <c r="H23" s="231">
        <v>75.720686390638065</v>
      </c>
      <c r="I23" s="231">
        <v>82.169033880611352</v>
      </c>
      <c r="J23" s="231">
        <v>84.779020911350727</v>
      </c>
      <c r="K23" s="231">
        <v>50.568098612694222</v>
      </c>
      <c r="L23" s="231">
        <v>63.999329731801133</v>
      </c>
      <c r="M23" s="231">
        <v>72.929738751426527</v>
      </c>
      <c r="N23" s="231">
        <v>54.673792927090417</v>
      </c>
      <c r="O23" s="231">
        <v>90.933277522254656</v>
      </c>
      <c r="P23" s="231">
        <v>101.1027354324353</v>
      </c>
      <c r="Q23" s="231">
        <v>105.6716683815022</v>
      </c>
      <c r="R23" s="231">
        <v>111.9600587262636</v>
      </c>
      <c r="S23" s="231">
        <v>120.634079839308</v>
      </c>
      <c r="T23" s="231">
        <v>120.2341388563709</v>
      </c>
      <c r="U23" s="231">
        <v>119.0109818465734</v>
      </c>
      <c r="V23" s="231">
        <v>102.664021229509</v>
      </c>
      <c r="W23" s="231">
        <v>107.7456257382412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87.920570696639132</v>
      </c>
      <c r="C27" s="263">
        <v>103.2414445541565</v>
      </c>
      <c r="D27" s="263">
        <v>91.960772387098942</v>
      </c>
      <c r="E27" s="263">
        <v>93.3840281972345</v>
      </c>
      <c r="F27" s="263">
        <v>93.73869009991698</v>
      </c>
      <c r="G27" s="263">
        <v>85.893680990737565</v>
      </c>
      <c r="H27" s="263">
        <v>96.981983283435014</v>
      </c>
      <c r="I27" s="263">
        <v>84.099472513177759</v>
      </c>
      <c r="J27" s="263">
        <v>85.149900877524203</v>
      </c>
      <c r="K27" s="263">
        <v>53.206333561936347</v>
      </c>
      <c r="L27" s="263">
        <v>65.069030541407031</v>
      </c>
      <c r="M27" s="263">
        <v>69.271672722147642</v>
      </c>
      <c r="N27" s="263">
        <v>52.427134587569618</v>
      </c>
      <c r="O27" s="263">
        <v>66.22008344310845</v>
      </c>
      <c r="P27" s="263">
        <v>57.650113697262633</v>
      </c>
      <c r="Q27" s="263">
        <v>52.705559377646772</v>
      </c>
      <c r="R27" s="263">
        <v>54.703711704784283</v>
      </c>
      <c r="S27" s="263">
        <v>62.262524922431318</v>
      </c>
      <c r="T27" s="263">
        <v>59.039949486112647</v>
      </c>
      <c r="U27" s="263">
        <v>52.723375989696109</v>
      </c>
      <c r="V27" s="263">
        <v>42.927792255561911</v>
      </c>
      <c r="W27" s="263">
        <v>45.181508029438668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0.91770171881885843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2.247005882387239</v>
      </c>
      <c r="C29" s="297">
        <v>1.176122188464727</v>
      </c>
      <c r="D29" s="297">
        <v>1.0526196269910491</v>
      </c>
      <c r="E29" s="297">
        <v>2.252683999081587</v>
      </c>
      <c r="F29" s="297">
        <v>0</v>
      </c>
      <c r="G29" s="297">
        <v>0</v>
      </c>
      <c r="H29" s="297">
        <v>2.5252944566825688</v>
      </c>
      <c r="I29" s="297">
        <v>1.176680711979939</v>
      </c>
      <c r="J29" s="297">
        <v>1.186530046458852</v>
      </c>
      <c r="K29" s="297">
        <v>0</v>
      </c>
      <c r="L29" s="297">
        <v>0</v>
      </c>
      <c r="M29" s="297">
        <v>1.1135389718212809</v>
      </c>
      <c r="N29" s="297">
        <v>1.0000171676164089</v>
      </c>
      <c r="O29" s="297">
        <v>0</v>
      </c>
      <c r="P29" s="297">
        <v>1.053045257646797</v>
      </c>
      <c r="Q29" s="297">
        <v>0.97310824155381914</v>
      </c>
      <c r="R29" s="297">
        <v>0.97600495623882932</v>
      </c>
      <c r="S29" s="297">
        <v>1.0001200617298851</v>
      </c>
      <c r="T29" s="297">
        <v>0.97440157245646719</v>
      </c>
      <c r="U29" s="297">
        <v>0.90849260658072284</v>
      </c>
      <c r="V29" s="297">
        <v>0.87273999329475305</v>
      </c>
      <c r="W29" s="297">
        <v>0.87316619307897791</v>
      </c>
      <c r="DA29" s="122" t="s">
        <v>815</v>
      </c>
    </row>
    <row r="30" spans="1:105" ht="12" customHeight="1" x14ac:dyDescent="0.25">
      <c r="A30" s="18" t="s">
        <v>70</v>
      </c>
      <c r="B30" s="297">
        <v>1.127563811873882</v>
      </c>
      <c r="C30" s="297">
        <v>1.199252695880056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84.546001002378006</v>
      </c>
      <c r="C31" s="297">
        <v>100.86606966981169</v>
      </c>
      <c r="D31" s="297">
        <v>90.908152760107896</v>
      </c>
      <c r="E31" s="297">
        <v>91.131344198152917</v>
      </c>
      <c r="F31" s="297">
        <v>93.73869009991698</v>
      </c>
      <c r="G31" s="297">
        <v>85.893680990737565</v>
      </c>
      <c r="H31" s="297">
        <v>94.45668882675244</v>
      </c>
      <c r="I31" s="297">
        <v>82.922791801197818</v>
      </c>
      <c r="J31" s="297">
        <v>83.963370831065347</v>
      </c>
      <c r="K31" s="297">
        <v>53.206333561936347</v>
      </c>
      <c r="L31" s="297">
        <v>65.069030541407031</v>
      </c>
      <c r="M31" s="297">
        <v>68.158133750326357</v>
      </c>
      <c r="N31" s="297">
        <v>51.427117419953213</v>
      </c>
      <c r="O31" s="297">
        <v>66.22008344310845</v>
      </c>
      <c r="P31" s="297">
        <v>56.597068439615832</v>
      </c>
      <c r="Q31" s="297">
        <v>51.732451136092948</v>
      </c>
      <c r="R31" s="297">
        <v>53.727706748545451</v>
      </c>
      <c r="S31" s="297">
        <v>60.344703141882583</v>
      </c>
      <c r="T31" s="297">
        <v>58.065547913656189</v>
      </c>
      <c r="U31" s="297">
        <v>51.814883383115387</v>
      </c>
      <c r="V31" s="297">
        <v>42.055052262267161</v>
      </c>
      <c r="W31" s="297">
        <v>44.308341836359688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66.594620712922435</v>
      </c>
      <c r="C34" s="225">
        <f t="shared" si="0"/>
        <v>81.657199355401644</v>
      </c>
      <c r="D34" s="225">
        <f t="shared" si="0"/>
        <v>72.77892040101375</v>
      </c>
      <c r="E34" s="225">
        <f t="shared" si="0"/>
        <v>71.934980845378576</v>
      </c>
      <c r="F34" s="225">
        <f t="shared" si="0"/>
        <v>71.006021947734723</v>
      </c>
      <c r="G34" s="225">
        <f t="shared" si="0"/>
        <v>64.143459116051048</v>
      </c>
      <c r="H34" s="225">
        <f t="shared" si="0"/>
        <v>21.211022401037159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0.1283955061579044</v>
      </c>
      <c r="C39" s="262">
        <v>0.355280222596769</v>
      </c>
      <c r="D39" s="262">
        <v>0.18333311564107449</v>
      </c>
      <c r="E39" s="262">
        <v>0.17688458411366159</v>
      </c>
      <c r="F39" s="262">
        <v>0.18130570957779901</v>
      </c>
      <c r="G39" s="262">
        <v>0.14752110465541909</v>
      </c>
      <c r="H39" s="262">
        <v>0.33166032930984768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3.3240634005449981E-3</v>
      </c>
      <c r="C40" s="228">
        <v>4.0949037384368616E-3</v>
      </c>
      <c r="D40" s="228">
        <v>2.0985038597640961E-3</v>
      </c>
      <c r="E40" s="228">
        <v>4.2669509980385141E-3</v>
      </c>
      <c r="F40" s="228">
        <v>0</v>
      </c>
      <c r="G40" s="228">
        <v>0</v>
      </c>
      <c r="H40" s="228">
        <v>8.6360369498726212E-3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0.1250714427573594</v>
      </c>
      <c r="C41" s="228">
        <v>0.35118531885833221</v>
      </c>
      <c r="D41" s="228">
        <v>0.1812346117813104</v>
      </c>
      <c r="E41" s="228">
        <v>0.17261763311562309</v>
      </c>
      <c r="F41" s="228">
        <v>0.18130570957779901</v>
      </c>
      <c r="G41" s="228">
        <v>0.14752110465541909</v>
      </c>
      <c r="H41" s="228">
        <v>0.3230242923599751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6.9344985050158119</v>
      </c>
      <c r="C46" s="296">
        <v>19.132621547008451</v>
      </c>
      <c r="D46" s="296">
        <v>9.8263503258378844</v>
      </c>
      <c r="E46" s="296">
        <v>9.4807197524742293</v>
      </c>
      <c r="F46" s="296">
        <v>9.7176847300953426</v>
      </c>
      <c r="G46" s="296">
        <v>7.9068860512725072</v>
      </c>
      <c r="H46" s="296">
        <v>17.776442480592209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6.9344985050158119</v>
      </c>
      <c r="C47" s="264">
        <v>19.132621547008451</v>
      </c>
      <c r="D47" s="264">
        <v>9.8263503258378844</v>
      </c>
      <c r="E47" s="264">
        <v>9.4807197524742293</v>
      </c>
      <c r="F47" s="264">
        <v>9.7176847300953426</v>
      </c>
      <c r="G47" s="264">
        <v>7.9068860512725072</v>
      </c>
      <c r="H47" s="264">
        <v>17.776442480592209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0.17722654446750169</v>
      </c>
      <c r="C49" s="299">
        <v>0.21795801891488589</v>
      </c>
      <c r="D49" s="299">
        <v>0.1124763194803038</v>
      </c>
      <c r="E49" s="299">
        <v>0.22870148245337649</v>
      </c>
      <c r="F49" s="299">
        <v>0</v>
      </c>
      <c r="G49" s="299">
        <v>0</v>
      </c>
      <c r="H49" s="299">
        <v>0.46287722869700892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8.8933562484806092E-2</v>
      </c>
      <c r="C50" s="299">
        <v>0.22224454596299981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6.6683383980635043</v>
      </c>
      <c r="C51" s="299">
        <v>18.692418982130569</v>
      </c>
      <c r="D51" s="299">
        <v>9.7138740063575799</v>
      </c>
      <c r="E51" s="299">
        <v>9.2520182700208533</v>
      </c>
      <c r="F51" s="299">
        <v>9.7176847300953426</v>
      </c>
      <c r="G51" s="299">
        <v>7.9068860512725072</v>
      </c>
      <c r="H51" s="299">
        <v>17.313565251895199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1.9863867017487247</v>
      </c>
      <c r="C53" s="296">
        <f t="shared" si="1"/>
        <v>3.3647675857964261</v>
      </c>
      <c r="D53" s="296">
        <f t="shared" si="1"/>
        <v>2.7699469595348001</v>
      </c>
      <c r="E53" s="296">
        <f t="shared" si="1"/>
        <v>2.713116508790689</v>
      </c>
      <c r="F53" s="296">
        <f t="shared" si="1"/>
        <v>2.71305150806156</v>
      </c>
      <c r="G53" s="296">
        <f t="shared" si="1"/>
        <v>2.0588019601231236</v>
      </c>
      <c r="H53" s="296">
        <f t="shared" si="1"/>
        <v>3.1029195911351022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0.83969473472965972</v>
      </c>
      <c r="C54" s="264">
        <v>1.326327765013775</v>
      </c>
      <c r="D54" s="264">
        <v>1.1413546939938699</v>
      </c>
      <c r="E54" s="264">
        <v>1.1047547123886801</v>
      </c>
      <c r="F54" s="264">
        <v>1.126299873517038</v>
      </c>
      <c r="G54" s="264">
        <v>0.9224151614289825</v>
      </c>
      <c r="H54" s="264">
        <v>1.2827888362498221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2.173906719065782E-2</v>
      </c>
      <c r="C56" s="232">
        <v>1.5287044360788199E-2</v>
      </c>
      <c r="D56" s="232">
        <v>1.306440040759003E-2</v>
      </c>
      <c r="E56" s="232">
        <v>2.664977418035239E-2</v>
      </c>
      <c r="F56" s="232">
        <v>0</v>
      </c>
      <c r="G56" s="232">
        <v>0</v>
      </c>
      <c r="H56" s="232">
        <v>3.3402281821857387E-2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0.81795566753900195</v>
      </c>
      <c r="C57" s="232">
        <v>1.311040720652987</v>
      </c>
      <c r="D57" s="232">
        <v>1.12829029358628</v>
      </c>
      <c r="E57" s="232">
        <v>1.078104938208327</v>
      </c>
      <c r="F57" s="232">
        <v>1.126299873517038</v>
      </c>
      <c r="G57" s="232">
        <v>0.9224151614289825</v>
      </c>
      <c r="H57" s="232">
        <v>1.2493865544279641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1.146691967019065</v>
      </c>
      <c r="C58" s="264">
        <v>2.0384398207826511</v>
      </c>
      <c r="D58" s="264">
        <v>1.62859226554093</v>
      </c>
      <c r="E58" s="264">
        <v>1.6083617964020089</v>
      </c>
      <c r="F58" s="264">
        <v>1.5867516345445221</v>
      </c>
      <c r="G58" s="264">
        <v>1.1363867986941409</v>
      </c>
      <c r="H58" s="264">
        <v>1.8201307548852801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2.1472854005234469E-2</v>
      </c>
      <c r="C59" s="231">
        <v>0</v>
      </c>
      <c r="D59" s="231">
        <v>7.262530833675758E-2</v>
      </c>
      <c r="E59" s="231">
        <v>0.1418241685677685</v>
      </c>
      <c r="F59" s="231">
        <v>9.7125151819635783E-2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2.8757479005004659E-2</v>
      </c>
      <c r="C62" s="231">
        <v>2.3221820591777239E-2</v>
      </c>
      <c r="D62" s="231">
        <v>1.7810217504571801E-2</v>
      </c>
      <c r="E62" s="231">
        <v>3.5376990177546162E-2</v>
      </c>
      <c r="F62" s="231">
        <v>0</v>
      </c>
      <c r="G62" s="231">
        <v>0</v>
      </c>
      <c r="H62" s="231">
        <v>4.7394020519420939E-2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1.443071106352274E-2</v>
      </c>
      <c r="C63" s="231">
        <v>2.3678518457580351E-2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1.0820309229453029</v>
      </c>
      <c r="C65" s="231">
        <v>1.9915394817332941</v>
      </c>
      <c r="D65" s="231">
        <v>1.538156739699601</v>
      </c>
      <c r="E65" s="231">
        <v>1.431160637656695</v>
      </c>
      <c r="F65" s="231">
        <v>1.489626482724886</v>
      </c>
      <c r="G65" s="231">
        <v>1.1363867986941409</v>
      </c>
      <c r="H65" s="231">
        <v>1.7727367343658591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57.545339999999989</v>
      </c>
      <c r="C70" s="281">
        <v>58.804530000000007</v>
      </c>
      <c r="D70" s="281">
        <v>59.999289999999988</v>
      </c>
      <c r="E70" s="281">
        <v>59.564259999999997</v>
      </c>
      <c r="F70" s="281">
        <v>58.393980000000013</v>
      </c>
      <c r="G70" s="281">
        <v>54.030250000000002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23.542694178208471</v>
      </c>
      <c r="C72" s="225">
        <v>45.888251842999757</v>
      </c>
      <c r="D72" s="225">
        <v>41.565776761617407</v>
      </c>
      <c r="E72" s="225">
        <v>27.715547624005271</v>
      </c>
      <c r="F72" s="225">
        <v>27.699698259401401</v>
      </c>
      <c r="G72" s="225">
        <v>24.56950034156543</v>
      </c>
      <c r="H72" s="225">
        <v>28.457099051848662</v>
      </c>
      <c r="I72" s="225">
        <v>39.258950125355369</v>
      </c>
      <c r="J72" s="225">
        <v>51.722691291577391</v>
      </c>
      <c r="K72" s="225">
        <v>48.695880734761332</v>
      </c>
      <c r="L72" s="225">
        <v>59.887054991080873</v>
      </c>
      <c r="M72" s="225">
        <v>49.811389384245437</v>
      </c>
      <c r="N72" s="225">
        <v>54.69365992598464</v>
      </c>
      <c r="O72" s="225">
        <v>14.628695327095681</v>
      </c>
      <c r="P72" s="225">
        <v>9.4131710081527054</v>
      </c>
      <c r="Q72" s="225">
        <v>7.8935779696242436</v>
      </c>
      <c r="R72" s="225">
        <v>9.1584885641018978</v>
      </c>
      <c r="S72" s="225">
        <v>10.829317447207179</v>
      </c>
      <c r="T72" s="225">
        <v>10.99064597415301</v>
      </c>
      <c r="U72" s="225">
        <v>10.37068623684401</v>
      </c>
      <c r="V72" s="225">
        <v>8.415402563446813</v>
      </c>
      <c r="W72" s="225">
        <v>9.2077604432188096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6.2945876899017011E-2</v>
      </c>
      <c r="C77" s="262">
        <v>0.13041423200367769</v>
      </c>
      <c r="D77" s="262">
        <v>0.1116500825041763</v>
      </c>
      <c r="E77" s="262">
        <v>7.4128553893515969E-2</v>
      </c>
      <c r="F77" s="262">
        <v>7.4580309673191028E-2</v>
      </c>
      <c r="G77" s="262">
        <v>6.7551494971226658E-2</v>
      </c>
      <c r="H77" s="262">
        <v>8.1505161236112053E-2</v>
      </c>
      <c r="I77" s="262">
        <v>0.1104296423514244</v>
      </c>
      <c r="J77" s="262">
        <v>0.14517463160000241</v>
      </c>
      <c r="K77" s="262">
        <v>0.1375978375462916</v>
      </c>
      <c r="L77" s="262">
        <v>0.16850845839854159</v>
      </c>
      <c r="M77" s="262">
        <v>0.13867315903328459</v>
      </c>
      <c r="N77" s="262">
        <v>0.1522294717713624</v>
      </c>
      <c r="O77" s="262">
        <v>3.9203221753287783E-2</v>
      </c>
      <c r="P77" s="262">
        <v>2.3928365810941869E-2</v>
      </c>
      <c r="Q77" s="262">
        <v>1.9437097137356859E-2</v>
      </c>
      <c r="R77" s="262">
        <v>2.2437305211827081E-2</v>
      </c>
      <c r="S77" s="262">
        <v>2.5093499859996388E-2</v>
      </c>
      <c r="T77" s="262">
        <v>2.6067005234842469E-2</v>
      </c>
      <c r="U77" s="262">
        <v>2.374367260350806E-2</v>
      </c>
      <c r="V77" s="262">
        <v>1.7861380577149331E-2</v>
      </c>
      <c r="W77" s="262">
        <v>1.927679398686168E-2</v>
      </c>
      <c r="DA77" s="68" t="s">
        <v>859</v>
      </c>
    </row>
    <row r="78" spans="1:105" ht="12" customHeight="1" x14ac:dyDescent="0.25">
      <c r="A78" s="37" t="s">
        <v>160</v>
      </c>
      <c r="B78" s="228">
        <v>1.629621564464327E-3</v>
      </c>
      <c r="C78" s="228">
        <v>1.503133842559376E-3</v>
      </c>
      <c r="D78" s="228">
        <v>1.277991312473505E-3</v>
      </c>
      <c r="E78" s="228">
        <v>1.7881880922751381E-3</v>
      </c>
      <c r="F78" s="228">
        <v>0</v>
      </c>
      <c r="G78" s="228">
        <v>0</v>
      </c>
      <c r="H78" s="228">
        <v>2.1222965842948339E-3</v>
      </c>
      <c r="I78" s="228">
        <v>1.5450802044614899E-3</v>
      </c>
      <c r="J78" s="228">
        <v>2.0229508267397738E-3</v>
      </c>
      <c r="K78" s="228">
        <v>0</v>
      </c>
      <c r="L78" s="228">
        <v>0</v>
      </c>
      <c r="M78" s="228">
        <v>2.2291646911503258E-3</v>
      </c>
      <c r="N78" s="228">
        <v>2.9036888318636788E-3</v>
      </c>
      <c r="O78" s="228">
        <v>0</v>
      </c>
      <c r="P78" s="228">
        <v>4.3707896696908909E-4</v>
      </c>
      <c r="Q78" s="228">
        <v>3.5886915231689938E-4</v>
      </c>
      <c r="R78" s="228">
        <v>4.0031874271286981E-4</v>
      </c>
      <c r="S78" s="228">
        <v>4.091056313863591E-4</v>
      </c>
      <c r="T78" s="228">
        <v>4.3021261215739988E-4</v>
      </c>
      <c r="U78" s="228">
        <v>4.0913447988565868E-4</v>
      </c>
      <c r="V78" s="228">
        <v>3.6312934688870842E-4</v>
      </c>
      <c r="W78" s="228">
        <v>3.7253835815548048E-4</v>
      </c>
      <c r="DA78" s="69" t="s">
        <v>860</v>
      </c>
    </row>
    <row r="79" spans="1:105" ht="12" customHeight="1" x14ac:dyDescent="0.25">
      <c r="A79" s="37" t="s">
        <v>162</v>
      </c>
      <c r="B79" s="228">
        <v>6.1316255334552691E-2</v>
      </c>
      <c r="C79" s="228">
        <v>0.12891109816111829</v>
      </c>
      <c r="D79" s="228">
        <v>0.1103720911917027</v>
      </c>
      <c r="E79" s="228">
        <v>7.2340365801240827E-2</v>
      </c>
      <c r="F79" s="228">
        <v>7.4580309673191028E-2</v>
      </c>
      <c r="G79" s="228">
        <v>6.7551494971226658E-2</v>
      </c>
      <c r="H79" s="228">
        <v>7.9382864651817223E-2</v>
      </c>
      <c r="I79" s="228">
        <v>0.1088845621469629</v>
      </c>
      <c r="J79" s="228">
        <v>0.1431516807732626</v>
      </c>
      <c r="K79" s="228">
        <v>0.1375978375462916</v>
      </c>
      <c r="L79" s="228">
        <v>0.16850845839854159</v>
      </c>
      <c r="M79" s="228">
        <v>0.13644399434213431</v>
      </c>
      <c r="N79" s="228">
        <v>0.14932578293949869</v>
      </c>
      <c r="O79" s="228">
        <v>3.9203221753287783E-2</v>
      </c>
      <c r="P79" s="228">
        <v>2.3491286843972781E-2</v>
      </c>
      <c r="Q79" s="228">
        <v>1.9078227985039959E-2</v>
      </c>
      <c r="R79" s="228">
        <v>2.2036986469114211E-2</v>
      </c>
      <c r="S79" s="228">
        <v>2.4684394228610029E-2</v>
      </c>
      <c r="T79" s="228">
        <v>2.5636792622685069E-2</v>
      </c>
      <c r="U79" s="228">
        <v>2.3334538123622409E-2</v>
      </c>
      <c r="V79" s="228">
        <v>1.7498251230260619E-2</v>
      </c>
      <c r="W79" s="228">
        <v>1.89042556287062E-2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5.4710557126530386</v>
      </c>
      <c r="C83" s="263">
        <v>11.30230573290523</v>
      </c>
      <c r="D83" s="263">
        <v>9.6305033507858422</v>
      </c>
      <c r="E83" s="263">
        <v>6.3940417297381869</v>
      </c>
      <c r="F83" s="263">
        <v>6.4330084322458596</v>
      </c>
      <c r="G83" s="263">
        <v>5.8267301203889161</v>
      </c>
      <c r="H83" s="263">
        <v>7.0303192866996476</v>
      </c>
      <c r="I83" s="263">
        <v>9.5252329137481411</v>
      </c>
      <c r="J83" s="263">
        <v>12.522201011545389</v>
      </c>
      <c r="K83" s="263">
        <v>11.868656124825341</v>
      </c>
      <c r="L83" s="263">
        <v>14.534886467121151</v>
      </c>
      <c r="M83" s="263">
        <v>11.961409188248039</v>
      </c>
      <c r="N83" s="263">
        <v>13.13072417951529</v>
      </c>
      <c r="O83" s="263">
        <v>3.3815179531328718</v>
      </c>
      <c r="P83" s="263">
        <v>2.0639680862975212</v>
      </c>
      <c r="Q83" s="263">
        <v>1.6765686590859741</v>
      </c>
      <c r="R83" s="263">
        <v>1.9353549785063771</v>
      </c>
      <c r="S83" s="263">
        <v>2.3125674679107759</v>
      </c>
      <c r="T83" s="263">
        <v>2.326373291447331</v>
      </c>
      <c r="U83" s="263">
        <v>2.1359113473975251</v>
      </c>
      <c r="V83" s="263">
        <v>1.704013592140452</v>
      </c>
      <c r="W83" s="263">
        <v>1.866554344800377</v>
      </c>
      <c r="DA83" s="70" t="s">
        <v>865</v>
      </c>
    </row>
    <row r="84" spans="1:105" ht="12" customHeight="1" x14ac:dyDescent="0.25">
      <c r="A84" s="60" t="s">
        <v>562</v>
      </c>
      <c r="B84" s="264">
        <v>5.4710557126530386</v>
      </c>
      <c r="C84" s="264">
        <v>11.30230573290523</v>
      </c>
      <c r="D84" s="264">
        <v>9.6305033507858422</v>
      </c>
      <c r="E84" s="264">
        <v>6.3940417297381869</v>
      </c>
      <c r="F84" s="264">
        <v>6.4330084322458596</v>
      </c>
      <c r="G84" s="264">
        <v>5.8267301203889161</v>
      </c>
      <c r="H84" s="264">
        <v>7.0303192866996476</v>
      </c>
      <c r="I84" s="264">
        <v>9.5252329137481411</v>
      </c>
      <c r="J84" s="264">
        <v>12.522201011545389</v>
      </c>
      <c r="K84" s="264">
        <v>11.868656124825341</v>
      </c>
      <c r="L84" s="264">
        <v>14.534886467121151</v>
      </c>
      <c r="M84" s="264">
        <v>11.961409188248039</v>
      </c>
      <c r="N84" s="264">
        <v>13.13072417951529</v>
      </c>
      <c r="O84" s="264">
        <v>3.3815179531328718</v>
      </c>
      <c r="P84" s="264">
        <v>2.0639680862975212</v>
      </c>
      <c r="Q84" s="264">
        <v>1.6765686590859741</v>
      </c>
      <c r="R84" s="264">
        <v>1.9353549785063771</v>
      </c>
      <c r="S84" s="264">
        <v>2.3125674679107759</v>
      </c>
      <c r="T84" s="264">
        <v>2.326373291447331</v>
      </c>
      <c r="U84" s="264">
        <v>2.1359113473975251</v>
      </c>
      <c r="V84" s="264">
        <v>1.704013592140452</v>
      </c>
      <c r="W84" s="264">
        <v>1.866554344800377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3.4085465419692811E-2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0.1398250065006644</v>
      </c>
      <c r="C86" s="232">
        <v>0.12875539092548241</v>
      </c>
      <c r="D86" s="232">
        <v>0.1102345770016866</v>
      </c>
      <c r="E86" s="232">
        <v>0.15424217365756901</v>
      </c>
      <c r="F86" s="232">
        <v>0</v>
      </c>
      <c r="G86" s="232">
        <v>0</v>
      </c>
      <c r="H86" s="232">
        <v>0.18306107714383671</v>
      </c>
      <c r="I86" s="232">
        <v>0.13327262956337421</v>
      </c>
      <c r="J86" s="232">
        <v>0.1744918971704626</v>
      </c>
      <c r="K86" s="232">
        <v>0</v>
      </c>
      <c r="L86" s="232">
        <v>0</v>
      </c>
      <c r="M86" s="232">
        <v>0.19227910581054611</v>
      </c>
      <c r="N86" s="232">
        <v>0.25046094367065602</v>
      </c>
      <c r="O86" s="232">
        <v>0</v>
      </c>
      <c r="P86" s="232">
        <v>3.770073753233795E-2</v>
      </c>
      <c r="Q86" s="232">
        <v>3.0954662068899949E-2</v>
      </c>
      <c r="R86" s="232">
        <v>3.4529943074018417E-2</v>
      </c>
      <c r="S86" s="232">
        <v>3.714666441238719E-2</v>
      </c>
      <c r="T86" s="232">
        <v>3.8394710920953742E-2</v>
      </c>
      <c r="U86" s="232">
        <v>3.6804541268407237E-2</v>
      </c>
      <c r="V86" s="232">
        <v>3.4643309912732421E-2</v>
      </c>
      <c r="W86" s="232">
        <v>3.6072548759604132E-2</v>
      </c>
      <c r="DA86" s="71" t="s">
        <v>868</v>
      </c>
    </row>
    <row r="87" spans="1:105" ht="12" customHeight="1" x14ac:dyDescent="0.25">
      <c r="A87" s="59" t="s">
        <v>70</v>
      </c>
      <c r="B87" s="232">
        <v>7.0165200082911411E-2</v>
      </c>
      <c r="C87" s="232">
        <v>0.13128759170680859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5.2610655060694631</v>
      </c>
      <c r="C88" s="232">
        <v>11.04226275027294</v>
      </c>
      <c r="D88" s="232">
        <v>9.5202687737841547</v>
      </c>
      <c r="E88" s="232">
        <v>6.2397995560806176</v>
      </c>
      <c r="F88" s="232">
        <v>6.4330084322458596</v>
      </c>
      <c r="G88" s="232">
        <v>5.8267301203889161</v>
      </c>
      <c r="H88" s="232">
        <v>6.847258209555811</v>
      </c>
      <c r="I88" s="232">
        <v>9.3919602841847674</v>
      </c>
      <c r="J88" s="232">
        <v>12.347709114374929</v>
      </c>
      <c r="K88" s="232">
        <v>11.868656124825341</v>
      </c>
      <c r="L88" s="232">
        <v>14.534886467121151</v>
      </c>
      <c r="M88" s="232">
        <v>11.769130082437499</v>
      </c>
      <c r="N88" s="232">
        <v>12.880263235844639</v>
      </c>
      <c r="O88" s="232">
        <v>3.3815179531328718</v>
      </c>
      <c r="P88" s="232">
        <v>2.0262673487651832</v>
      </c>
      <c r="Q88" s="232">
        <v>1.645613997017074</v>
      </c>
      <c r="R88" s="232">
        <v>1.900825035432359</v>
      </c>
      <c r="S88" s="232">
        <v>2.241335338078696</v>
      </c>
      <c r="T88" s="232">
        <v>2.287978580526377</v>
      </c>
      <c r="U88" s="232">
        <v>2.099106806129118</v>
      </c>
      <c r="V88" s="232">
        <v>1.669370282227719</v>
      </c>
      <c r="W88" s="232">
        <v>1.8304817960407731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10.4931030604914</v>
      </c>
      <c r="C90" s="296">
        <v>21.677033666880241</v>
      </c>
      <c r="D90" s="296">
        <v>18.470633364323799</v>
      </c>
      <c r="E90" s="296">
        <v>12.263325830891681</v>
      </c>
      <c r="F90" s="296">
        <v>12.338061247018929</v>
      </c>
      <c r="G90" s="296">
        <v>11.175261753871251</v>
      </c>
      <c r="H90" s="296">
        <v>13.483661782659331</v>
      </c>
      <c r="I90" s="296">
        <v>18.268732012358981</v>
      </c>
      <c r="J90" s="296">
        <v>24.016707681197829</v>
      </c>
      <c r="K90" s="296">
        <v>22.76325419594987</v>
      </c>
      <c r="L90" s="296">
        <v>27.876897930195899</v>
      </c>
      <c r="M90" s="296">
        <v>22.94114809884319</v>
      </c>
      <c r="N90" s="296">
        <v>25.183812651713371</v>
      </c>
      <c r="O90" s="296">
        <v>6.4855154556484722</v>
      </c>
      <c r="P90" s="296">
        <v>3.958546755975715</v>
      </c>
      <c r="Q90" s="296">
        <v>3.2155416891647839</v>
      </c>
      <c r="R90" s="296">
        <v>3.7118757904687421</v>
      </c>
      <c r="S90" s="296">
        <v>4.4353430214586984</v>
      </c>
      <c r="T90" s="296">
        <v>4.4618216275655591</v>
      </c>
      <c r="U90" s="296">
        <v>4.09652891022143</v>
      </c>
      <c r="V90" s="296">
        <v>3.268179155524868</v>
      </c>
      <c r="W90" s="296">
        <v>3.5799209762571929</v>
      </c>
      <c r="DA90" s="70" t="s">
        <v>872</v>
      </c>
    </row>
    <row r="91" spans="1:105" ht="12" customHeight="1" x14ac:dyDescent="0.25">
      <c r="A91" s="60" t="s">
        <v>521</v>
      </c>
      <c r="B91" s="264">
        <v>10.4931030604914</v>
      </c>
      <c r="C91" s="264">
        <v>21.677033666880241</v>
      </c>
      <c r="D91" s="264">
        <v>18.470633364323799</v>
      </c>
      <c r="E91" s="264">
        <v>12.263325830891681</v>
      </c>
      <c r="F91" s="264">
        <v>12.338061247018929</v>
      </c>
      <c r="G91" s="264">
        <v>11.175261753871251</v>
      </c>
      <c r="H91" s="264">
        <v>13.483661782659331</v>
      </c>
      <c r="I91" s="264">
        <v>18.268732012358981</v>
      </c>
      <c r="J91" s="264">
        <v>24.016707681197829</v>
      </c>
      <c r="K91" s="264">
        <v>22.76325419594987</v>
      </c>
      <c r="L91" s="264">
        <v>27.876897930195899</v>
      </c>
      <c r="M91" s="264">
        <v>22.94114809884319</v>
      </c>
      <c r="N91" s="264">
        <v>25.183812651713371</v>
      </c>
      <c r="O91" s="264">
        <v>6.4855154556484722</v>
      </c>
      <c r="P91" s="264">
        <v>3.958546755975715</v>
      </c>
      <c r="Q91" s="264">
        <v>3.2155416891647839</v>
      </c>
      <c r="R91" s="264">
        <v>3.7118757904687421</v>
      </c>
      <c r="S91" s="264">
        <v>4.4353430214586984</v>
      </c>
      <c r="T91" s="264">
        <v>4.4618216275655591</v>
      </c>
      <c r="U91" s="264">
        <v>4.09652891022143</v>
      </c>
      <c r="V91" s="264">
        <v>3.268179155524868</v>
      </c>
      <c r="W91" s="264">
        <v>3.5799209762571929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6.5373544028527852E-2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0.26817460481203431</v>
      </c>
      <c r="C93" s="299">
        <v>0.2469438546294376</v>
      </c>
      <c r="D93" s="299">
        <v>0.2114222259943796</v>
      </c>
      <c r="E93" s="299">
        <v>0.29582572532025009</v>
      </c>
      <c r="F93" s="299">
        <v>0</v>
      </c>
      <c r="G93" s="299">
        <v>0</v>
      </c>
      <c r="H93" s="299">
        <v>0.35109837108629388</v>
      </c>
      <c r="I93" s="299">
        <v>0.25560760310244429</v>
      </c>
      <c r="J93" s="299">
        <v>0.33466328189563549</v>
      </c>
      <c r="K93" s="299">
        <v>0</v>
      </c>
      <c r="L93" s="299">
        <v>0</v>
      </c>
      <c r="M93" s="299">
        <v>0.36877790679101091</v>
      </c>
      <c r="N93" s="299">
        <v>0.4803666116003949</v>
      </c>
      <c r="O93" s="299">
        <v>0</v>
      </c>
      <c r="P93" s="299">
        <v>7.2307383649640067E-2</v>
      </c>
      <c r="Q93" s="299">
        <v>5.936888168410609E-2</v>
      </c>
      <c r="R93" s="299">
        <v>6.6226021151752495E-2</v>
      </c>
      <c r="S93" s="299">
        <v>7.1244710071441009E-2</v>
      </c>
      <c r="T93" s="299">
        <v>7.3638376180230253E-2</v>
      </c>
      <c r="U93" s="299">
        <v>7.0588541756273188E-2</v>
      </c>
      <c r="V93" s="299">
        <v>6.6443450837126897E-2</v>
      </c>
      <c r="W93" s="299">
        <v>6.9184631206319375E-2</v>
      </c>
      <c r="DA93" s="71" t="s">
        <v>875</v>
      </c>
    </row>
    <row r="94" spans="1:105" ht="12" customHeight="1" x14ac:dyDescent="0.25">
      <c r="A94" s="59" t="s">
        <v>70</v>
      </c>
      <c r="B94" s="299">
        <v>0.13457195729651311</v>
      </c>
      <c r="C94" s="299">
        <v>0.25180043901896609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10.09035649838285</v>
      </c>
      <c r="C95" s="299">
        <v>21.178289373231841</v>
      </c>
      <c r="D95" s="299">
        <v>18.25921113832942</v>
      </c>
      <c r="E95" s="299">
        <v>11.96750010557143</v>
      </c>
      <c r="F95" s="299">
        <v>12.338061247018929</v>
      </c>
      <c r="G95" s="299">
        <v>11.175261753871251</v>
      </c>
      <c r="H95" s="299">
        <v>13.13256341157304</v>
      </c>
      <c r="I95" s="299">
        <v>18.013124409256541</v>
      </c>
      <c r="J95" s="299">
        <v>23.682044399302189</v>
      </c>
      <c r="K95" s="299">
        <v>22.76325419594987</v>
      </c>
      <c r="L95" s="299">
        <v>27.876897930195899</v>
      </c>
      <c r="M95" s="299">
        <v>22.57237019205218</v>
      </c>
      <c r="N95" s="299">
        <v>24.703446040112979</v>
      </c>
      <c r="O95" s="299">
        <v>6.4855154556484722</v>
      </c>
      <c r="P95" s="299">
        <v>3.8862393723260751</v>
      </c>
      <c r="Q95" s="299">
        <v>3.1561728074806781</v>
      </c>
      <c r="R95" s="299">
        <v>3.6456497693169898</v>
      </c>
      <c r="S95" s="299">
        <v>4.2987247673587294</v>
      </c>
      <c r="T95" s="299">
        <v>4.3881832513853292</v>
      </c>
      <c r="U95" s="299">
        <v>4.0259403684651556</v>
      </c>
      <c r="V95" s="299">
        <v>3.2017357046877422</v>
      </c>
      <c r="W95" s="299">
        <v>3.5107363450508742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7.5155895281650178</v>
      </c>
      <c r="C97" s="296">
        <f t="shared" si="2"/>
        <v>12.778498211210614</v>
      </c>
      <c r="D97" s="296">
        <f t="shared" si="2"/>
        <v>13.352989964003601</v>
      </c>
      <c r="E97" s="296">
        <f t="shared" si="2"/>
        <v>8.9840515094818993</v>
      </c>
      <c r="F97" s="296">
        <f t="shared" si="2"/>
        <v>8.8540482704634176</v>
      </c>
      <c r="G97" s="296">
        <f t="shared" si="2"/>
        <v>7.4999569723340276</v>
      </c>
      <c r="H97" s="296">
        <f t="shared" si="2"/>
        <v>7.8616128212535683</v>
      </c>
      <c r="I97" s="296">
        <f t="shared" si="2"/>
        <v>11.354555556896825</v>
      </c>
      <c r="J97" s="296">
        <f t="shared" si="2"/>
        <v>15.038607967234176</v>
      </c>
      <c r="K97" s="296">
        <f t="shared" si="2"/>
        <v>13.926372576439825</v>
      </c>
      <c r="L97" s="296">
        <f t="shared" si="2"/>
        <v>17.30676213536529</v>
      </c>
      <c r="M97" s="296">
        <f t="shared" si="2"/>
        <v>14.770158938120925</v>
      </c>
      <c r="N97" s="296">
        <f t="shared" si="2"/>
        <v>16.226893622984605</v>
      </c>
      <c r="O97" s="296">
        <f t="shared" si="2"/>
        <v>4.7224586965610529</v>
      </c>
      <c r="P97" s="296">
        <f t="shared" si="2"/>
        <v>3.366727800068527</v>
      </c>
      <c r="Q97" s="296">
        <f t="shared" si="2"/>
        <v>2.9820305242361287</v>
      </c>
      <c r="R97" s="296">
        <f t="shared" si="2"/>
        <v>3.4888204899149531</v>
      </c>
      <c r="S97" s="296">
        <f t="shared" si="2"/>
        <v>4.056313457977712</v>
      </c>
      <c r="T97" s="296">
        <f t="shared" si="2"/>
        <v>4.1763840499052769</v>
      </c>
      <c r="U97" s="296">
        <f t="shared" si="2"/>
        <v>4.1145023066215476</v>
      </c>
      <c r="V97" s="296">
        <f t="shared" si="2"/>
        <v>3.425348435204342</v>
      </c>
      <c r="W97" s="296">
        <f t="shared" si="2"/>
        <v>3.7420083281743777</v>
      </c>
      <c r="DA97" s="70"/>
    </row>
    <row r="98" spans="1:105" ht="12" customHeight="1" x14ac:dyDescent="0.25">
      <c r="A98" s="60" t="s">
        <v>530</v>
      </c>
      <c r="B98" s="264">
        <v>3.29586568960592</v>
      </c>
      <c r="C98" s="264">
        <v>7.1619221397201924</v>
      </c>
      <c r="D98" s="264">
        <v>5.9082369888624466</v>
      </c>
      <c r="E98" s="264">
        <v>3.9246506914496462</v>
      </c>
      <c r="F98" s="264">
        <v>3.9546645972475849</v>
      </c>
      <c r="G98" s="264">
        <v>3.5940060358231558</v>
      </c>
      <c r="H98" s="264">
        <v>4.5041287100503924</v>
      </c>
      <c r="I98" s="264">
        <v>5.7315700837699461</v>
      </c>
      <c r="J98" s="264">
        <v>7.5061573316698382</v>
      </c>
      <c r="K98" s="264">
        <v>7.206331455285488</v>
      </c>
      <c r="L98" s="264">
        <v>8.7900920261903988</v>
      </c>
      <c r="M98" s="264">
        <v>7.1453949220037636</v>
      </c>
      <c r="N98" s="264">
        <v>7.9105429765745949</v>
      </c>
      <c r="O98" s="264">
        <v>1.956141919225411</v>
      </c>
      <c r="P98" s="264">
        <v>1.170238766319321</v>
      </c>
      <c r="Q98" s="264">
        <v>0.94182488520315555</v>
      </c>
      <c r="R98" s="264">
        <v>1.0862145874767291</v>
      </c>
      <c r="S98" s="264">
        <v>1.3021965924826591</v>
      </c>
      <c r="T98" s="264">
        <v>1.3066228198406149</v>
      </c>
      <c r="U98" s="264">
        <v>1.191879101163551</v>
      </c>
      <c r="V98" s="264">
        <v>0.94718331085636098</v>
      </c>
      <c r="W98" s="264">
        <v>1.0379759899624561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1.9193375993829379E-2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8.532749190191638E-2</v>
      </c>
      <c r="C100" s="232">
        <v>8.254718354424001E-2</v>
      </c>
      <c r="D100" s="232">
        <v>6.7628033714335983E-2</v>
      </c>
      <c r="E100" s="232">
        <v>9.4673553768104865E-2</v>
      </c>
      <c r="F100" s="232">
        <v>0</v>
      </c>
      <c r="G100" s="232">
        <v>0</v>
      </c>
      <c r="H100" s="232">
        <v>0.1172821062076366</v>
      </c>
      <c r="I100" s="232">
        <v>8.0193463352300681E-2</v>
      </c>
      <c r="J100" s="232">
        <v>0.10459532090687999</v>
      </c>
      <c r="K100" s="232">
        <v>0</v>
      </c>
      <c r="L100" s="232">
        <v>0</v>
      </c>
      <c r="M100" s="232">
        <v>0.114861896674846</v>
      </c>
      <c r="N100" s="232">
        <v>0.15088901661273721</v>
      </c>
      <c r="O100" s="232">
        <v>0</v>
      </c>
      <c r="P100" s="232">
        <v>2.137574939848752E-2</v>
      </c>
      <c r="Q100" s="232">
        <v>1.738901111597671E-2</v>
      </c>
      <c r="R100" s="232">
        <v>1.9379869991956761E-2</v>
      </c>
      <c r="S100" s="232">
        <v>2.0917123712549661E-2</v>
      </c>
      <c r="T100" s="232">
        <v>2.156464125294813E-2</v>
      </c>
      <c r="U100" s="232">
        <v>2.0537633090050619E-2</v>
      </c>
      <c r="V100" s="232">
        <v>1.9256633358743919E-2</v>
      </c>
      <c r="W100" s="232">
        <v>2.005965677534206E-2</v>
      </c>
      <c r="DA100" s="71" t="s">
        <v>881</v>
      </c>
    </row>
    <row r="101" spans="1:105" ht="12" customHeight="1" x14ac:dyDescent="0.25">
      <c r="A101" s="59" t="s">
        <v>162</v>
      </c>
      <c r="B101" s="232">
        <v>3.2105381977040039</v>
      </c>
      <c r="C101" s="232">
        <v>7.0793749561759522</v>
      </c>
      <c r="D101" s="232">
        <v>5.8406089551481104</v>
      </c>
      <c r="E101" s="232">
        <v>3.8299771376815408</v>
      </c>
      <c r="F101" s="232">
        <v>3.9546645972475849</v>
      </c>
      <c r="G101" s="232">
        <v>3.5940060358231558</v>
      </c>
      <c r="H101" s="232">
        <v>4.3868466038427556</v>
      </c>
      <c r="I101" s="232">
        <v>5.6513766204176452</v>
      </c>
      <c r="J101" s="232">
        <v>7.4015620107629587</v>
      </c>
      <c r="K101" s="232">
        <v>7.206331455285488</v>
      </c>
      <c r="L101" s="232">
        <v>8.7900920261903988</v>
      </c>
      <c r="M101" s="232">
        <v>7.0305330253289187</v>
      </c>
      <c r="N101" s="232">
        <v>7.7596539599618577</v>
      </c>
      <c r="O101" s="232">
        <v>1.956141919225411</v>
      </c>
      <c r="P101" s="232">
        <v>1.1488630169208329</v>
      </c>
      <c r="Q101" s="232">
        <v>0.92443587408717887</v>
      </c>
      <c r="R101" s="232">
        <v>1.0668347174847721</v>
      </c>
      <c r="S101" s="232">
        <v>1.26208609277628</v>
      </c>
      <c r="T101" s="232">
        <v>1.2850581785876669</v>
      </c>
      <c r="U101" s="232">
        <v>1.1713414680734999</v>
      </c>
      <c r="V101" s="232">
        <v>0.92792667749761704</v>
      </c>
      <c r="W101" s="232">
        <v>1.0179163331871139</v>
      </c>
      <c r="DA101" s="71" t="s">
        <v>882</v>
      </c>
    </row>
    <row r="102" spans="1:105" ht="12" customHeight="1" x14ac:dyDescent="0.25">
      <c r="A102" s="60" t="s">
        <v>535</v>
      </c>
      <c r="B102" s="264">
        <v>4.2197238385590978</v>
      </c>
      <c r="C102" s="264">
        <v>5.6165760714904209</v>
      </c>
      <c r="D102" s="264">
        <v>7.4447529751411539</v>
      </c>
      <c r="E102" s="264">
        <v>5.0594008180322536</v>
      </c>
      <c r="F102" s="264">
        <v>4.8993836732158327</v>
      </c>
      <c r="G102" s="264">
        <v>3.9059509365108722</v>
      </c>
      <c r="H102" s="264">
        <v>3.3574841112031759</v>
      </c>
      <c r="I102" s="264">
        <v>5.6229854731268789</v>
      </c>
      <c r="J102" s="264">
        <v>7.5324506355643379</v>
      </c>
      <c r="K102" s="264">
        <v>6.7200411211543356</v>
      </c>
      <c r="L102" s="264">
        <v>8.5166701091748926</v>
      </c>
      <c r="M102" s="264">
        <v>7.6247640161171626</v>
      </c>
      <c r="N102" s="264">
        <v>8.3163506464100116</v>
      </c>
      <c r="O102" s="264">
        <v>2.7663167773356419</v>
      </c>
      <c r="P102" s="264">
        <v>2.1964890337492058</v>
      </c>
      <c r="Q102" s="264">
        <v>2.040205639032973</v>
      </c>
      <c r="R102" s="264">
        <v>2.402605902438224</v>
      </c>
      <c r="S102" s="264">
        <v>2.7541168654950532</v>
      </c>
      <c r="T102" s="264">
        <v>2.869761230064662</v>
      </c>
      <c r="U102" s="264">
        <v>2.9226232054579961</v>
      </c>
      <c r="V102" s="264">
        <v>2.478165124347981</v>
      </c>
      <c r="W102" s="264">
        <v>2.7040323382119218</v>
      </c>
      <c r="DA102" s="72" t="s">
        <v>883</v>
      </c>
    </row>
    <row r="103" spans="1:105" ht="12" customHeight="1" x14ac:dyDescent="0.25">
      <c r="A103" s="64" t="s">
        <v>30</v>
      </c>
      <c r="B103" s="231">
        <v>7.9018181459259026E-2</v>
      </c>
      <c r="C103" s="231">
        <v>0</v>
      </c>
      <c r="D103" s="231">
        <v>0.33199069635212602</v>
      </c>
      <c r="E103" s="231">
        <v>0.44613426908901921</v>
      </c>
      <c r="F103" s="231">
        <v>0.29989153483388498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4.0593563856294063E-2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0.1058249496678156</v>
      </c>
      <c r="C106" s="231">
        <v>6.3983798070694348E-2</v>
      </c>
      <c r="D106" s="231">
        <v>8.1415509922633647E-2</v>
      </c>
      <c r="E106" s="231">
        <v>0.1112848946326617</v>
      </c>
      <c r="F106" s="231">
        <v>0</v>
      </c>
      <c r="G106" s="231">
        <v>0</v>
      </c>
      <c r="H106" s="231">
        <v>8.7424856941128115E-2</v>
      </c>
      <c r="I106" s="231">
        <v>7.8674197973537099E-2</v>
      </c>
      <c r="J106" s="231">
        <v>0.1049617076527245</v>
      </c>
      <c r="K106" s="231">
        <v>0</v>
      </c>
      <c r="L106" s="231">
        <v>0</v>
      </c>
      <c r="M106" s="231">
        <v>0.1225677329453663</v>
      </c>
      <c r="N106" s="231">
        <v>0.15862956241555981</v>
      </c>
      <c r="O106" s="231">
        <v>0</v>
      </c>
      <c r="P106" s="231">
        <v>4.0121384193776949E-2</v>
      </c>
      <c r="Q106" s="231">
        <v>3.7668529567861389E-2</v>
      </c>
      <c r="R106" s="231">
        <v>4.2866474606389197E-2</v>
      </c>
      <c r="S106" s="231">
        <v>4.4239251989247323E-2</v>
      </c>
      <c r="T106" s="231">
        <v>4.7362842947678271E-2</v>
      </c>
      <c r="U106" s="231">
        <v>5.0360613753162392E-2</v>
      </c>
      <c r="V106" s="231">
        <v>5.0382134751561287E-2</v>
      </c>
      <c r="W106" s="231">
        <v>5.2257432867901667E-2</v>
      </c>
      <c r="DA106" s="73" t="s">
        <v>887</v>
      </c>
    </row>
    <row r="107" spans="1:105" ht="12" customHeight="1" x14ac:dyDescent="0.25">
      <c r="A107" s="64" t="s">
        <v>70</v>
      </c>
      <c r="B107" s="231">
        <v>5.3103725528316208E-2</v>
      </c>
      <c r="C107" s="231">
        <v>6.5242151777690563E-2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3.9817769819037072</v>
      </c>
      <c r="C109" s="231">
        <v>5.4873501216420362</v>
      </c>
      <c r="D109" s="231">
        <v>7.0313467688663946</v>
      </c>
      <c r="E109" s="231">
        <v>4.5019816543105726</v>
      </c>
      <c r="F109" s="231">
        <v>4.5994921383819474</v>
      </c>
      <c r="G109" s="231">
        <v>3.9059509365108722</v>
      </c>
      <c r="H109" s="231">
        <v>3.2700592542620481</v>
      </c>
      <c r="I109" s="231">
        <v>5.5443112751533414</v>
      </c>
      <c r="J109" s="231">
        <v>7.4274889279116136</v>
      </c>
      <c r="K109" s="231">
        <v>6.7200411211543356</v>
      </c>
      <c r="L109" s="231">
        <v>8.5166701091748926</v>
      </c>
      <c r="M109" s="231">
        <v>7.5021962831717968</v>
      </c>
      <c r="N109" s="231">
        <v>8.1577210839944527</v>
      </c>
      <c r="O109" s="231">
        <v>2.7663167773356419</v>
      </c>
      <c r="P109" s="231">
        <v>2.1563676495554289</v>
      </c>
      <c r="Q109" s="231">
        <v>2.002537109465111</v>
      </c>
      <c r="R109" s="231">
        <v>2.3597394278318342</v>
      </c>
      <c r="S109" s="231">
        <v>2.6692840496495118</v>
      </c>
      <c r="T109" s="231">
        <v>2.8223983871169831</v>
      </c>
      <c r="U109" s="231">
        <v>2.8722625917048328</v>
      </c>
      <c r="V109" s="231">
        <v>2.42778298959642</v>
      </c>
      <c r="W109" s="231">
        <v>2.6517749053440198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16.866796295494314</v>
      </c>
      <c r="C115" s="225">
        <f t="shared" si="3"/>
        <v>20.859703882410891</v>
      </c>
      <c r="D115" s="225">
        <f t="shared" si="3"/>
        <v>18.458728751543802</v>
      </c>
      <c r="E115" s="225">
        <f t="shared" si="3"/>
        <v>18.768671254160338</v>
      </c>
      <c r="F115" s="225">
        <f t="shared" si="3"/>
        <v>18.628956304546364</v>
      </c>
      <c r="G115" s="225">
        <f t="shared" si="3"/>
        <v>16.339960202682988</v>
      </c>
      <c r="H115" s="225">
        <f t="shared" si="3"/>
        <v>19.77126277019595</v>
      </c>
      <c r="I115" s="225">
        <f t="shared" si="3"/>
        <v>15.253576258701267</v>
      </c>
      <c r="J115" s="225">
        <f t="shared" si="3"/>
        <v>0</v>
      </c>
      <c r="K115" s="225">
        <f t="shared" si="3"/>
        <v>0</v>
      </c>
      <c r="L115" s="225">
        <f t="shared" si="3"/>
        <v>0</v>
      </c>
      <c r="M115" s="225">
        <f t="shared" si="3"/>
        <v>0</v>
      </c>
      <c r="N115" s="225">
        <f t="shared" si="3"/>
        <v>0</v>
      </c>
      <c r="O115" s="225">
        <f t="shared" si="3"/>
        <v>0</v>
      </c>
      <c r="P115" s="225">
        <f t="shared" si="3"/>
        <v>0</v>
      </c>
      <c r="Q115" s="225">
        <f t="shared" si="3"/>
        <v>0</v>
      </c>
      <c r="R115" s="225">
        <f t="shared" si="3"/>
        <v>0</v>
      </c>
      <c r="S115" s="225">
        <f t="shared" si="3"/>
        <v>0</v>
      </c>
      <c r="T115" s="225">
        <f t="shared" si="3"/>
        <v>0</v>
      </c>
      <c r="U115" s="225">
        <f t="shared" si="3"/>
        <v>0</v>
      </c>
      <c r="V115" s="225">
        <f t="shared" si="3"/>
        <v>0</v>
      </c>
      <c r="W115" s="225">
        <f t="shared" si="3"/>
        <v>0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4.5406978013418947E-2</v>
      </c>
      <c r="C120" s="262">
        <v>5.8425318843621739E-2</v>
      </c>
      <c r="D120" s="262">
        <v>4.9461346340032832E-2</v>
      </c>
      <c r="E120" s="262">
        <v>4.915390758908994E-2</v>
      </c>
      <c r="F120" s="262">
        <v>4.9576869625445323E-2</v>
      </c>
      <c r="G120" s="262">
        <v>4.5152186257922562E-2</v>
      </c>
      <c r="H120" s="262">
        <v>5.5742325447518663E-2</v>
      </c>
      <c r="I120" s="262">
        <v>4.2501007188338442E-2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899</v>
      </c>
    </row>
    <row r="121" spans="1:105" ht="12" customHeight="1" x14ac:dyDescent="0.25">
      <c r="A121" s="37" t="s">
        <v>160</v>
      </c>
      <c r="B121" s="228">
        <v>1.1755526206511659E-3</v>
      </c>
      <c r="C121" s="228">
        <v>6.7340099824145954E-4</v>
      </c>
      <c r="D121" s="228">
        <v>5.6615426973321518E-4</v>
      </c>
      <c r="E121" s="228">
        <v>1.185729757602778E-3</v>
      </c>
      <c r="F121" s="228">
        <v>0</v>
      </c>
      <c r="G121" s="228">
        <v>0</v>
      </c>
      <c r="H121" s="228">
        <v>1.451463258323137E-3</v>
      </c>
      <c r="I121" s="228">
        <v>5.9465432901974929E-4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4.4231425392767788E-2</v>
      </c>
      <c r="C122" s="228">
        <v>5.775191784538028E-2</v>
      </c>
      <c r="D122" s="228">
        <v>4.8895192070299617E-2</v>
      </c>
      <c r="E122" s="228">
        <v>4.7968177831487158E-2</v>
      </c>
      <c r="F122" s="228">
        <v>4.9576869625445323E-2</v>
      </c>
      <c r="G122" s="228">
        <v>4.5152186257922562E-2</v>
      </c>
      <c r="H122" s="228">
        <v>5.429086218919553E-2</v>
      </c>
      <c r="I122" s="228">
        <v>4.1906352859318687E-2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9.9185916137338701</v>
      </c>
      <c r="C126" s="296">
        <v>12.54418907348226</v>
      </c>
      <c r="D126" s="296">
        <v>10.939270066868961</v>
      </c>
      <c r="E126" s="296">
        <v>11.2625042143847</v>
      </c>
      <c r="F126" s="296">
        <v>11.113102477848299</v>
      </c>
      <c r="G126" s="296">
        <v>9.6486856907799705</v>
      </c>
      <c r="H126" s="296">
        <v>11.91171950886215</v>
      </c>
      <c r="I126" s="296">
        <v>9.0821484824536913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905</v>
      </c>
    </row>
    <row r="127" spans="1:105" ht="12" customHeight="1" x14ac:dyDescent="0.25">
      <c r="A127" s="60" t="s">
        <v>606</v>
      </c>
      <c r="B127" s="264">
        <v>9.9185916137338701</v>
      </c>
      <c r="C127" s="264">
        <v>12.54418907348226</v>
      </c>
      <c r="D127" s="264">
        <v>10.939270066868961</v>
      </c>
      <c r="E127" s="264">
        <v>11.2625042143847</v>
      </c>
      <c r="F127" s="264">
        <v>11.113102477848299</v>
      </c>
      <c r="G127" s="264">
        <v>9.6486856907799705</v>
      </c>
      <c r="H127" s="264">
        <v>11.91171950886215</v>
      </c>
      <c r="I127" s="264">
        <v>9.0821484824536913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906</v>
      </c>
    </row>
    <row r="128" spans="1:105" ht="12" customHeight="1" x14ac:dyDescent="0.25">
      <c r="A128" s="59" t="s">
        <v>30</v>
      </c>
      <c r="B128" s="232">
        <v>0.18573468358107839</v>
      </c>
      <c r="C128" s="232">
        <v>0</v>
      </c>
      <c r="D128" s="232">
        <v>0.48782490153945418</v>
      </c>
      <c r="E128" s="232">
        <v>0.99311939625110079</v>
      </c>
      <c r="F128" s="232">
        <v>0.68023359286345886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0.2487448227553728</v>
      </c>
      <c r="C130" s="232">
        <v>0.14290287364082899</v>
      </c>
      <c r="D130" s="232">
        <v>0.1196314039766581</v>
      </c>
      <c r="E130" s="232">
        <v>0.24772629010349351</v>
      </c>
      <c r="F130" s="232">
        <v>0</v>
      </c>
      <c r="G130" s="232">
        <v>0</v>
      </c>
      <c r="H130" s="232">
        <v>0.31016688076356469</v>
      </c>
      <c r="I130" s="232">
        <v>0.12707319824112559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0.1248219520600283</v>
      </c>
      <c r="C131" s="232">
        <v>0.14571330950441541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9.3592901553373906</v>
      </c>
      <c r="C132" s="232">
        <v>12.255572890337019</v>
      </c>
      <c r="D132" s="232">
        <v>10.33181376135285</v>
      </c>
      <c r="E132" s="232">
        <v>10.021658528030111</v>
      </c>
      <c r="F132" s="232">
        <v>10.43286888498484</v>
      </c>
      <c r="G132" s="232">
        <v>9.6486856907799705</v>
      </c>
      <c r="H132" s="232">
        <v>11.60155262809859</v>
      </c>
      <c r="I132" s="232">
        <v>8.9550752842125654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5.0101133433733693</v>
      </c>
      <c r="C134" s="296">
        <v>6.427828140448212</v>
      </c>
      <c r="D134" s="296">
        <v>5.4159790371413807</v>
      </c>
      <c r="E134" s="296">
        <v>5.3823147325172309</v>
      </c>
      <c r="F134" s="296">
        <v>5.4286287472360986</v>
      </c>
      <c r="G134" s="296">
        <v>4.9441293525017604</v>
      </c>
      <c r="H134" s="296">
        <v>6.1037413747252511</v>
      </c>
      <c r="I134" s="296">
        <v>4.6538273019699483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913</v>
      </c>
    </row>
    <row r="135" spans="1:105" ht="12" customHeight="1" x14ac:dyDescent="0.25">
      <c r="A135" s="60" t="s">
        <v>617</v>
      </c>
      <c r="B135" s="264">
        <v>5.0101133433733693</v>
      </c>
      <c r="C135" s="264">
        <v>6.427828140448212</v>
      </c>
      <c r="D135" s="264">
        <v>5.4159790371413807</v>
      </c>
      <c r="E135" s="264">
        <v>5.3823147325172309</v>
      </c>
      <c r="F135" s="264">
        <v>5.4286287472360986</v>
      </c>
      <c r="G135" s="264">
        <v>4.9441293525017604</v>
      </c>
      <c r="H135" s="264">
        <v>6.1037413747252511</v>
      </c>
      <c r="I135" s="264">
        <v>4.6538273019699483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0.12804459826393161</v>
      </c>
      <c r="C137" s="299">
        <v>7.3225547475301689E-2</v>
      </c>
      <c r="D137" s="299">
        <v>6.1993453141840738E-2</v>
      </c>
      <c r="E137" s="299">
        <v>0.12983648820925159</v>
      </c>
      <c r="F137" s="299">
        <v>0</v>
      </c>
      <c r="G137" s="299">
        <v>0</v>
      </c>
      <c r="H137" s="299">
        <v>0.15893410030160171</v>
      </c>
      <c r="I137" s="299">
        <v>6.5114187514738797E-2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6.4253705982714071E-2</v>
      </c>
      <c r="C138" s="299">
        <v>7.4665656407418596E-2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4.8178150391267236</v>
      </c>
      <c r="C139" s="299">
        <v>6.279936936565492</v>
      </c>
      <c r="D139" s="299">
        <v>5.3539855839995401</v>
      </c>
      <c r="E139" s="299">
        <v>5.2524782443079792</v>
      </c>
      <c r="F139" s="299">
        <v>5.4286287472360986</v>
      </c>
      <c r="G139" s="299">
        <v>4.9441293525017604</v>
      </c>
      <c r="H139" s="299">
        <v>5.9448072744236491</v>
      </c>
      <c r="I139" s="299">
        <v>4.5887131144552091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1.8926843603736561</v>
      </c>
      <c r="C141" s="263">
        <f t="shared" si="4"/>
        <v>1.829261349636798</v>
      </c>
      <c r="D141" s="263">
        <f t="shared" si="4"/>
        <v>2.0540183011934272</v>
      </c>
      <c r="E141" s="263">
        <f t="shared" si="4"/>
        <v>2.0746983996693178</v>
      </c>
      <c r="F141" s="263">
        <f t="shared" si="4"/>
        <v>2.0376482098365196</v>
      </c>
      <c r="G141" s="263">
        <f t="shared" si="4"/>
        <v>1.7019929731433343</v>
      </c>
      <c r="H141" s="263">
        <f t="shared" si="4"/>
        <v>1.7000595611610294</v>
      </c>
      <c r="I141" s="263">
        <f t="shared" si="4"/>
        <v>1.4750994670892883</v>
      </c>
      <c r="J141" s="263">
        <f t="shared" si="4"/>
        <v>0</v>
      </c>
      <c r="K141" s="263">
        <f t="shared" si="4"/>
        <v>0</v>
      </c>
      <c r="L141" s="263">
        <f t="shared" si="4"/>
        <v>0</v>
      </c>
      <c r="M141" s="263">
        <f t="shared" si="4"/>
        <v>0</v>
      </c>
      <c r="N141" s="263">
        <f t="shared" si="4"/>
        <v>0</v>
      </c>
      <c r="O141" s="263">
        <f t="shared" si="4"/>
        <v>0</v>
      </c>
      <c r="P141" s="263">
        <f t="shared" si="4"/>
        <v>0</v>
      </c>
      <c r="Q141" s="263">
        <f t="shared" si="4"/>
        <v>0</v>
      </c>
      <c r="R141" s="263">
        <f t="shared" si="4"/>
        <v>0</v>
      </c>
      <c r="S141" s="263">
        <f t="shared" si="4"/>
        <v>0</v>
      </c>
      <c r="T141" s="263">
        <f t="shared" si="4"/>
        <v>0</v>
      </c>
      <c r="U141" s="263">
        <f t="shared" si="4"/>
        <v>0</v>
      </c>
      <c r="V141" s="263">
        <f t="shared" si="4"/>
        <v>0</v>
      </c>
      <c r="W141" s="263">
        <f t="shared" si="4"/>
        <v>0</v>
      </c>
      <c r="DA141" s="70"/>
    </row>
    <row r="142" spans="1:105" ht="12" customHeight="1" x14ac:dyDescent="0.25">
      <c r="A142" s="60" t="s">
        <v>626</v>
      </c>
      <c r="B142" s="264">
        <v>0.57538320945157606</v>
      </c>
      <c r="C142" s="264">
        <v>0.74034760603403382</v>
      </c>
      <c r="D142" s="264">
        <v>0.6267589134100402</v>
      </c>
      <c r="E142" s="264">
        <v>0.62286314445631197</v>
      </c>
      <c r="F142" s="264">
        <v>0.62822278882380145</v>
      </c>
      <c r="G142" s="264">
        <v>0.57215456697340938</v>
      </c>
      <c r="H142" s="264">
        <v>0.70634954188779286</v>
      </c>
      <c r="I142" s="264">
        <v>0.53855964415257418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1.4896239946855461E-2</v>
      </c>
      <c r="C144" s="232">
        <v>8.5331295886187462E-3</v>
      </c>
      <c r="D144" s="232">
        <v>7.1741321491939269E-3</v>
      </c>
      <c r="E144" s="232">
        <v>1.5025201484892991E-2</v>
      </c>
      <c r="F144" s="232">
        <v>0</v>
      </c>
      <c r="G144" s="232">
        <v>0</v>
      </c>
      <c r="H144" s="232">
        <v>1.839249438111034E-2</v>
      </c>
      <c r="I144" s="232">
        <v>7.5352761032575514E-3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0.56048696950472066</v>
      </c>
      <c r="C145" s="232">
        <v>0.73181447644541509</v>
      </c>
      <c r="D145" s="232">
        <v>0.61958478126084626</v>
      </c>
      <c r="E145" s="232">
        <v>0.60783794297141902</v>
      </c>
      <c r="F145" s="232">
        <v>0.62822278882380145</v>
      </c>
      <c r="G145" s="232">
        <v>0.57215456697340938</v>
      </c>
      <c r="H145" s="232">
        <v>0.68795704750668252</v>
      </c>
      <c r="I145" s="232">
        <v>0.53102436804931663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923</v>
      </c>
    </row>
    <row r="146" spans="1:105" ht="12" customHeight="1" x14ac:dyDescent="0.25">
      <c r="A146" s="60" t="s">
        <v>631</v>
      </c>
      <c r="B146" s="264">
        <v>1.31730115092208</v>
      </c>
      <c r="C146" s="264">
        <v>1.0889137436027641</v>
      </c>
      <c r="D146" s="264">
        <v>1.427259387783387</v>
      </c>
      <c r="E146" s="264">
        <v>1.451835255213006</v>
      </c>
      <c r="F146" s="264">
        <v>1.4094254210127179</v>
      </c>
      <c r="G146" s="264">
        <v>1.1298384061699249</v>
      </c>
      <c r="H146" s="264">
        <v>0.99371001927323654</v>
      </c>
      <c r="I146" s="264">
        <v>0.93653982293671412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924</v>
      </c>
    </row>
    <row r="147" spans="1:105" ht="12" customHeight="1" x14ac:dyDescent="0.25">
      <c r="A147" s="64" t="s">
        <v>30</v>
      </c>
      <c r="B147" s="231">
        <v>2.4667666738967298E-2</v>
      </c>
      <c r="C147" s="231">
        <v>0</v>
      </c>
      <c r="D147" s="231">
        <v>6.3647086694146718E-2</v>
      </c>
      <c r="E147" s="231">
        <v>0.1280217724821491</v>
      </c>
      <c r="F147" s="231">
        <v>8.6271004871918036E-2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3.3036125899956158E-2</v>
      </c>
      <c r="C150" s="231">
        <v>1.2404859508756669E-2</v>
      </c>
      <c r="D150" s="231">
        <v>1.5608449499433821E-2</v>
      </c>
      <c r="E150" s="231">
        <v>3.1934084531219473E-2</v>
      </c>
      <c r="F150" s="231">
        <v>0</v>
      </c>
      <c r="G150" s="231">
        <v>0</v>
      </c>
      <c r="H150" s="231">
        <v>2.587501635109634E-2</v>
      </c>
      <c r="I150" s="231">
        <v>1.3103629698486659E-2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1.6577767037140541E-2</v>
      </c>
      <c r="C151" s="231">
        <v>1.264882284663736E-2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1.243019591246016</v>
      </c>
      <c r="C153" s="231">
        <v>1.0638600612473701</v>
      </c>
      <c r="D153" s="231">
        <v>1.348003851589807</v>
      </c>
      <c r="E153" s="231">
        <v>1.2918793981996379</v>
      </c>
      <c r="F153" s="231">
        <v>1.3231544161408</v>
      </c>
      <c r="G153" s="231">
        <v>1.1298384061699249</v>
      </c>
      <c r="H153" s="231">
        <v>0.9678350029221402</v>
      </c>
      <c r="I153" s="231">
        <v>0.92343619323822745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1.0000000000000002</v>
      </c>
      <c r="C162" s="234">
        <f t="shared" si="5"/>
        <v>1</v>
      </c>
      <c r="D162" s="234">
        <f t="shared" si="5"/>
        <v>1.0000000000000002</v>
      </c>
      <c r="E162" s="234">
        <f t="shared" si="5"/>
        <v>1.0000000000000002</v>
      </c>
      <c r="F162" s="234">
        <f t="shared" si="5"/>
        <v>0.99999999999999978</v>
      </c>
      <c r="G162" s="234">
        <f t="shared" si="5"/>
        <v>1</v>
      </c>
      <c r="H162" s="234">
        <f t="shared" si="5"/>
        <v>0.99999999999999978</v>
      </c>
      <c r="I162" s="234">
        <f t="shared" si="5"/>
        <v>1.0000000000000004</v>
      </c>
      <c r="J162" s="234">
        <f t="shared" si="5"/>
        <v>1</v>
      </c>
      <c r="K162" s="234">
        <f t="shared" si="5"/>
        <v>1</v>
      </c>
      <c r="L162" s="234">
        <f t="shared" si="5"/>
        <v>1.0000000000000002</v>
      </c>
      <c r="M162" s="234">
        <f t="shared" si="5"/>
        <v>0.99999999999999989</v>
      </c>
      <c r="N162" s="234">
        <f t="shared" si="5"/>
        <v>0.99999999999999978</v>
      </c>
      <c r="O162" s="234">
        <f t="shared" si="5"/>
        <v>1</v>
      </c>
      <c r="P162" s="234">
        <f t="shared" si="5"/>
        <v>0.99999999999999978</v>
      </c>
      <c r="Q162" s="234">
        <f t="shared" si="5"/>
        <v>0.99999999999999956</v>
      </c>
      <c r="R162" s="234">
        <f t="shared" si="5"/>
        <v>1</v>
      </c>
      <c r="S162" s="234">
        <f t="shared" si="5"/>
        <v>0.99999999999999967</v>
      </c>
      <c r="T162" s="234">
        <f t="shared" si="5"/>
        <v>1</v>
      </c>
      <c r="U162" s="234">
        <f t="shared" si="5"/>
        <v>1</v>
      </c>
      <c r="V162" s="234">
        <f t="shared" si="5"/>
        <v>0.99999999999999989</v>
      </c>
      <c r="W162" s="234">
        <f t="shared" si="5"/>
        <v>1.0000000000000002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2.5330954311261629E-3</v>
      </c>
      <c r="C167" s="302">
        <f t="shared" si="10"/>
        <v>3.1762540351009307E-3</v>
      </c>
      <c r="D167" s="302">
        <f t="shared" si="10"/>
        <v>2.5491800694612552E-3</v>
      </c>
      <c r="E167" s="302">
        <f t="shared" si="10"/>
        <v>2.5157609294274397E-3</v>
      </c>
      <c r="F167" s="302">
        <f t="shared" si="10"/>
        <v>2.5706064459073441E-3</v>
      </c>
      <c r="G167" s="302">
        <f t="shared" si="10"/>
        <v>2.7553658830020609E-3</v>
      </c>
      <c r="H167" s="302">
        <f t="shared" si="10"/>
        <v>3.2486511688675302E-3</v>
      </c>
      <c r="I167" s="302">
        <f t="shared" si="10"/>
        <v>2.9407267637124603E-3</v>
      </c>
      <c r="J167" s="302">
        <f t="shared" si="10"/>
        <v>2.9132915166498216E-3</v>
      </c>
      <c r="K167" s="302">
        <f t="shared" si="10"/>
        <v>3.0015997504127829E-3</v>
      </c>
      <c r="L167" s="302">
        <f t="shared" si="10"/>
        <v>2.9515907494669009E-3</v>
      </c>
      <c r="M167" s="302">
        <f t="shared" si="10"/>
        <v>2.8286755645347268E-3</v>
      </c>
      <c r="N167" s="302">
        <f t="shared" si="10"/>
        <v>2.838076584329296E-3</v>
      </c>
      <c r="O167" s="302">
        <f t="shared" si="10"/>
        <v>2.46818754780425E-3</v>
      </c>
      <c r="P167" s="302">
        <f t="shared" si="10"/>
        <v>2.102973808673074E-3</v>
      </c>
      <c r="Q167" s="302">
        <f t="shared" si="10"/>
        <v>1.9261716278903412E-3</v>
      </c>
      <c r="R167" s="302">
        <f t="shared" si="10"/>
        <v>1.9004964151123147E-3</v>
      </c>
      <c r="S167" s="302">
        <f t="shared" si="10"/>
        <v>1.8291885495909865E-3</v>
      </c>
      <c r="T167" s="302">
        <f t="shared" si="10"/>
        <v>1.8448159350147129E-3</v>
      </c>
      <c r="U167" s="302">
        <f t="shared" si="10"/>
        <v>1.7049034771443017E-3</v>
      </c>
      <c r="V167" s="302">
        <f t="shared" si="10"/>
        <v>1.5404235527894559E-3</v>
      </c>
      <c r="W167" s="302">
        <f t="shared" si="10"/>
        <v>1.5219336781829682E-3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0.56277644314437958</v>
      </c>
      <c r="C168" s="303">
        <f t="shared" si="11"/>
        <v>0.45334570383823658</v>
      </c>
      <c r="D168" s="303">
        <f t="shared" si="11"/>
        <v>0.56332545410128554</v>
      </c>
      <c r="E168" s="303">
        <f t="shared" si="11"/>
        <v>0.56905015278907822</v>
      </c>
      <c r="F168" s="303">
        <f t="shared" si="11"/>
        <v>0.55965511581607019</v>
      </c>
      <c r="G168" s="303">
        <f t="shared" si="11"/>
        <v>0.52800582424174536</v>
      </c>
      <c r="H168" s="303">
        <f t="shared" si="11"/>
        <v>0.44350605477298993</v>
      </c>
      <c r="I168" s="303">
        <f t="shared" si="11"/>
        <v>0.49625350537605406</v>
      </c>
      <c r="J168" s="303">
        <f t="shared" si="11"/>
        <v>0.50095316319788386</v>
      </c>
      <c r="K168" s="303">
        <f t="shared" si="11"/>
        <v>0.48582596275428858</v>
      </c>
      <c r="L168" s="303">
        <f t="shared" si="11"/>
        <v>0.49439250461631812</v>
      </c>
      <c r="M168" s="303">
        <f t="shared" si="11"/>
        <v>0.51544787579519946</v>
      </c>
      <c r="N168" s="303">
        <f t="shared" si="11"/>
        <v>0.51383748110438954</v>
      </c>
      <c r="O168" s="303">
        <f t="shared" si="11"/>
        <v>0.5771994730611304</v>
      </c>
      <c r="P168" s="303">
        <f t="shared" si="11"/>
        <v>0.63976058657430102</v>
      </c>
      <c r="Q168" s="303">
        <f t="shared" si="11"/>
        <v>0.67004680014238305</v>
      </c>
      <c r="R168" s="303">
        <f t="shared" si="11"/>
        <v>0.6744449640912592</v>
      </c>
      <c r="S168" s="303">
        <f t="shared" si="11"/>
        <v>0.66534549176568514</v>
      </c>
      <c r="T168" s="303">
        <f t="shared" si="11"/>
        <v>0.67309332492473273</v>
      </c>
      <c r="U168" s="303">
        <f t="shared" si="11"/>
        <v>0.69549233337737237</v>
      </c>
      <c r="V168" s="303">
        <f t="shared" si="11"/>
        <v>0.70830936572440117</v>
      </c>
      <c r="W168" s="303">
        <f t="shared" si="11"/>
        <v>0.70752276811830961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0.43469046142449458</v>
      </c>
      <c r="C169" s="237">
        <f t="shared" si="12"/>
        <v>0.54347804212666262</v>
      </c>
      <c r="D169" s="237">
        <f t="shared" si="12"/>
        <v>0.43412536582925337</v>
      </c>
      <c r="E169" s="237">
        <f t="shared" si="12"/>
        <v>0.42843408628149454</v>
      </c>
      <c r="F169" s="237">
        <f t="shared" si="12"/>
        <v>0.4377742777380223</v>
      </c>
      <c r="G169" s="237">
        <f t="shared" si="12"/>
        <v>0.46923880987525252</v>
      </c>
      <c r="H169" s="237">
        <f t="shared" si="12"/>
        <v>0.55324529405814238</v>
      </c>
      <c r="I169" s="237">
        <f t="shared" si="12"/>
        <v>0.50080576786023379</v>
      </c>
      <c r="J169" s="237">
        <f t="shared" si="12"/>
        <v>0.49613354528546638</v>
      </c>
      <c r="K169" s="237">
        <f t="shared" si="12"/>
        <v>0.51117243749529873</v>
      </c>
      <c r="L169" s="237">
        <f t="shared" si="12"/>
        <v>0.50265590463421517</v>
      </c>
      <c r="M169" s="237">
        <f t="shared" si="12"/>
        <v>0.48172344864026573</v>
      </c>
      <c r="N169" s="237">
        <f t="shared" si="12"/>
        <v>0.48332444231128086</v>
      </c>
      <c r="O169" s="237">
        <f t="shared" si="12"/>
        <v>0.4203323393910654</v>
      </c>
      <c r="P169" s="237">
        <f t="shared" si="12"/>
        <v>0.35813643961702574</v>
      </c>
      <c r="Q169" s="237">
        <f t="shared" si="12"/>
        <v>0.32802702822972624</v>
      </c>
      <c r="R169" s="237">
        <f t="shared" si="12"/>
        <v>0.32365453949362838</v>
      </c>
      <c r="S169" s="237">
        <f t="shared" si="12"/>
        <v>0.33282531968472351</v>
      </c>
      <c r="T169" s="237">
        <f t="shared" si="12"/>
        <v>0.32506185914025265</v>
      </c>
      <c r="U169" s="237">
        <f t="shared" si="12"/>
        <v>0.30280276314548332</v>
      </c>
      <c r="V169" s="237">
        <f t="shared" si="12"/>
        <v>0.29015021072280922</v>
      </c>
      <c r="W169" s="237">
        <f t="shared" si="12"/>
        <v>0.29095529820350763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</v>
      </c>
      <c r="D171" s="234">
        <f t="shared" si="13"/>
        <v>0.99999999999999989</v>
      </c>
      <c r="E171" s="234">
        <f t="shared" si="13"/>
        <v>1</v>
      </c>
      <c r="F171" s="234">
        <f t="shared" si="13"/>
        <v>1</v>
      </c>
      <c r="G171" s="234">
        <f t="shared" si="13"/>
        <v>1</v>
      </c>
      <c r="H171" s="234">
        <f t="shared" si="13"/>
        <v>1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1.9280161788351434E-3</v>
      </c>
      <c r="C176" s="302">
        <f t="shared" si="18"/>
        <v>4.3508744532182774E-3</v>
      </c>
      <c r="D176" s="302">
        <f t="shared" si="18"/>
        <v>2.519041428904197E-3</v>
      </c>
      <c r="E176" s="302">
        <f t="shared" si="18"/>
        <v>2.4589508752892847E-3</v>
      </c>
      <c r="F176" s="302">
        <f t="shared" si="18"/>
        <v>2.5533849750272223E-3</v>
      </c>
      <c r="G176" s="302">
        <f t="shared" si="18"/>
        <v>2.2998620075745792E-3</v>
      </c>
      <c r="H176" s="302">
        <f t="shared" si="18"/>
        <v>1.5636225498193355E-2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0.10413000976323901</v>
      </c>
      <c r="C178" s="303">
        <f t="shared" si="20"/>
        <v>0.23430416053992212</v>
      </c>
      <c r="D178" s="303">
        <f t="shared" si="20"/>
        <v>0.13501643431496974</v>
      </c>
      <c r="E178" s="303">
        <f t="shared" si="20"/>
        <v>0.13179568050282331</v>
      </c>
      <c r="F178" s="303">
        <f t="shared" si="20"/>
        <v>0.13685719131326948</v>
      </c>
      <c r="G178" s="303">
        <f t="shared" si="20"/>
        <v>0.12326878157548435</v>
      </c>
      <c r="H178" s="303">
        <f t="shared" si="20"/>
        <v>0.83807570160894229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0.10413000976323901</v>
      </c>
      <c r="C179" s="304">
        <f t="shared" si="21"/>
        <v>0.23430416053992212</v>
      </c>
      <c r="D179" s="304">
        <f t="shared" si="21"/>
        <v>0.13501643431496974</v>
      </c>
      <c r="E179" s="304">
        <f t="shared" si="21"/>
        <v>0.13179568050282331</v>
      </c>
      <c r="F179" s="304">
        <f t="shared" si="21"/>
        <v>0.13685719131326948</v>
      </c>
      <c r="G179" s="304">
        <f t="shared" si="21"/>
        <v>0.12326878157548435</v>
      </c>
      <c r="H179" s="304">
        <f t="shared" si="21"/>
        <v>0.83807570160894229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2.9828035365073773E-2</v>
      </c>
      <c r="C181" s="303">
        <f t="shared" si="23"/>
        <v>4.1206012603392649E-2</v>
      </c>
      <c r="D181" s="303">
        <f t="shared" si="23"/>
        <v>3.8059742357709071E-2</v>
      </c>
      <c r="E181" s="303">
        <f t="shared" si="23"/>
        <v>3.7716233144239331E-2</v>
      </c>
      <c r="F181" s="303">
        <f t="shared" si="23"/>
        <v>3.8208752351435081E-2</v>
      </c>
      <c r="G181" s="303">
        <f t="shared" si="23"/>
        <v>3.2096834010748504E-2</v>
      </c>
      <c r="H181" s="303">
        <f t="shared" si="23"/>
        <v>0.14628807289286433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1.260904748372146E-2</v>
      </c>
      <c r="C182" s="304">
        <f t="shared" si="24"/>
        <v>1.6242631090507002E-2</v>
      </c>
      <c r="D182" s="304">
        <f t="shared" si="24"/>
        <v>1.5682490035644602E-2</v>
      </c>
      <c r="E182" s="304">
        <f t="shared" si="24"/>
        <v>1.5357684111479881E-2</v>
      </c>
      <c r="F182" s="304">
        <f t="shared" si="24"/>
        <v>1.5862033143415239E-2</v>
      </c>
      <c r="G182" s="304">
        <f t="shared" si="24"/>
        <v>1.4380502301257408E-2</v>
      </c>
      <c r="H182" s="304">
        <f t="shared" si="24"/>
        <v>6.0477463650554501E-2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1.7218987881352309E-2</v>
      </c>
      <c r="C183" s="304">
        <f t="shared" si="25"/>
        <v>2.4963381512885647E-2</v>
      </c>
      <c r="D183" s="304">
        <f t="shared" si="25"/>
        <v>2.2377252322064466E-2</v>
      </c>
      <c r="E183" s="304">
        <f t="shared" si="25"/>
        <v>2.2358549032759453E-2</v>
      </c>
      <c r="F183" s="304">
        <f t="shared" si="25"/>
        <v>2.2346719208019842E-2</v>
      </c>
      <c r="G183" s="304">
        <f t="shared" si="25"/>
        <v>1.7716331709491096E-2</v>
      </c>
      <c r="H183" s="304">
        <f t="shared" si="25"/>
        <v>8.5810609242309835E-2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0.86411393869285202</v>
      </c>
      <c r="C185" s="312">
        <f t="shared" si="27"/>
        <v>0.72013895240346704</v>
      </c>
      <c r="D185" s="312">
        <f t="shared" si="27"/>
        <v>0.82440478189841693</v>
      </c>
      <c r="E185" s="312">
        <f t="shared" si="27"/>
        <v>0.82802913547764811</v>
      </c>
      <c r="F185" s="312">
        <f t="shared" si="27"/>
        <v>0.82238067136026816</v>
      </c>
      <c r="G185" s="312">
        <f t="shared" si="27"/>
        <v>0.84233452240619267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</v>
      </c>
      <c r="C187" s="234">
        <f t="shared" si="28"/>
        <v>1.0000000000000002</v>
      </c>
      <c r="D187" s="234">
        <f t="shared" si="28"/>
        <v>1.0000000000000002</v>
      </c>
      <c r="E187" s="234">
        <f t="shared" si="28"/>
        <v>1.0000000000000004</v>
      </c>
      <c r="F187" s="234">
        <f t="shared" si="28"/>
        <v>0.99999999999999989</v>
      </c>
      <c r="G187" s="234">
        <f t="shared" si="28"/>
        <v>0.99999999999999978</v>
      </c>
      <c r="H187" s="234">
        <f t="shared" si="28"/>
        <v>0.99999999999999989</v>
      </c>
      <c r="I187" s="234">
        <f t="shared" si="28"/>
        <v>1</v>
      </c>
      <c r="J187" s="234">
        <f t="shared" si="28"/>
        <v>1</v>
      </c>
      <c r="K187" s="234">
        <f t="shared" si="28"/>
        <v>0.99999999999999989</v>
      </c>
      <c r="L187" s="234">
        <f t="shared" si="28"/>
        <v>1.0000000000000002</v>
      </c>
      <c r="M187" s="234">
        <f t="shared" si="28"/>
        <v>1</v>
      </c>
      <c r="N187" s="234">
        <f t="shared" si="28"/>
        <v>0.99999999999999978</v>
      </c>
      <c r="O187" s="234">
        <f t="shared" si="28"/>
        <v>1.0000000000000002</v>
      </c>
      <c r="P187" s="234">
        <f t="shared" si="28"/>
        <v>1</v>
      </c>
      <c r="Q187" s="234">
        <f t="shared" si="28"/>
        <v>1</v>
      </c>
      <c r="R187" s="234">
        <f t="shared" si="28"/>
        <v>1.0000000000000002</v>
      </c>
      <c r="S187" s="234">
        <f t="shared" si="28"/>
        <v>1.0000000000000004</v>
      </c>
      <c r="T187" s="234">
        <f t="shared" si="28"/>
        <v>1</v>
      </c>
      <c r="U187" s="234">
        <f t="shared" si="28"/>
        <v>1</v>
      </c>
      <c r="V187" s="234">
        <f t="shared" si="28"/>
        <v>0.99999999999999978</v>
      </c>
      <c r="W187" s="234">
        <f t="shared" si="28"/>
        <v>0.99999999999999989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2.6736904630601205E-3</v>
      </c>
      <c r="C192" s="302">
        <f t="shared" si="33"/>
        <v>2.8419960832212952E-3</v>
      </c>
      <c r="D192" s="302">
        <f t="shared" si="33"/>
        <v>2.6861060036119911E-3</v>
      </c>
      <c r="E192" s="302">
        <f t="shared" si="33"/>
        <v>2.6746198523355533E-3</v>
      </c>
      <c r="F192" s="302">
        <f t="shared" si="33"/>
        <v>2.6924592814969793E-3</v>
      </c>
      <c r="G192" s="302">
        <f t="shared" si="33"/>
        <v>2.7494045068937149E-3</v>
      </c>
      <c r="H192" s="302">
        <f t="shared" si="33"/>
        <v>2.8641416009274221E-3</v>
      </c>
      <c r="I192" s="302">
        <f t="shared" si="33"/>
        <v>2.8128526615922795E-3</v>
      </c>
      <c r="J192" s="302">
        <f t="shared" si="33"/>
        <v>2.8067880455331777E-3</v>
      </c>
      <c r="K192" s="302">
        <f t="shared" si="33"/>
        <v>2.8256566155105602E-3</v>
      </c>
      <c r="L192" s="302">
        <f t="shared" si="33"/>
        <v>2.8137709964805913E-3</v>
      </c>
      <c r="M192" s="302">
        <f t="shared" si="33"/>
        <v>2.7839648872983402E-3</v>
      </c>
      <c r="N192" s="302">
        <f t="shared" si="33"/>
        <v>2.7833111182789774E-3</v>
      </c>
      <c r="O192" s="302">
        <f t="shared" si="33"/>
        <v>2.6798850394180044E-3</v>
      </c>
      <c r="P192" s="302">
        <f t="shared" si="33"/>
        <v>2.5420090413971678E-3</v>
      </c>
      <c r="Q192" s="302">
        <f t="shared" si="33"/>
        <v>2.4623937601115655E-3</v>
      </c>
      <c r="R192" s="302">
        <f t="shared" si="33"/>
        <v>2.4498917102734117E-3</v>
      </c>
      <c r="S192" s="302">
        <f t="shared" si="33"/>
        <v>2.3171820368483023E-3</v>
      </c>
      <c r="T192" s="302">
        <f t="shared" si="33"/>
        <v>2.3717445995571989E-3</v>
      </c>
      <c r="U192" s="302">
        <f t="shared" si="33"/>
        <v>2.2894986948070752E-3</v>
      </c>
      <c r="V192" s="302">
        <f t="shared" si="33"/>
        <v>2.1224630007282263E-3</v>
      </c>
      <c r="W192" s="302">
        <f t="shared" si="33"/>
        <v>2.093537739794084E-3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0.23238868377762573</v>
      </c>
      <c r="C193" s="303">
        <f t="shared" si="34"/>
        <v>0.24630063859426352</v>
      </c>
      <c r="D193" s="303">
        <f t="shared" si="34"/>
        <v>0.23169309227678919</v>
      </c>
      <c r="E193" s="303">
        <f t="shared" si="34"/>
        <v>0.2307023413890662</v>
      </c>
      <c r="F193" s="303">
        <f t="shared" si="34"/>
        <v>0.23224110140125689</v>
      </c>
      <c r="G193" s="303">
        <f t="shared" si="34"/>
        <v>0.23715297581903003</v>
      </c>
      <c r="H193" s="303">
        <f t="shared" si="34"/>
        <v>0.24704975281881153</v>
      </c>
      <c r="I193" s="303">
        <f t="shared" si="34"/>
        <v>0.24262576771242478</v>
      </c>
      <c r="J193" s="303">
        <f t="shared" si="34"/>
        <v>0.24210265743817791</v>
      </c>
      <c r="K193" s="303">
        <f t="shared" si="34"/>
        <v>0.24373018714810829</v>
      </c>
      <c r="L193" s="303">
        <f t="shared" si="34"/>
        <v>0.24270497972033969</v>
      </c>
      <c r="M193" s="303">
        <f t="shared" si="34"/>
        <v>0.24013402027350889</v>
      </c>
      <c r="N193" s="303">
        <f t="shared" si="34"/>
        <v>0.24007762869196764</v>
      </c>
      <c r="O193" s="303">
        <f t="shared" si="34"/>
        <v>0.23115649601844734</v>
      </c>
      <c r="P193" s="303">
        <f t="shared" si="34"/>
        <v>0.21926384684926339</v>
      </c>
      <c r="Q193" s="303">
        <f t="shared" si="34"/>
        <v>0.2123965412817457</v>
      </c>
      <c r="R193" s="303">
        <f t="shared" si="34"/>
        <v>0.21131816292180547</v>
      </c>
      <c r="S193" s="303">
        <f t="shared" si="34"/>
        <v>0.21354692751270066</v>
      </c>
      <c r="T193" s="303">
        <f t="shared" si="34"/>
        <v>0.21166847671359118</v>
      </c>
      <c r="U193" s="303">
        <f t="shared" si="34"/>
        <v>0.20595660678743299</v>
      </c>
      <c r="V193" s="303">
        <f t="shared" si="34"/>
        <v>0.20248747214328336</v>
      </c>
      <c r="W193" s="303">
        <f t="shared" si="34"/>
        <v>0.20271534607256517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0.23238868377762573</v>
      </c>
      <c r="C194" s="304">
        <f t="shared" si="35"/>
        <v>0.24630063859426352</v>
      </c>
      <c r="D194" s="304">
        <f t="shared" si="35"/>
        <v>0.23169309227678919</v>
      </c>
      <c r="E194" s="304">
        <f t="shared" si="35"/>
        <v>0.2307023413890662</v>
      </c>
      <c r="F194" s="304">
        <f t="shared" si="35"/>
        <v>0.23224110140125689</v>
      </c>
      <c r="G194" s="304">
        <f t="shared" si="35"/>
        <v>0.23715297581903003</v>
      </c>
      <c r="H194" s="304">
        <f t="shared" si="35"/>
        <v>0.24704975281881153</v>
      </c>
      <c r="I194" s="304">
        <f t="shared" si="35"/>
        <v>0.24262576771242478</v>
      </c>
      <c r="J194" s="304">
        <f t="shared" si="35"/>
        <v>0.24210265743817791</v>
      </c>
      <c r="K194" s="304">
        <f t="shared" si="35"/>
        <v>0.24373018714810829</v>
      </c>
      <c r="L194" s="304">
        <f t="shared" si="35"/>
        <v>0.24270497972033969</v>
      </c>
      <c r="M194" s="304">
        <f t="shared" si="35"/>
        <v>0.24013402027350889</v>
      </c>
      <c r="N194" s="304">
        <f t="shared" si="35"/>
        <v>0.24007762869196764</v>
      </c>
      <c r="O194" s="304">
        <f t="shared" si="35"/>
        <v>0.23115649601844734</v>
      </c>
      <c r="P194" s="304">
        <f t="shared" si="35"/>
        <v>0.21926384684926339</v>
      </c>
      <c r="Q194" s="304">
        <f t="shared" si="35"/>
        <v>0.2123965412817457</v>
      </c>
      <c r="R194" s="304">
        <f t="shared" si="35"/>
        <v>0.21131816292180547</v>
      </c>
      <c r="S194" s="304">
        <f t="shared" si="35"/>
        <v>0.21354692751270066</v>
      </c>
      <c r="T194" s="304">
        <f t="shared" si="35"/>
        <v>0.21166847671359118</v>
      </c>
      <c r="U194" s="304">
        <f t="shared" si="35"/>
        <v>0.20595660678743299</v>
      </c>
      <c r="V194" s="304">
        <f t="shared" si="35"/>
        <v>0.20248747214328336</v>
      </c>
      <c r="W194" s="304">
        <f t="shared" si="35"/>
        <v>0.20271534607256517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0.4457052782941045</v>
      </c>
      <c r="C196" s="303">
        <f t="shared" si="37"/>
        <v>0.47238743678981676</v>
      </c>
      <c r="D196" s="303">
        <f t="shared" si="37"/>
        <v>0.44437118233719419</v>
      </c>
      <c r="E196" s="303">
        <f t="shared" si="37"/>
        <v>0.44247099127386696</v>
      </c>
      <c r="F196" s="303">
        <f t="shared" si="37"/>
        <v>0.44542222559523142</v>
      </c>
      <c r="G196" s="303">
        <f t="shared" si="37"/>
        <v>0.45484285795448237</v>
      </c>
      <c r="H196" s="303">
        <f t="shared" si="37"/>
        <v>0.47382418559573414</v>
      </c>
      <c r="I196" s="303">
        <f t="shared" si="37"/>
        <v>0.46533929088847775</v>
      </c>
      <c r="J196" s="303">
        <f t="shared" si="37"/>
        <v>0.46433600188760382</v>
      </c>
      <c r="K196" s="303">
        <f t="shared" si="37"/>
        <v>0.46745749029445988</v>
      </c>
      <c r="L196" s="303">
        <f t="shared" si="37"/>
        <v>0.46549121399186644</v>
      </c>
      <c r="M196" s="303">
        <f t="shared" si="37"/>
        <v>0.46056029318666458</v>
      </c>
      <c r="N196" s="303">
        <f t="shared" si="37"/>
        <v>0.46045213806854218</v>
      </c>
      <c r="O196" s="303">
        <f t="shared" si="37"/>
        <v>0.4433420281599425</v>
      </c>
      <c r="P196" s="303">
        <f t="shared" si="37"/>
        <v>0.42053275697926185</v>
      </c>
      <c r="Q196" s="303">
        <f t="shared" si="37"/>
        <v>0.40736174413411824</v>
      </c>
      <c r="R196" s="303">
        <f t="shared" si="37"/>
        <v>0.40529348969414114</v>
      </c>
      <c r="S196" s="303">
        <f t="shared" si="37"/>
        <v>0.40956810464564863</v>
      </c>
      <c r="T196" s="303">
        <f t="shared" si="37"/>
        <v>0.40596536710021797</v>
      </c>
      <c r="U196" s="303">
        <f t="shared" si="37"/>
        <v>0.39501039918338893</v>
      </c>
      <c r="V196" s="303">
        <f t="shared" si="37"/>
        <v>0.38835684102868095</v>
      </c>
      <c r="W196" s="303">
        <f t="shared" si="37"/>
        <v>0.38879388732291337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0.4457052782941045</v>
      </c>
      <c r="C197" s="304">
        <f t="shared" si="38"/>
        <v>0.47238743678981676</v>
      </c>
      <c r="D197" s="304">
        <f t="shared" si="38"/>
        <v>0.44437118233719419</v>
      </c>
      <c r="E197" s="304">
        <f t="shared" si="38"/>
        <v>0.44247099127386696</v>
      </c>
      <c r="F197" s="304">
        <f t="shared" si="38"/>
        <v>0.44542222559523142</v>
      </c>
      <c r="G197" s="304">
        <f t="shared" si="38"/>
        <v>0.45484285795448237</v>
      </c>
      <c r="H197" s="304">
        <f t="shared" si="38"/>
        <v>0.47382418559573414</v>
      </c>
      <c r="I197" s="304">
        <f t="shared" si="38"/>
        <v>0.46533929088847775</v>
      </c>
      <c r="J197" s="304">
        <f t="shared" si="38"/>
        <v>0.46433600188760382</v>
      </c>
      <c r="K197" s="304">
        <f t="shared" si="38"/>
        <v>0.46745749029445988</v>
      </c>
      <c r="L197" s="304">
        <f t="shared" si="38"/>
        <v>0.46549121399186644</v>
      </c>
      <c r="M197" s="304">
        <f t="shared" si="38"/>
        <v>0.46056029318666458</v>
      </c>
      <c r="N197" s="304">
        <f t="shared" si="38"/>
        <v>0.46045213806854218</v>
      </c>
      <c r="O197" s="304">
        <f t="shared" si="38"/>
        <v>0.4433420281599425</v>
      </c>
      <c r="P197" s="304">
        <f t="shared" si="38"/>
        <v>0.42053275697926185</v>
      </c>
      <c r="Q197" s="304">
        <f t="shared" si="38"/>
        <v>0.40736174413411824</v>
      </c>
      <c r="R197" s="304">
        <f t="shared" si="38"/>
        <v>0.40529348969414114</v>
      </c>
      <c r="S197" s="304">
        <f t="shared" si="38"/>
        <v>0.40956810464564863</v>
      </c>
      <c r="T197" s="304">
        <f t="shared" si="38"/>
        <v>0.40596536710021797</v>
      </c>
      <c r="U197" s="304">
        <f t="shared" si="38"/>
        <v>0.39501039918338893</v>
      </c>
      <c r="V197" s="304">
        <f t="shared" si="38"/>
        <v>0.38835684102868095</v>
      </c>
      <c r="W197" s="304">
        <f t="shared" si="38"/>
        <v>0.38879388732291337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0.31923234746520979</v>
      </c>
      <c r="C199" s="303">
        <f t="shared" si="40"/>
        <v>0.27846992853269853</v>
      </c>
      <c r="D199" s="303">
        <f t="shared" si="40"/>
        <v>0.32124961938240487</v>
      </c>
      <c r="E199" s="303">
        <f t="shared" si="40"/>
        <v>0.3241520474847317</v>
      </c>
      <c r="F199" s="303">
        <f t="shared" si="40"/>
        <v>0.31964421372201463</v>
      </c>
      <c r="G199" s="303">
        <f t="shared" si="40"/>
        <v>0.30525476171959354</v>
      </c>
      <c r="H199" s="303">
        <f t="shared" si="40"/>
        <v>0.27626191998452682</v>
      </c>
      <c r="I199" s="303">
        <f t="shared" si="40"/>
        <v>0.28922208873750527</v>
      </c>
      <c r="J199" s="303">
        <f t="shared" si="40"/>
        <v>0.29075455262868521</v>
      </c>
      <c r="K199" s="303">
        <f t="shared" si="40"/>
        <v>0.28598666594192118</v>
      </c>
      <c r="L199" s="303">
        <f t="shared" si="40"/>
        <v>0.28899003529131345</v>
      </c>
      <c r="M199" s="303">
        <f t="shared" si="40"/>
        <v>0.29652172165252821</v>
      </c>
      <c r="N199" s="303">
        <f t="shared" si="40"/>
        <v>0.29668692212121101</v>
      </c>
      <c r="O199" s="303">
        <f t="shared" si="40"/>
        <v>0.32282159078219247</v>
      </c>
      <c r="P199" s="303">
        <f t="shared" si="40"/>
        <v>0.35766138713007756</v>
      </c>
      <c r="Q199" s="303">
        <f t="shared" si="40"/>
        <v>0.37777932082402443</v>
      </c>
      <c r="R199" s="303">
        <f t="shared" si="40"/>
        <v>0.38093845567378015</v>
      </c>
      <c r="S199" s="303">
        <f t="shared" si="40"/>
        <v>0.37456778580480277</v>
      </c>
      <c r="T199" s="303">
        <f t="shared" si="40"/>
        <v>0.37999441158663366</v>
      </c>
      <c r="U199" s="303">
        <f t="shared" si="40"/>
        <v>0.39674349533437103</v>
      </c>
      <c r="V199" s="303">
        <f t="shared" si="40"/>
        <v>0.40703322382730728</v>
      </c>
      <c r="W199" s="303">
        <f t="shared" si="40"/>
        <v>0.40639722886472734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0.1399952641213269</v>
      </c>
      <c r="C200" s="304">
        <f t="shared" si="41"/>
        <v>0.15607310917451614</v>
      </c>
      <c r="D200" s="304">
        <f t="shared" si="41"/>
        <v>0.14214186403267748</v>
      </c>
      <c r="E200" s="304">
        <f t="shared" si="41"/>
        <v>0.14160465976325823</v>
      </c>
      <c r="F200" s="304">
        <f t="shared" si="41"/>
        <v>0.14276923019929844</v>
      </c>
      <c r="G200" s="304">
        <f t="shared" si="41"/>
        <v>0.14627916668468016</v>
      </c>
      <c r="H200" s="304">
        <f t="shared" si="41"/>
        <v>0.1582778589568774</v>
      </c>
      <c r="I200" s="304">
        <f t="shared" si="41"/>
        <v>0.14599397246917756</v>
      </c>
      <c r="J200" s="304">
        <f t="shared" si="41"/>
        <v>0.14512310060115052</v>
      </c>
      <c r="K200" s="304">
        <f t="shared" si="41"/>
        <v>0.14798646921568628</v>
      </c>
      <c r="L200" s="304">
        <f t="shared" si="41"/>
        <v>0.14677783082670418</v>
      </c>
      <c r="M200" s="304">
        <f t="shared" si="41"/>
        <v>0.1434490185946056</v>
      </c>
      <c r="N200" s="304">
        <f t="shared" si="41"/>
        <v>0.14463363737734328</v>
      </c>
      <c r="O200" s="304">
        <f t="shared" si="41"/>
        <v>0.13371950645538361</v>
      </c>
      <c r="P200" s="304">
        <f t="shared" si="41"/>
        <v>0.1243192931803515</v>
      </c>
      <c r="Q200" s="304">
        <f t="shared" si="41"/>
        <v>0.11931533315151241</v>
      </c>
      <c r="R200" s="304">
        <f t="shared" si="41"/>
        <v>0.11860194833177103</v>
      </c>
      <c r="S200" s="304">
        <f t="shared" si="41"/>
        <v>0.12024733773211979</v>
      </c>
      <c r="T200" s="304">
        <f t="shared" si="41"/>
        <v>0.11888498846322901</v>
      </c>
      <c r="U200" s="304">
        <f t="shared" si="41"/>
        <v>0.11492769850939601</v>
      </c>
      <c r="V200" s="304">
        <f t="shared" si="41"/>
        <v>0.11255353546252812</v>
      </c>
      <c r="W200" s="304">
        <f t="shared" si="41"/>
        <v>0.11272838779454658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0.17923708334388289</v>
      </c>
      <c r="C201" s="304">
        <f t="shared" si="42"/>
        <v>0.12239681935818238</v>
      </c>
      <c r="D201" s="304">
        <f t="shared" si="42"/>
        <v>0.17910775534972737</v>
      </c>
      <c r="E201" s="304">
        <f t="shared" si="42"/>
        <v>0.1825473877214735</v>
      </c>
      <c r="F201" s="304">
        <f t="shared" si="42"/>
        <v>0.17687498352271616</v>
      </c>
      <c r="G201" s="304">
        <f t="shared" si="42"/>
        <v>0.1589755950349134</v>
      </c>
      <c r="H201" s="304">
        <f t="shared" si="42"/>
        <v>0.11798406102764938</v>
      </c>
      <c r="I201" s="304">
        <f t="shared" si="42"/>
        <v>0.14322811626832774</v>
      </c>
      <c r="J201" s="304">
        <f t="shared" si="42"/>
        <v>0.14563145202753466</v>
      </c>
      <c r="K201" s="304">
        <f t="shared" si="42"/>
        <v>0.1380001967262349</v>
      </c>
      <c r="L201" s="304">
        <f t="shared" si="42"/>
        <v>0.14221220446460928</v>
      </c>
      <c r="M201" s="304">
        <f t="shared" si="42"/>
        <v>0.15307270305792264</v>
      </c>
      <c r="N201" s="304">
        <f t="shared" si="42"/>
        <v>0.15205328474386776</v>
      </c>
      <c r="O201" s="304">
        <f t="shared" si="42"/>
        <v>0.18910208432680883</v>
      </c>
      <c r="P201" s="304">
        <f t="shared" si="42"/>
        <v>0.23334209394972602</v>
      </c>
      <c r="Q201" s="304">
        <f t="shared" si="42"/>
        <v>0.25846398767251205</v>
      </c>
      <c r="R201" s="304">
        <f t="shared" si="42"/>
        <v>0.26233650734200914</v>
      </c>
      <c r="S201" s="304">
        <f t="shared" si="42"/>
        <v>0.25432044807268295</v>
      </c>
      <c r="T201" s="304">
        <f t="shared" si="42"/>
        <v>0.26110942312340463</v>
      </c>
      <c r="U201" s="304">
        <f t="shared" si="42"/>
        <v>0.28181579682497498</v>
      </c>
      <c r="V201" s="304">
        <f t="shared" si="42"/>
        <v>0.29447968836477911</v>
      </c>
      <c r="W201" s="304">
        <f t="shared" si="42"/>
        <v>0.29366884107018076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1</v>
      </c>
      <c r="D204" s="234">
        <f t="shared" si="44"/>
        <v>1</v>
      </c>
      <c r="E204" s="234">
        <f t="shared" si="44"/>
        <v>1</v>
      </c>
      <c r="F204" s="234">
        <f t="shared" si="44"/>
        <v>0.99999999999999978</v>
      </c>
      <c r="G204" s="234">
        <f t="shared" si="44"/>
        <v>0.99999999999999989</v>
      </c>
      <c r="H204" s="234">
        <f t="shared" si="44"/>
        <v>1</v>
      </c>
      <c r="I204" s="234">
        <f t="shared" si="44"/>
        <v>1</v>
      </c>
      <c r="J204" s="234">
        <f t="shared" si="44"/>
        <v>0</v>
      </c>
      <c r="K204" s="234">
        <f t="shared" si="44"/>
        <v>0</v>
      </c>
      <c r="L204" s="234">
        <f t="shared" si="44"/>
        <v>0</v>
      </c>
      <c r="M204" s="234">
        <f t="shared" si="44"/>
        <v>0</v>
      </c>
      <c r="N204" s="234">
        <f t="shared" si="44"/>
        <v>0</v>
      </c>
      <c r="O204" s="234">
        <f t="shared" si="44"/>
        <v>0</v>
      </c>
      <c r="P204" s="234">
        <f t="shared" si="44"/>
        <v>0</v>
      </c>
      <c r="Q204" s="234">
        <f t="shared" si="44"/>
        <v>0</v>
      </c>
      <c r="R204" s="234">
        <f t="shared" si="44"/>
        <v>0</v>
      </c>
      <c r="S204" s="234">
        <f t="shared" si="44"/>
        <v>0</v>
      </c>
      <c r="T204" s="234">
        <f t="shared" si="44"/>
        <v>0</v>
      </c>
      <c r="U204" s="234">
        <f t="shared" si="44"/>
        <v>0</v>
      </c>
      <c r="V204" s="234">
        <f t="shared" si="44"/>
        <v>0</v>
      </c>
      <c r="W204" s="234">
        <f t="shared" si="44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2.6920926308660448E-3</v>
      </c>
      <c r="C209" s="302">
        <f t="shared" si="49"/>
        <v>2.8008700014618398E-3</v>
      </c>
      <c r="D209" s="302">
        <f t="shared" si="49"/>
        <v>2.6795640699740016E-3</v>
      </c>
      <c r="E209" s="302">
        <f t="shared" si="49"/>
        <v>2.6189338032224464E-3</v>
      </c>
      <c r="F209" s="302">
        <f t="shared" si="49"/>
        <v>2.6612800424759262E-3</v>
      </c>
      <c r="G209" s="302">
        <f t="shared" si="49"/>
        <v>2.7632984228755137E-3</v>
      </c>
      <c r="H209" s="302">
        <f t="shared" si="49"/>
        <v>2.8193609126245106E-3</v>
      </c>
      <c r="I209" s="302">
        <f t="shared" si="49"/>
        <v>2.7862978797574844E-3</v>
      </c>
      <c r="J209" s="302">
        <f t="shared" si="49"/>
        <v>0</v>
      </c>
      <c r="K209" s="302">
        <f t="shared" si="49"/>
        <v>0</v>
      </c>
      <c r="L209" s="302">
        <f t="shared" si="49"/>
        <v>0</v>
      </c>
      <c r="M209" s="302">
        <f t="shared" si="49"/>
        <v>0</v>
      </c>
      <c r="N209" s="302">
        <f t="shared" si="49"/>
        <v>0</v>
      </c>
      <c r="O209" s="302">
        <f t="shared" si="49"/>
        <v>0</v>
      </c>
      <c r="P209" s="302">
        <f t="shared" si="49"/>
        <v>0</v>
      </c>
      <c r="Q209" s="302">
        <f t="shared" si="49"/>
        <v>0</v>
      </c>
      <c r="R209" s="302">
        <f t="shared" si="49"/>
        <v>0</v>
      </c>
      <c r="S209" s="302">
        <f t="shared" si="49"/>
        <v>0</v>
      </c>
      <c r="T209" s="302">
        <f t="shared" si="49"/>
        <v>0</v>
      </c>
      <c r="U209" s="302">
        <f t="shared" si="49"/>
        <v>0</v>
      </c>
      <c r="V209" s="302">
        <f t="shared" si="49"/>
        <v>0</v>
      </c>
      <c r="W209" s="302">
        <f t="shared" si="49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0.58805427183486281</v>
      </c>
      <c r="C210" s="303">
        <f t="shared" si="50"/>
        <v>0.6013598823931362</v>
      </c>
      <c r="D210" s="303">
        <f t="shared" si="50"/>
        <v>0.59263398981113746</v>
      </c>
      <c r="E210" s="303">
        <f t="shared" si="50"/>
        <v>0.60006934224969222</v>
      </c>
      <c r="F210" s="303">
        <f t="shared" si="50"/>
        <v>0.59654992454602329</v>
      </c>
      <c r="G210" s="303">
        <f t="shared" si="50"/>
        <v>0.59049627851576258</v>
      </c>
      <c r="H210" s="303">
        <f t="shared" si="50"/>
        <v>0.60247641474971381</v>
      </c>
      <c r="I210" s="303">
        <f t="shared" si="50"/>
        <v>0.59541109103990353</v>
      </c>
      <c r="J210" s="303">
        <f t="shared" si="50"/>
        <v>0</v>
      </c>
      <c r="K210" s="303">
        <f t="shared" si="50"/>
        <v>0</v>
      </c>
      <c r="L210" s="303">
        <f t="shared" si="50"/>
        <v>0</v>
      </c>
      <c r="M210" s="303">
        <f t="shared" si="50"/>
        <v>0</v>
      </c>
      <c r="N210" s="303">
        <f t="shared" si="50"/>
        <v>0</v>
      </c>
      <c r="O210" s="303">
        <f t="shared" si="50"/>
        <v>0</v>
      </c>
      <c r="P210" s="303">
        <f t="shared" si="50"/>
        <v>0</v>
      </c>
      <c r="Q210" s="303">
        <f t="shared" si="50"/>
        <v>0</v>
      </c>
      <c r="R210" s="303">
        <f t="shared" si="50"/>
        <v>0</v>
      </c>
      <c r="S210" s="303">
        <f t="shared" si="50"/>
        <v>0</v>
      </c>
      <c r="T210" s="303">
        <f t="shared" si="50"/>
        <v>0</v>
      </c>
      <c r="U210" s="303">
        <f t="shared" si="50"/>
        <v>0</v>
      </c>
      <c r="V210" s="303">
        <f t="shared" si="50"/>
        <v>0</v>
      </c>
      <c r="W210" s="303">
        <f t="shared" si="50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0.58805427183486281</v>
      </c>
      <c r="C211" s="304">
        <f t="shared" si="51"/>
        <v>0.6013598823931362</v>
      </c>
      <c r="D211" s="304">
        <f t="shared" si="51"/>
        <v>0.59263398981113746</v>
      </c>
      <c r="E211" s="304">
        <f t="shared" si="51"/>
        <v>0.60006934224969222</v>
      </c>
      <c r="F211" s="304">
        <f t="shared" si="51"/>
        <v>0.59654992454602329</v>
      </c>
      <c r="G211" s="304">
        <f t="shared" si="51"/>
        <v>0.59049627851576258</v>
      </c>
      <c r="H211" s="304">
        <f t="shared" si="51"/>
        <v>0.60247641474971381</v>
      </c>
      <c r="I211" s="304">
        <f t="shared" si="51"/>
        <v>0.59541109103990353</v>
      </c>
      <c r="J211" s="304">
        <f t="shared" si="51"/>
        <v>0</v>
      </c>
      <c r="K211" s="304">
        <f t="shared" si="51"/>
        <v>0</v>
      </c>
      <c r="L211" s="304">
        <f t="shared" si="51"/>
        <v>0</v>
      </c>
      <c r="M211" s="304">
        <f t="shared" si="51"/>
        <v>0</v>
      </c>
      <c r="N211" s="304">
        <f t="shared" si="51"/>
        <v>0</v>
      </c>
      <c r="O211" s="304">
        <f t="shared" si="51"/>
        <v>0</v>
      </c>
      <c r="P211" s="304">
        <f t="shared" si="51"/>
        <v>0</v>
      </c>
      <c r="Q211" s="304">
        <f t="shared" si="51"/>
        <v>0</v>
      </c>
      <c r="R211" s="304">
        <f t="shared" si="51"/>
        <v>0</v>
      </c>
      <c r="S211" s="304">
        <f t="shared" si="51"/>
        <v>0</v>
      </c>
      <c r="T211" s="304">
        <f t="shared" si="51"/>
        <v>0</v>
      </c>
      <c r="U211" s="304">
        <f t="shared" si="51"/>
        <v>0</v>
      </c>
      <c r="V211" s="304">
        <f t="shared" si="51"/>
        <v>0</v>
      </c>
      <c r="W211" s="304">
        <f t="shared" si="51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0.29704001018330545</v>
      </c>
      <c r="C213" s="303">
        <f t="shared" si="53"/>
        <v>0.30814570411367254</v>
      </c>
      <c r="D213" s="303">
        <f t="shared" si="53"/>
        <v>0.2934101860448225</v>
      </c>
      <c r="E213" s="303">
        <f t="shared" si="53"/>
        <v>0.28677121889085067</v>
      </c>
      <c r="F213" s="303">
        <f t="shared" si="53"/>
        <v>0.29140809922406935</v>
      </c>
      <c r="G213" s="303">
        <f t="shared" si="53"/>
        <v>0.30257903270106767</v>
      </c>
      <c r="H213" s="303">
        <f t="shared" si="53"/>
        <v>0.30871783181832435</v>
      </c>
      <c r="I213" s="303">
        <f t="shared" si="53"/>
        <v>0.30509745537969918</v>
      </c>
      <c r="J213" s="303">
        <f t="shared" si="53"/>
        <v>0</v>
      </c>
      <c r="K213" s="303">
        <f t="shared" si="53"/>
        <v>0</v>
      </c>
      <c r="L213" s="303">
        <f t="shared" si="53"/>
        <v>0</v>
      </c>
      <c r="M213" s="303">
        <f t="shared" si="53"/>
        <v>0</v>
      </c>
      <c r="N213" s="303">
        <f t="shared" si="53"/>
        <v>0</v>
      </c>
      <c r="O213" s="303">
        <f t="shared" si="53"/>
        <v>0</v>
      </c>
      <c r="P213" s="303">
        <f t="shared" si="53"/>
        <v>0</v>
      </c>
      <c r="Q213" s="303">
        <f t="shared" si="53"/>
        <v>0</v>
      </c>
      <c r="R213" s="303">
        <f t="shared" si="53"/>
        <v>0</v>
      </c>
      <c r="S213" s="303">
        <f t="shared" si="53"/>
        <v>0</v>
      </c>
      <c r="T213" s="303">
        <f t="shared" si="53"/>
        <v>0</v>
      </c>
      <c r="U213" s="303">
        <f t="shared" si="53"/>
        <v>0</v>
      </c>
      <c r="V213" s="303">
        <f t="shared" si="53"/>
        <v>0</v>
      </c>
      <c r="W213" s="303">
        <f t="shared" si="53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0.29704001018330545</v>
      </c>
      <c r="C214" s="304">
        <f t="shared" si="54"/>
        <v>0.30814570411367254</v>
      </c>
      <c r="D214" s="304">
        <f t="shared" si="54"/>
        <v>0.2934101860448225</v>
      </c>
      <c r="E214" s="304">
        <f t="shared" si="54"/>
        <v>0.28677121889085067</v>
      </c>
      <c r="F214" s="304">
        <f t="shared" si="54"/>
        <v>0.29140809922406935</v>
      </c>
      <c r="G214" s="304">
        <f t="shared" si="54"/>
        <v>0.30257903270106767</v>
      </c>
      <c r="H214" s="304">
        <f t="shared" si="54"/>
        <v>0.30871783181832435</v>
      </c>
      <c r="I214" s="304">
        <f t="shared" si="54"/>
        <v>0.30509745537969918</v>
      </c>
      <c r="J214" s="304">
        <f t="shared" si="54"/>
        <v>0</v>
      </c>
      <c r="K214" s="304">
        <f t="shared" si="54"/>
        <v>0</v>
      </c>
      <c r="L214" s="304">
        <f t="shared" si="54"/>
        <v>0</v>
      </c>
      <c r="M214" s="304">
        <f t="shared" si="54"/>
        <v>0</v>
      </c>
      <c r="N214" s="304">
        <f t="shared" si="54"/>
        <v>0</v>
      </c>
      <c r="O214" s="304">
        <f t="shared" si="54"/>
        <v>0</v>
      </c>
      <c r="P214" s="304">
        <f t="shared" si="54"/>
        <v>0</v>
      </c>
      <c r="Q214" s="304">
        <f t="shared" si="54"/>
        <v>0</v>
      </c>
      <c r="R214" s="304">
        <f t="shared" si="54"/>
        <v>0</v>
      </c>
      <c r="S214" s="304">
        <f t="shared" si="54"/>
        <v>0</v>
      </c>
      <c r="T214" s="304">
        <f t="shared" si="54"/>
        <v>0</v>
      </c>
      <c r="U214" s="304">
        <f t="shared" si="54"/>
        <v>0</v>
      </c>
      <c r="V214" s="304">
        <f t="shared" si="54"/>
        <v>0</v>
      </c>
      <c r="W214" s="304">
        <f t="shared" si="54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0.11221362535096575</v>
      </c>
      <c r="C216" s="303">
        <f t="shared" si="56"/>
        <v>8.7693543491729489E-2</v>
      </c>
      <c r="D216" s="303">
        <f t="shared" si="56"/>
        <v>0.11127626007406598</v>
      </c>
      <c r="E216" s="303">
        <f t="shared" si="56"/>
        <v>0.11054050505623471</v>
      </c>
      <c r="F216" s="303">
        <f t="shared" si="56"/>
        <v>0.10938069618743135</v>
      </c>
      <c r="G216" s="303">
        <f t="shared" si="56"/>
        <v>0.10416139036029418</v>
      </c>
      <c r="H216" s="303">
        <f t="shared" si="56"/>
        <v>8.5986392519337318E-2</v>
      </c>
      <c r="I216" s="303">
        <f t="shared" si="56"/>
        <v>9.6705155700639769E-2</v>
      </c>
      <c r="J216" s="303">
        <f t="shared" si="56"/>
        <v>0</v>
      </c>
      <c r="K216" s="303">
        <f t="shared" si="56"/>
        <v>0</v>
      </c>
      <c r="L216" s="303">
        <f t="shared" si="56"/>
        <v>0</v>
      </c>
      <c r="M216" s="303">
        <f t="shared" si="56"/>
        <v>0</v>
      </c>
      <c r="N216" s="303">
        <f t="shared" si="56"/>
        <v>0</v>
      </c>
      <c r="O216" s="303">
        <f t="shared" si="56"/>
        <v>0</v>
      </c>
      <c r="P216" s="303">
        <f t="shared" si="56"/>
        <v>0</v>
      </c>
      <c r="Q216" s="303">
        <f t="shared" si="56"/>
        <v>0</v>
      </c>
      <c r="R216" s="303">
        <f t="shared" si="56"/>
        <v>0</v>
      </c>
      <c r="S216" s="303">
        <f t="shared" si="56"/>
        <v>0</v>
      </c>
      <c r="T216" s="303">
        <f t="shared" si="56"/>
        <v>0</v>
      </c>
      <c r="U216" s="303">
        <f t="shared" si="56"/>
        <v>0</v>
      </c>
      <c r="V216" s="303">
        <f t="shared" si="56"/>
        <v>0</v>
      </c>
      <c r="W216" s="303">
        <f t="shared" si="56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3.4113366840463955E-2</v>
      </c>
      <c r="C217" s="304">
        <f t="shared" si="57"/>
        <v>3.5491760103953454E-2</v>
      </c>
      <c r="D217" s="304">
        <f t="shared" si="57"/>
        <v>3.3954608784075718E-2</v>
      </c>
      <c r="E217" s="304">
        <f t="shared" si="57"/>
        <v>3.3186320758761524E-2</v>
      </c>
      <c r="F217" s="304">
        <f t="shared" si="57"/>
        <v>3.3722919231416348E-2</v>
      </c>
      <c r="G217" s="304">
        <f t="shared" si="57"/>
        <v>3.5015664657461205E-2</v>
      </c>
      <c r="H217" s="304">
        <f t="shared" si="57"/>
        <v>3.5726071222551073E-2</v>
      </c>
      <c r="I217" s="304">
        <f t="shared" si="57"/>
        <v>3.5307106675744819E-2</v>
      </c>
      <c r="J217" s="304">
        <f t="shared" si="57"/>
        <v>0</v>
      </c>
      <c r="K217" s="304">
        <f t="shared" si="57"/>
        <v>0</v>
      </c>
      <c r="L217" s="304">
        <f t="shared" si="57"/>
        <v>0</v>
      </c>
      <c r="M217" s="304">
        <f t="shared" si="57"/>
        <v>0</v>
      </c>
      <c r="N217" s="304">
        <f t="shared" si="57"/>
        <v>0</v>
      </c>
      <c r="O217" s="304">
        <f t="shared" si="57"/>
        <v>0</v>
      </c>
      <c r="P217" s="304">
        <f t="shared" si="57"/>
        <v>0</v>
      </c>
      <c r="Q217" s="304">
        <f t="shared" si="57"/>
        <v>0</v>
      </c>
      <c r="R217" s="304">
        <f t="shared" si="57"/>
        <v>0</v>
      </c>
      <c r="S217" s="304">
        <f t="shared" si="57"/>
        <v>0</v>
      </c>
      <c r="T217" s="304">
        <f t="shared" si="57"/>
        <v>0</v>
      </c>
      <c r="U217" s="304">
        <f t="shared" si="57"/>
        <v>0</v>
      </c>
      <c r="V217" s="304">
        <f t="shared" si="57"/>
        <v>0</v>
      </c>
      <c r="W217" s="304">
        <f t="shared" si="57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7.8100258510501799E-2</v>
      </c>
      <c r="C218" s="304">
        <f t="shared" si="58"/>
        <v>5.2201783387776035E-2</v>
      </c>
      <c r="D218" s="304">
        <f t="shared" si="58"/>
        <v>7.7321651289990259E-2</v>
      </c>
      <c r="E218" s="304">
        <f t="shared" si="58"/>
        <v>7.7354184297473191E-2</v>
      </c>
      <c r="F218" s="304">
        <f t="shared" si="58"/>
        <v>7.5657776956014985E-2</v>
      </c>
      <c r="G218" s="304">
        <f t="shared" si="58"/>
        <v>6.9145725702832964E-2</v>
      </c>
      <c r="H218" s="304">
        <f t="shared" si="58"/>
        <v>5.0260321296786245E-2</v>
      </c>
      <c r="I218" s="304">
        <f t="shared" si="58"/>
        <v>6.139804902489495E-2</v>
      </c>
      <c r="J218" s="304">
        <f t="shared" si="58"/>
        <v>0</v>
      </c>
      <c r="K218" s="304">
        <f t="shared" si="58"/>
        <v>0</v>
      </c>
      <c r="L218" s="304">
        <f t="shared" si="58"/>
        <v>0</v>
      </c>
      <c r="M218" s="304">
        <f t="shared" si="58"/>
        <v>0</v>
      </c>
      <c r="N218" s="304">
        <f t="shared" si="58"/>
        <v>0</v>
      </c>
      <c r="O218" s="304">
        <f t="shared" si="58"/>
        <v>0</v>
      </c>
      <c r="P218" s="304">
        <f t="shared" si="58"/>
        <v>0</v>
      </c>
      <c r="Q218" s="304">
        <f t="shared" si="58"/>
        <v>0</v>
      </c>
      <c r="R218" s="304">
        <f t="shared" si="58"/>
        <v>0</v>
      </c>
      <c r="S218" s="304">
        <f t="shared" si="58"/>
        <v>0</v>
      </c>
      <c r="T218" s="304">
        <f t="shared" si="58"/>
        <v>0</v>
      </c>
      <c r="U218" s="304">
        <f t="shared" si="58"/>
        <v>0</v>
      </c>
      <c r="V218" s="304">
        <f t="shared" si="58"/>
        <v>0</v>
      </c>
      <c r="W218" s="304">
        <f t="shared" si="58"/>
        <v>0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1.2098589201872241</v>
      </c>
      <c r="C224" s="274">
        <f>IF(C$5=0,0,C$5/NFM_fec!C$5)</f>
        <v>1.3862526987565309</v>
      </c>
      <c r="D224" s="274">
        <f>IF(D$5=0,0,D$5/NFM_fec!D$5)</f>
        <v>1.2737420234030195</v>
      </c>
      <c r="E224" s="274">
        <f>IF(E$5=0,0,E$5/NFM_fec!E$5)</f>
        <v>1.2766692653576679</v>
      </c>
      <c r="F224" s="274">
        <f>IF(F$5=0,0,F$5/NFM_fec!F$5)</f>
        <v>1.247961477476963</v>
      </c>
      <c r="G224" s="274">
        <f>IF(G$5=0,0,G$5/NFM_fec!G$5)</f>
        <v>1.157211961398511</v>
      </c>
      <c r="H224" s="274">
        <f>IF(H$5=0,0,H$5/NFM_fec!H$5)</f>
        <v>1.321322276956391</v>
      </c>
      <c r="I224" s="274">
        <f>IF(I$5=0,0,I$5/NFM_fec!I$5)</f>
        <v>1.117062947534841</v>
      </c>
      <c r="J224" s="274">
        <f>IF(J$5=0,0,J$5/NFM_fec!J$5)</f>
        <v>1.1334258906350942</v>
      </c>
      <c r="K224" s="274">
        <f>IF(K$5=0,0,K$5/NFM_fec!K$5)</f>
        <v>1.0365852656979584</v>
      </c>
      <c r="L224" s="274">
        <f>IF(L$5=0,0,L$5/NFM_fec!L$5)</f>
        <v>1.0769614305394368</v>
      </c>
      <c r="M224" s="274">
        <f>IF(M$5=0,0,M$5/NFM_fec!M$5)</f>
        <v>1.1366667081327213</v>
      </c>
      <c r="N224" s="274">
        <f>IF(N$5=0,0,N$5/NFM_fec!N$5)</f>
        <v>0.97297410250120764</v>
      </c>
      <c r="O224" s="274">
        <f>IF(O$5=0,0,O$5/NFM_fec!O$5)</f>
        <v>1.1460886742041556</v>
      </c>
      <c r="P224" s="274">
        <f>IF(P$5=0,0,P$5/NFM_fec!P$5)</f>
        <v>1.4261605096782746</v>
      </c>
      <c r="Q224" s="274">
        <f>IF(Q$5=0,0,Q$5/NFM_fec!Q$5)</f>
        <v>1.5174649310000594</v>
      </c>
      <c r="R224" s="274">
        <f>IF(R$5=0,0,R$5/NFM_fec!R$5)</f>
        <v>1.5481071871376495</v>
      </c>
      <c r="S224" s="274">
        <f>IF(S$5=0,0,S$5/NFM_fec!S$5)</f>
        <v>1.5503476121268178</v>
      </c>
      <c r="T224" s="274">
        <f>IF(T$5=0,0,T$5/NFM_fec!T$5)</f>
        <v>1.5383163196116185</v>
      </c>
      <c r="U224" s="274">
        <f>IF(U$5=0,0,U$5/NFM_fec!U$5)</f>
        <v>1.6148053296591454</v>
      </c>
      <c r="V224" s="274">
        <f>IF(V$5=0,0,V$5/NFM_fec!V$5)</f>
        <v>1.6318324969265798</v>
      </c>
      <c r="W224" s="274">
        <f>IF(W$5=0,0,W$5/NFM_fec!W$5)</f>
        <v>1.6333624055251474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1.3673625733651624</v>
      </c>
      <c r="C229" s="277">
        <f>IF(C$10=0,0,C$10/NFM_fec!C$10)</f>
        <v>2.2044076306861826</v>
      </c>
      <c r="D229" s="277">
        <f>IF(D$10=0,0,D$10/NFM_fec!D$10)</f>
        <v>1.488066422867605</v>
      </c>
      <c r="E229" s="277">
        <f>IF(E$10=0,0,E$10/NFM_fec!E$10)</f>
        <v>1.473758723242385</v>
      </c>
      <c r="F229" s="277">
        <f>IF(F$10=0,0,F$10/NFM_fec!F$10)</f>
        <v>1.4776710316195223</v>
      </c>
      <c r="G229" s="277">
        <f>IF(G$10=0,0,G$10/NFM_fec!G$10)</f>
        <v>1.4809437886602996</v>
      </c>
      <c r="H229" s="277">
        <f>IF(H$10=0,0,H$10/NFM_fec!H$10)</f>
        <v>2.1838712034108152</v>
      </c>
      <c r="I229" s="277">
        <f>IF(I$10=0,0,I$10/NFM_fec!I$10)</f>
        <v>1.4336909900413968</v>
      </c>
      <c r="J229" s="277">
        <f>IF(J$10=0,0,J$10/NFM_fec!J$10)</f>
        <v>1.4270360794286678</v>
      </c>
      <c r="K229" s="277">
        <f>IF(K$10=0,0,K$10/NFM_fec!K$10)</f>
        <v>1.3894214142356873</v>
      </c>
      <c r="L229" s="277">
        <f>IF(L$10=0,0,L$10/NFM_fec!L$10)</f>
        <v>1.4052343206850371</v>
      </c>
      <c r="M229" s="277">
        <f>IF(M$10=0,0,M$10/NFM_fec!M$10)</f>
        <v>1.3772665139393732</v>
      </c>
      <c r="N229" s="277">
        <f>IF(N$10=0,0,N$10/NFM_fec!N$10)</f>
        <v>1.2088647755647539</v>
      </c>
      <c r="O229" s="277">
        <f>IF(O$10=0,0,O$10/NFM_fec!O$10)</f>
        <v>1.1124787399422367</v>
      </c>
      <c r="P229" s="277">
        <f>IF(P$10=0,0,P$10/NFM_fec!P$10)</f>
        <v>1.1154758790961916</v>
      </c>
      <c r="Q229" s="277">
        <f>IF(Q$10=0,0,Q$10/NFM_fec!Q$10)</f>
        <v>1.0587315730894735</v>
      </c>
      <c r="R229" s="277">
        <f>IF(R$10=0,0,R$10/NFM_fec!R$10)</f>
        <v>1.062931191949579</v>
      </c>
      <c r="S229" s="277">
        <f>IF(S$10=0,0,S$10/NFM_fec!S$10)</f>
        <v>0.97348153485654287</v>
      </c>
      <c r="T229" s="277">
        <f>IF(T$10=0,0,T$10/NFM_fec!T$10)</f>
        <v>0.99297225202769468</v>
      </c>
      <c r="U229" s="277">
        <f>IF(U$10=0,0,U$10/NFM_fec!U$10)</f>
        <v>0.9378283767664497</v>
      </c>
      <c r="V229" s="277">
        <f>IF(V$10=0,0,V$10/NFM_fec!V$10)</f>
        <v>0.7982041714597039</v>
      </c>
      <c r="W229" s="277">
        <f>IF(W$10=0,0,W$10/NFM_fec!W$10)</f>
        <v>0.77868729320252716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1.1457985985185792</v>
      </c>
      <c r="C230" s="278">
        <f>IF(C$16=0,0,C$16/NFM_fec!C$16)</f>
        <v>0.988515314314517</v>
      </c>
      <c r="D230" s="278">
        <f>IF(D$16=0,0,D$16/NFM_fec!D$16)</f>
        <v>1.1870436954194987</v>
      </c>
      <c r="E230" s="278">
        <f>IF(E$16=0,0,E$16/NFM_fec!E$16)</f>
        <v>1.2009426673875563</v>
      </c>
      <c r="F230" s="278">
        <f>IF(F$16=0,0,F$16/NFM_fec!F$16)</f>
        <v>1.1518402837014627</v>
      </c>
      <c r="G230" s="278">
        <f>IF(G$16=0,0,G$16/NFM_fec!G$16)</f>
        <v>1.0025953575267752</v>
      </c>
      <c r="H230" s="278">
        <f>IF(H$16=0,0,H$16/NFM_fec!H$16)</f>
        <v>0.91343428602241161</v>
      </c>
      <c r="I230" s="278">
        <f>IF(I$16=0,0,I$16/NFM_fec!I$16)</f>
        <v>0.94637929296798695</v>
      </c>
      <c r="J230" s="278">
        <f>IF(J$16=0,0,J$16/NFM_fec!J$16)</f>
        <v>0.97578905058677534</v>
      </c>
      <c r="K230" s="278">
        <f>IF(K$16=0,0,K$16/NFM_fec!K$16)</f>
        <v>0.84688803640890642</v>
      </c>
      <c r="L230" s="278">
        <f>IF(L$16=0,0,L$16/NFM_fec!L$16)</f>
        <v>0.90128851375056507</v>
      </c>
      <c r="M230" s="278">
        <f>IF(M$16=0,0,M$16/NFM_fec!M$16)</f>
        <v>1.0130481612909787</v>
      </c>
      <c r="N230" s="278">
        <f>IF(N$16=0,0,N$16/NFM_fec!N$16)</f>
        <v>0.85177079057130267</v>
      </c>
      <c r="O230" s="278">
        <f>IF(O$16=0,0,O$16/NFM_fec!O$16)</f>
        <v>1.2189996743171834</v>
      </c>
      <c r="P230" s="278">
        <f>IF(P$16=0,0,P$16/NFM_fec!P$16)</f>
        <v>1.7624949662215139</v>
      </c>
      <c r="Q230" s="278">
        <f>IF(Q$16=0,0,Q$16/NFM_fec!Q$16)</f>
        <v>2.0120850944632291</v>
      </c>
      <c r="R230" s="278">
        <f>IF(R$16=0,0,R$16/NFM_fec!R$16)</f>
        <v>2.0712623650033213</v>
      </c>
      <c r="S230" s="278">
        <f>IF(S$16=0,0,S$16/NFM_fec!S$16)</f>
        <v>2.0297616390783957</v>
      </c>
      <c r="T230" s="278">
        <f>IF(T$16=0,0,T$16/NFM_fec!T$16)</f>
        <v>2.0508187996426863</v>
      </c>
      <c r="U230" s="278">
        <f>IF(U$16=0,0,U$16/NFM_fec!U$16)</f>
        <v>2.2650381073576282</v>
      </c>
      <c r="V230" s="278">
        <f>IF(V$16=0,0,V$16/NFM_fec!V$16)</f>
        <v>2.3592111387003816</v>
      </c>
      <c r="W230" s="278">
        <f>IF(W$16=0,0,W$16/NFM_fec!W$16)</f>
        <v>2.356335261129086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1.3775750637009796</v>
      </c>
      <c r="C231" s="279">
        <f>IF(C$27=0,0,C$27/NFM_fec!C$27)</f>
        <v>2.2126257941245226</v>
      </c>
      <c r="D231" s="279">
        <f>IF(D$27=0,0,D$27/NFM_fec!D$27)</f>
        <v>1.488066422867605</v>
      </c>
      <c r="E231" s="279">
        <f>IF(E$27=0,0,E$27/NFM_fec!E$27)</f>
        <v>1.473758723242385</v>
      </c>
      <c r="F231" s="279">
        <f>IF(F$27=0,0,F$27/NFM_fec!F$27)</f>
        <v>1.4776710316195221</v>
      </c>
      <c r="G231" s="279">
        <f>IF(G$27=0,0,G$27/NFM_fec!G$27)</f>
        <v>1.4809437886602999</v>
      </c>
      <c r="H231" s="279">
        <f>IF(H$27=0,0,H$27/NFM_fec!H$27)</f>
        <v>2.1838712034108148</v>
      </c>
      <c r="I231" s="279">
        <f>IF(I$27=0,0,I$27/NFM_fec!I$27)</f>
        <v>1.433690990041397</v>
      </c>
      <c r="J231" s="279">
        <f>IF(J$27=0,0,J$27/NFM_fec!J$27)</f>
        <v>1.4270360794286681</v>
      </c>
      <c r="K231" s="279">
        <f>IF(K$27=0,0,K$27/NFM_fec!K$27)</f>
        <v>1.3894214142356875</v>
      </c>
      <c r="L231" s="279">
        <f>IF(L$27=0,0,L$27/NFM_fec!L$27)</f>
        <v>1.4052343206850368</v>
      </c>
      <c r="M231" s="279">
        <f>IF(M$27=0,0,M$27/NFM_fec!M$27)</f>
        <v>1.3772665139393725</v>
      </c>
      <c r="N231" s="279">
        <f>IF(N$27=0,0,N$27/NFM_fec!N$27)</f>
        <v>1.2088647755647537</v>
      </c>
      <c r="O231" s="279">
        <f>IF(O$27=0,0,O$27/NFM_fec!O$27)</f>
        <v>1.1124787399422369</v>
      </c>
      <c r="P231" s="279">
        <f>IF(P$27=0,0,P$27/NFM_fec!P$27)</f>
        <v>1.1154758790961918</v>
      </c>
      <c r="Q231" s="279">
        <f>IF(Q$27=0,0,Q$27/NFM_fec!Q$27)</f>
        <v>1.0587315730894733</v>
      </c>
      <c r="R231" s="279">
        <f>IF(R$27=0,0,R$27/NFM_fec!R$27)</f>
        <v>1.062931191949579</v>
      </c>
      <c r="S231" s="279">
        <f>IF(S$27=0,0,S$27/NFM_fec!S$27)</f>
        <v>1.10458107811735</v>
      </c>
      <c r="T231" s="279">
        <f>IF(T$27=0,0,T$27/NFM_fec!T$27)</f>
        <v>1.0627884549766218</v>
      </c>
      <c r="U231" s="279">
        <f>IF(U$27=0,0,U$27/NFM_fec!U$27)</f>
        <v>1.0197879497357896</v>
      </c>
      <c r="V231" s="279">
        <f>IF(V$27=0,0,V$27/NFM_fec!V$27)</f>
        <v>0.97589146251602832</v>
      </c>
      <c r="W231" s="279">
        <f>IF(W$27=0,0,W$27/NFM_fec!W$27)</f>
        <v>0.98064007787019525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0.1902946995319133</v>
      </c>
      <c r="C233" s="274">
        <f>IF(C$34=0,0,(C$34-C$70)/NFM_fec!C$34)</f>
        <v>0.49048796234597858</v>
      </c>
      <c r="D233" s="274">
        <f>IF(D$34=0,0,(D$34-D$70)/NFM_fec!D$34)</f>
        <v>0.21516436911823852</v>
      </c>
      <c r="E233" s="274">
        <f>IF(E$34=0,0,(E$34-E$70)/NFM_fec!E$34)</f>
        <v>0.21311101889593886</v>
      </c>
      <c r="F233" s="274">
        <f>IF(F$34=0,0,(F$34-F$70)/NFM_fec!F$34)</f>
        <v>0.21367784907307608</v>
      </c>
      <c r="G233" s="274">
        <f>IF(G$34=0,0,(G$34-G$70)/NFM_fec!G$34)</f>
        <v>0.20967734171783531</v>
      </c>
      <c r="H233" s="274">
        <f>IF(H$34=0,0,(H$34-H$70)/NFM_fec!H$34)</f>
        <v>0.46631976696738758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1.3673625733651626</v>
      </c>
      <c r="C238" s="277">
        <f>IF(C$39=0,0,C$39/NFM_fec!C$39)</f>
        <v>2.2044076306861826</v>
      </c>
      <c r="D238" s="277">
        <f>IF(D$39=0,0,D$39/NFM_fec!D$39)</f>
        <v>1.4880664228676055</v>
      </c>
      <c r="E238" s="277">
        <f>IF(E$39=0,0,E$39/NFM_fec!E$39)</f>
        <v>1.473758723242385</v>
      </c>
      <c r="F238" s="277">
        <f>IF(F$39=0,0,F$39/NFM_fec!F$39)</f>
        <v>1.4776710316195223</v>
      </c>
      <c r="G238" s="277">
        <f>IF(G$39=0,0,G$39/NFM_fec!G$39)</f>
        <v>1.4809437886602996</v>
      </c>
      <c r="H238" s="277">
        <f>IF(H$39=0,0,H$39/NFM_fec!H$39)</f>
        <v>2.1838712034108148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1.3775750637009798</v>
      </c>
      <c r="C240" s="278">
        <f>IF(C$46=0,0,C$46/NFM_fec!C$46)</f>
        <v>2.2126257941245226</v>
      </c>
      <c r="D240" s="278">
        <f>IF(D$46=0,0,D$46/NFM_fec!D$46)</f>
        <v>1.4880664228676057</v>
      </c>
      <c r="E240" s="278">
        <f>IF(E$46=0,0,E$46/NFM_fec!E$46)</f>
        <v>1.4737587232423848</v>
      </c>
      <c r="F240" s="278">
        <f>IF(F$46=0,0,F$46/NFM_fec!F$46)</f>
        <v>1.4776710316195221</v>
      </c>
      <c r="G240" s="278">
        <f>IF(G$46=0,0,G$46/NFM_fec!G$46)</f>
        <v>1.4809437886602996</v>
      </c>
      <c r="H240" s="278">
        <f>IF(H$46=0,0,H$46/NFM_fec!H$46)</f>
        <v>2.1838712034108148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1.2300538990730443</v>
      </c>
      <c r="C241" s="279">
        <f>IF(C$53=0,0,C$53/NFM_fec!C$53)</f>
        <v>1.2631488182634678</v>
      </c>
      <c r="D241" s="279">
        <f>IF(D$53=0,0,D$53/NFM_fec!D$53)</f>
        <v>1.2949858732709849</v>
      </c>
      <c r="E241" s="279">
        <f>IF(E$53=0,0,E$53/NFM_fec!E$53)</f>
        <v>1.2988462783993018</v>
      </c>
      <c r="F241" s="279">
        <f>IF(F$53=0,0,F$53/NFM_fec!F$53)</f>
        <v>1.2679040593561313</v>
      </c>
      <c r="G241" s="279">
        <f>IF(G$53=0,0,G$53/NFM_fec!G$53)</f>
        <v>1.1722372719664884</v>
      </c>
      <c r="H241" s="279">
        <f>IF(H$53=0,0,H$53/NFM_fec!H$53)</f>
        <v>1.2026746425780601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1.2984145436494532</v>
      </c>
      <c r="C243" s="274">
        <f>IF(C$72=0,0,C$72/NFM_fec!C$72)</f>
        <v>1.877616316867537</v>
      </c>
      <c r="D243" s="274">
        <f>IF(D$72=0,0,D$72/NFM_fec!D$72)</f>
        <v>1.3916926641595748</v>
      </c>
      <c r="E243" s="274">
        <f>IF(E$72=0,0,E$72/NFM_fec!E$72)</f>
        <v>1.3835404821678274</v>
      </c>
      <c r="F243" s="274">
        <f>IF(F$72=0,0,F$72/NFM_fec!F$72)</f>
        <v>1.3758977764438942</v>
      </c>
      <c r="G243" s="274">
        <f>IF(G$72=0,0,G$72/NFM_fec!G$72)</f>
        <v>1.3458576398051327</v>
      </c>
      <c r="H243" s="274">
        <f>IF(H$72=0,0,H$72/NFM_fec!H$72)</f>
        <v>1.8342134849760954</v>
      </c>
      <c r="I243" s="274">
        <f>IF(I$72=0,0,I$72/NFM_fec!I$72)</f>
        <v>1.3054602644712332</v>
      </c>
      <c r="J243" s="274">
        <f>IF(J$72=0,0,J$72/NFM_fec!J$72)</f>
        <v>1.307198172254842</v>
      </c>
      <c r="K243" s="274">
        <f>IF(K$72=0,0,K$72/NFM_fec!K$72)</f>
        <v>1.2481161613270675</v>
      </c>
      <c r="L243" s="274">
        <f>IF(L$72=0,0,L$72/NFM_fec!L$72)</f>
        <v>1.2727154325707604</v>
      </c>
      <c r="M243" s="274">
        <f>IF(M$72=0,0,M$72/NFM_fec!M$72)</f>
        <v>1.2763313425922183</v>
      </c>
      <c r="N243" s="274">
        <f>IF(N$72=0,0,N$72/NFM_fec!N$72)</f>
        <v>1.111095636198185</v>
      </c>
      <c r="O243" s="274">
        <f>IF(O$72=0,0,O$72/NFM_fec!O$72)</f>
        <v>1.1059614324271889</v>
      </c>
      <c r="P243" s="274">
        <f>IF(P$72=0,0,P$72/NFM_fec!P$72)</f>
        <v>1.1927918924375538</v>
      </c>
      <c r="Q243" s="274">
        <f>IF(Q$72=0,0,Q$72/NFM_fec!Q$72)</f>
        <v>1.1795942139014517</v>
      </c>
      <c r="R243" s="274">
        <f>IF(R$72=0,0,R$72/NFM_fec!R$72)</f>
        <v>1.1913965974088547</v>
      </c>
      <c r="S243" s="274">
        <f>IF(S$72=0,0,S$72/NFM_fec!S$72)</f>
        <v>1.2211391543824184</v>
      </c>
      <c r="T243" s="274">
        <f>IF(T$72=0,0,T$72/NFM_fec!T$72)</f>
        <v>1.1884005257031238</v>
      </c>
      <c r="U243" s="274">
        <f>IF(U$72=0,0,U$72/NFM_fec!U$72)</f>
        <v>1.1795821533816875</v>
      </c>
      <c r="V243" s="274">
        <f>IF(V$72=0,0,V$72/NFM_fec!V$72)</f>
        <v>1.1526180184825248</v>
      </c>
      <c r="W243" s="274">
        <f>IF(W$72=0,0,W$72/NFM_fec!W$72)</f>
        <v>1.1564300537796264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1.3673625733651622</v>
      </c>
      <c r="C248" s="277">
        <f>IF(C$77=0,0,C$77/NFM_fec!C$77)</f>
        <v>2.2044076306861822</v>
      </c>
      <c r="D248" s="277">
        <f>IF(D$77=0,0,D$77/NFM_fec!D$77)</f>
        <v>1.4880664228676062</v>
      </c>
      <c r="E248" s="277">
        <f>IF(E$77=0,0,E$77/NFM_fec!E$77)</f>
        <v>1.4737587232423845</v>
      </c>
      <c r="F248" s="277">
        <f>IF(F$77=0,0,F$77/NFM_fec!F$77)</f>
        <v>1.4776710316195221</v>
      </c>
      <c r="G248" s="277">
        <f>IF(G$77=0,0,G$77/NFM_fec!G$77)</f>
        <v>1.4809437886602994</v>
      </c>
      <c r="H248" s="277">
        <f>IF(H$77=0,0,H$77/NFM_fec!H$77)</f>
        <v>2.1838712034108148</v>
      </c>
      <c r="I248" s="277">
        <f>IF(I$77=0,0,I$77/NFM_fec!I$77)</f>
        <v>1.4336909900413968</v>
      </c>
      <c r="J248" s="277">
        <f>IF(J$77=0,0,J$77/NFM_fec!J$77)</f>
        <v>1.4270360794286681</v>
      </c>
      <c r="K248" s="277">
        <f>IF(K$77=0,0,K$77/NFM_fec!K$77)</f>
        <v>1.3894214142356875</v>
      </c>
      <c r="L248" s="277">
        <f>IF(L$77=0,0,L$77/NFM_fec!L$77)</f>
        <v>1.4052343206850375</v>
      </c>
      <c r="M248" s="277">
        <f>IF(M$77=0,0,M$77/NFM_fec!M$77)</f>
        <v>1.3772665139393718</v>
      </c>
      <c r="N248" s="277">
        <f>IF(N$77=0,0,N$77/NFM_fec!N$77)</f>
        <v>1.2088647755647528</v>
      </c>
      <c r="O248" s="277">
        <f>IF(O$77=0,0,O$77/NFM_fec!O$77)</f>
        <v>1.1124787399422367</v>
      </c>
      <c r="P248" s="277">
        <f>IF(P$77=0,0,P$77/NFM_fec!P$77)</f>
        <v>1.1154758790961921</v>
      </c>
      <c r="Q248" s="277">
        <f>IF(Q$77=0,0,Q$77/NFM_fec!Q$77)</f>
        <v>1.0587315730894729</v>
      </c>
      <c r="R248" s="277">
        <f>IF(R$77=0,0,R$77/NFM_fec!R$77)</f>
        <v>1.062931191949579</v>
      </c>
      <c r="S248" s="277">
        <f>IF(S$77=0,0,S$77/NFM_fec!S$77)</f>
        <v>0.97348153485654265</v>
      </c>
      <c r="T248" s="277">
        <f>IF(T$77=0,0,T$77/NFM_fec!T$77)</f>
        <v>0.99297225202769435</v>
      </c>
      <c r="U248" s="277">
        <f>IF(U$77=0,0,U$77/NFM_fec!U$77)</f>
        <v>0.93782837676644959</v>
      </c>
      <c r="V248" s="277">
        <f>IF(V$77=0,0,V$77/NFM_fec!V$77)</f>
        <v>0.79820417145970413</v>
      </c>
      <c r="W248" s="277">
        <f>IF(W$77=0,0,W$77/NFM_fec!W$77)</f>
        <v>0.77868729320252705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1.3775750637009796</v>
      </c>
      <c r="C249" s="278">
        <f>IF(C$83=0,0,C$83/NFM_fec!C$83)</f>
        <v>2.2126257941245222</v>
      </c>
      <c r="D249" s="278">
        <f>IF(D$83=0,0,D$83/NFM_fec!D$83)</f>
        <v>1.4880664228676055</v>
      </c>
      <c r="E249" s="278">
        <f>IF(E$83=0,0,E$83/NFM_fec!E$83)</f>
        <v>1.4737587232423852</v>
      </c>
      <c r="F249" s="278">
        <f>IF(F$83=0,0,F$83/NFM_fec!F$83)</f>
        <v>1.4776710316195221</v>
      </c>
      <c r="G249" s="278">
        <f>IF(G$83=0,0,G$83/NFM_fec!G$83)</f>
        <v>1.4809437886602996</v>
      </c>
      <c r="H249" s="278">
        <f>IF(H$83=0,0,H$83/NFM_fec!H$83)</f>
        <v>2.1838712034108148</v>
      </c>
      <c r="I249" s="278">
        <f>IF(I$83=0,0,I$83/NFM_fec!I$83)</f>
        <v>1.4336909900413968</v>
      </c>
      <c r="J249" s="278">
        <f>IF(J$83=0,0,J$83/NFM_fec!J$83)</f>
        <v>1.4270360794286676</v>
      </c>
      <c r="K249" s="278">
        <f>IF(K$83=0,0,K$83/NFM_fec!K$83)</f>
        <v>1.3894214142356871</v>
      </c>
      <c r="L249" s="278">
        <f>IF(L$83=0,0,L$83/NFM_fec!L$83)</f>
        <v>1.4052343206850373</v>
      </c>
      <c r="M249" s="278">
        <f>IF(M$83=0,0,M$83/NFM_fec!M$83)</f>
        <v>1.3772665139393725</v>
      </c>
      <c r="N249" s="278">
        <f>IF(N$83=0,0,N$83/NFM_fec!N$83)</f>
        <v>1.2088647755647539</v>
      </c>
      <c r="O249" s="278">
        <f>IF(O$83=0,0,O$83/NFM_fec!O$83)</f>
        <v>1.1124787399422369</v>
      </c>
      <c r="P249" s="278">
        <f>IF(P$83=0,0,P$83/NFM_fec!P$83)</f>
        <v>1.1154758790961921</v>
      </c>
      <c r="Q249" s="278">
        <f>IF(Q$83=0,0,Q$83/NFM_fec!Q$83)</f>
        <v>1.0587315730894729</v>
      </c>
      <c r="R249" s="278">
        <f>IF(R$83=0,0,R$83/NFM_fec!R$83)</f>
        <v>1.062931191949579</v>
      </c>
      <c r="S249" s="278">
        <f>IF(S$83=0,0,S$83/NFM_fec!S$83)</f>
        <v>1.10458107811735</v>
      </c>
      <c r="T249" s="278">
        <f>IF(T$83=0,0,T$83/NFM_fec!T$83)</f>
        <v>1.0627884549766222</v>
      </c>
      <c r="U249" s="278">
        <f>IF(U$83=0,0,U$83/NFM_fec!U$83)</f>
        <v>1.0197879497357896</v>
      </c>
      <c r="V249" s="278">
        <f>IF(V$83=0,0,V$83/NFM_fec!V$83)</f>
        <v>0.97589146251602854</v>
      </c>
      <c r="W249" s="278">
        <f>IF(W$83=0,0,W$83/NFM_fec!W$83)</f>
        <v>0.98064007787019492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1.37757506370098</v>
      </c>
      <c r="C250" s="278">
        <f>IF(C$90=0,0,C$90/NFM_fec!C$90)</f>
        <v>2.2126257941245231</v>
      </c>
      <c r="D250" s="278">
        <f>IF(D$90=0,0,D$90/NFM_fec!D$90)</f>
        <v>1.4880664228676046</v>
      </c>
      <c r="E250" s="278">
        <f>IF(E$90=0,0,E$90/NFM_fec!E$90)</f>
        <v>1.4737587232423854</v>
      </c>
      <c r="F250" s="278">
        <f>IF(F$90=0,0,F$90/NFM_fec!F$90)</f>
        <v>1.4776710316195214</v>
      </c>
      <c r="G250" s="278">
        <f>IF(G$90=0,0,G$90/NFM_fec!G$90)</f>
        <v>1.4809437886602987</v>
      </c>
      <c r="H250" s="278">
        <f>IF(H$90=0,0,H$90/NFM_fec!H$90)</f>
        <v>2.1838712034108148</v>
      </c>
      <c r="I250" s="278">
        <f>IF(I$90=0,0,I$90/NFM_fec!I$90)</f>
        <v>1.4336909900413968</v>
      </c>
      <c r="J250" s="278">
        <f>IF(J$90=0,0,J$90/NFM_fec!J$90)</f>
        <v>1.4270360794286689</v>
      </c>
      <c r="K250" s="278">
        <f>IF(K$90=0,0,K$90/NFM_fec!K$90)</f>
        <v>1.3894214142356878</v>
      </c>
      <c r="L250" s="278">
        <f>IF(L$90=0,0,L$90/NFM_fec!L$90)</f>
        <v>1.4052343206850375</v>
      </c>
      <c r="M250" s="278">
        <f>IF(M$90=0,0,M$90/NFM_fec!M$90)</f>
        <v>1.3772665139393729</v>
      </c>
      <c r="N250" s="278">
        <f>IF(N$90=0,0,N$90/NFM_fec!N$90)</f>
        <v>1.2088647755647535</v>
      </c>
      <c r="O250" s="278">
        <f>IF(O$90=0,0,O$90/NFM_fec!O$90)</f>
        <v>1.1124787399422369</v>
      </c>
      <c r="P250" s="278">
        <f>IF(P$90=0,0,P$90/NFM_fec!P$90)</f>
        <v>1.1154758790961918</v>
      </c>
      <c r="Q250" s="278">
        <f>IF(Q$90=0,0,Q$90/NFM_fec!Q$90)</f>
        <v>1.0587315730894731</v>
      </c>
      <c r="R250" s="278">
        <f>IF(R$90=0,0,R$90/NFM_fec!R$90)</f>
        <v>1.062931191949579</v>
      </c>
      <c r="S250" s="278">
        <f>IF(S$90=0,0,S$90/NFM_fec!S$90)</f>
        <v>1.10458107811735</v>
      </c>
      <c r="T250" s="278">
        <f>IF(T$90=0,0,T$90/NFM_fec!T$90)</f>
        <v>1.0627884549766218</v>
      </c>
      <c r="U250" s="278">
        <f>IF(U$90=0,0,U$90/NFM_fec!U$90)</f>
        <v>1.0197879497357898</v>
      </c>
      <c r="V250" s="278">
        <f>IF(V$90=0,0,V$90/NFM_fec!V$90)</f>
        <v>0.97589146251602821</v>
      </c>
      <c r="W250" s="278">
        <f>IF(W$90=0,0,W$90/NFM_fec!W$90)</f>
        <v>0.98064007787019525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1.2334466535114974</v>
      </c>
      <c r="C251" s="279">
        <f>IF(C$97=0,0,C$97/NFM_fec!C$97)</f>
        <v>1.4308442489898909</v>
      </c>
      <c r="D251" s="279">
        <f>IF(D$97=0,0,D$97/NFM_fec!D$97)</f>
        <v>1.3037371198620451</v>
      </c>
      <c r="E251" s="279">
        <f>IF(E$97=0,0,E$97/NFM_fec!E$97)</f>
        <v>1.3066040562752341</v>
      </c>
      <c r="F251" s="279">
        <f>IF(F$97=0,0,F$97/NFM_fec!F$97)</f>
        <v>1.2776756425950637</v>
      </c>
      <c r="G251" s="279">
        <f>IF(G$97=0,0,G$97/NFM_fec!G$97)</f>
        <v>1.1862000355871523</v>
      </c>
      <c r="H251" s="279">
        <f>IF(H$97=0,0,H$97/NFM_fec!H$97)</f>
        <v>1.3700670137149391</v>
      </c>
      <c r="I251" s="279">
        <f>IF(I$97=0,0,I$97/NFM_fec!I$97)</f>
        <v>1.1423841952718443</v>
      </c>
      <c r="J251" s="279">
        <f>IF(J$97=0,0,J$97/NFM_fec!J$97)</f>
        <v>1.1586603607900183</v>
      </c>
      <c r="K251" s="279">
        <f>IF(K$97=0,0,K$97/NFM_fec!K$97)</f>
        <v>1.0613357938325458</v>
      </c>
      <c r="L251" s="279">
        <f>IF(L$97=0,0,L$97/NFM_fec!L$97)</f>
        <v>1.1020124617910774</v>
      </c>
      <c r="M251" s="279">
        <f>IF(M$97=0,0,M$97/NFM_fec!M$97)</f>
        <v>1.1616641332780022</v>
      </c>
      <c r="N251" s="279">
        <f>IF(N$97=0,0,N$97/NFM_fec!N$97)</f>
        <v>0.99506443223908125</v>
      </c>
      <c r="O251" s="279">
        <f>IF(O$97=0,0,O$97/NFM_fec!O$97)</f>
        <v>1.1724960473526094</v>
      </c>
      <c r="P251" s="279">
        <f>IF(P$97=0,0,P$97/NFM_fec!P$97)</f>
        <v>1.4667714662463334</v>
      </c>
      <c r="Q251" s="279">
        <f>IF(Q$97=0,0,Q$97/NFM_fec!Q$97)</f>
        <v>1.5665591618305437</v>
      </c>
      <c r="R251" s="279">
        <f>IF(R$97=0,0,R$97/NFM_fec!R$97)</f>
        <v>1.5989998532294725</v>
      </c>
      <c r="S251" s="279">
        <f>IF(S$97=0,0,S$97/NFM_fec!S$97)</f>
        <v>1.5996361681576166</v>
      </c>
      <c r="T251" s="279">
        <f>IF(T$97=0,0,T$97/NFM_fec!T$97)</f>
        <v>1.5887317147543698</v>
      </c>
      <c r="U251" s="279">
        <f>IF(U$97=0,0,U$97/NFM_fec!U$97)</f>
        <v>1.6731934012615084</v>
      </c>
      <c r="V251" s="279">
        <f>IF(V$97=0,0,V$97/NFM_fec!V$97)</f>
        <v>1.6948748756291629</v>
      </c>
      <c r="W251" s="279">
        <f>IF(W$97=0,0,W$97/NFM_fec!W$97)</f>
        <v>1.6962664542377719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1.3340170940125924</v>
      </c>
      <c r="C253" s="274">
        <f>IF(C$115=0,0,(C$115-C$158)/NFM_fec!C$115)</f>
        <v>2.029631571830349</v>
      </c>
      <c r="D253" s="274">
        <f>IF(D$115=0,0,(D$115-D$158)/NFM_fec!D$115)</f>
        <v>1.450309292390223</v>
      </c>
      <c r="E253" s="274">
        <f>IF(E$115=0,0,(E$115-E$158)/NFM_fec!E$115)</f>
        <v>1.4657573469471985</v>
      </c>
      <c r="F253" s="274">
        <f>IF(F$115=0,0,(F$115-F$158)/NFM_fec!F$115)</f>
        <v>1.4476374178095588</v>
      </c>
      <c r="G253" s="274">
        <f>IF(G$115=0,0,(G$115-G$158)/NFM_fec!G$115)</f>
        <v>1.4002769483291391</v>
      </c>
      <c r="H253" s="274">
        <f>IF(H$115=0,0,(H$115-H$158)/NFM_fec!H$115)</f>
        <v>1.9936724613118075</v>
      </c>
      <c r="I253" s="274">
        <f>IF(I$115=0,0,(I$115-I$158)/NFM_fec!I$115)</f>
        <v>1.3574047107180549</v>
      </c>
      <c r="J253" s="274">
        <f>IF(J$115=0,0,(J$115-J$158)/NFM_fec!J$115)</f>
        <v>0</v>
      </c>
      <c r="K253" s="274">
        <f>IF(K$115=0,0,(K$115-K$158)/NFM_fec!K$115)</f>
        <v>0</v>
      </c>
      <c r="L253" s="274">
        <f>IF(L$115=0,0,(L$115-L$158)/NFM_fec!L$115)</f>
        <v>0</v>
      </c>
      <c r="M253" s="274">
        <f>IF(M$115=0,0,(M$115-M$158)/NFM_fec!M$115)</f>
        <v>0</v>
      </c>
      <c r="N253" s="274">
        <f>IF(N$115=0,0,(N$115-N$158)/NFM_fec!N$115)</f>
        <v>0</v>
      </c>
      <c r="O253" s="274">
        <f>IF(O$115=0,0,(O$115-O$158)/NFM_fec!O$115)</f>
        <v>0</v>
      </c>
      <c r="P253" s="274">
        <f>IF(P$115=0,0,(P$115-P$158)/NFM_fec!P$115)</f>
        <v>0</v>
      </c>
      <c r="Q253" s="274">
        <f>IF(Q$115=0,0,(Q$115-Q$158)/NFM_fec!Q$115)</f>
        <v>0</v>
      </c>
      <c r="R253" s="274">
        <f>IF(R$115=0,0,(R$115-R$158)/NFM_fec!R$115)</f>
        <v>0</v>
      </c>
      <c r="S253" s="274">
        <f>IF(S$115=0,0,(S$115-S$158)/NFM_fec!S$115)</f>
        <v>0</v>
      </c>
      <c r="T253" s="274">
        <f>IF(T$115=0,0,(T$115-T$158)/NFM_fec!T$115)</f>
        <v>0</v>
      </c>
      <c r="U253" s="274">
        <f>IF(U$115=0,0,(U$115-U$158)/NFM_fec!U$115)</f>
        <v>0</v>
      </c>
      <c r="V253" s="274">
        <f>IF(V$115=0,0,(V$115-V$158)/NFM_fec!V$115)</f>
        <v>0</v>
      </c>
      <c r="W253" s="274">
        <f>IF(W$115=0,0,(W$115-W$158)/NFM_fec!W$115)</f>
        <v>0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1.3673625733651622</v>
      </c>
      <c r="C258" s="277">
        <f>IF(C$120=0,0,C$120/NFM_fec!C$120)</f>
        <v>2.2044076306861831</v>
      </c>
      <c r="D258" s="277">
        <f>IF(D$120=0,0,D$120/NFM_fec!D$120)</f>
        <v>1.4880664228676055</v>
      </c>
      <c r="E258" s="277">
        <f>IF(E$120=0,0,E$120/NFM_fec!E$120)</f>
        <v>1.473758723242385</v>
      </c>
      <c r="F258" s="277">
        <f>IF(F$120=0,0,F$120/NFM_fec!F$120)</f>
        <v>1.4776710316195223</v>
      </c>
      <c r="G258" s="277">
        <f>IF(G$120=0,0,G$120/NFM_fec!G$120)</f>
        <v>1.4809437886602994</v>
      </c>
      <c r="H258" s="277">
        <f>IF(H$120=0,0,H$120/NFM_fec!H$120)</f>
        <v>2.1838712034108152</v>
      </c>
      <c r="I258" s="277">
        <f>IF(I$120=0,0,I$120/NFM_fec!I$120)</f>
        <v>1.4336909900413972</v>
      </c>
      <c r="J258" s="277">
        <f>IF(J$120=0,0,J$120/NFM_fec!J$120)</f>
        <v>0</v>
      </c>
      <c r="K258" s="277">
        <f>IF(K$120=0,0,K$120/NFM_fec!K$120)</f>
        <v>0</v>
      </c>
      <c r="L258" s="277">
        <f>IF(L$120=0,0,L$120/NFM_fec!L$120)</f>
        <v>0</v>
      </c>
      <c r="M258" s="277">
        <f>IF(M$120=0,0,M$120/NFM_fec!M$120)</f>
        <v>0</v>
      </c>
      <c r="N258" s="277">
        <f>IF(N$120=0,0,N$120/NFM_fec!N$120)</f>
        <v>0</v>
      </c>
      <c r="O258" s="277">
        <f>IF(O$120=0,0,O$120/NFM_fec!O$120)</f>
        <v>0</v>
      </c>
      <c r="P258" s="277">
        <f>IF(P$120=0,0,P$120/NFM_fec!P$120)</f>
        <v>0</v>
      </c>
      <c r="Q258" s="277">
        <f>IF(Q$120=0,0,Q$120/NFM_fec!Q$120)</f>
        <v>0</v>
      </c>
      <c r="R258" s="277">
        <f>IF(R$120=0,0,R$120/NFM_fec!R$120)</f>
        <v>0</v>
      </c>
      <c r="S258" s="277">
        <f>IF(S$120=0,0,S$120/NFM_fec!S$120)</f>
        <v>0</v>
      </c>
      <c r="T258" s="277">
        <f>IF(T$120=0,0,T$120/NFM_fec!T$120)</f>
        <v>0</v>
      </c>
      <c r="U258" s="277">
        <f>IF(U$120=0,0,U$120/NFM_fec!U$120)</f>
        <v>0</v>
      </c>
      <c r="V258" s="277">
        <f>IF(V$120=0,0,V$120/NFM_fec!V$120)</f>
        <v>0</v>
      </c>
      <c r="W258" s="277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1.3952713692779579</v>
      </c>
      <c r="C259" s="278">
        <f>IF(C$126=0,0,C$126/NFM_fec!C$126)</f>
        <v>2.2126257941245222</v>
      </c>
      <c r="D259" s="278">
        <f>IF(D$126=0,0,D$126/NFM_fec!D$126)</f>
        <v>1.5332298997659255</v>
      </c>
      <c r="E259" s="278">
        <f>IF(E$126=0,0,E$126/NFM_fec!E$126)</f>
        <v>1.5664764665771755</v>
      </c>
      <c r="F259" s="278">
        <f>IF(F$126=0,0,F$126/NFM_fec!F$126)</f>
        <v>1.5407282966025508</v>
      </c>
      <c r="G259" s="278">
        <f>IF(G$126=0,0,G$126/NFM_fec!G$126)</f>
        <v>1.4809437886602996</v>
      </c>
      <c r="H259" s="278">
        <f>IF(H$126=0,0,H$126/NFM_fec!H$126)</f>
        <v>2.1838712034108139</v>
      </c>
      <c r="I259" s="278">
        <f>IF(I$126=0,0,I$126/NFM_fec!I$126)</f>
        <v>1.4336909900413968</v>
      </c>
      <c r="J259" s="278">
        <f>IF(J$126=0,0,J$126/NFM_fec!J$126)</f>
        <v>0</v>
      </c>
      <c r="K259" s="278">
        <f>IF(K$126=0,0,K$126/NFM_fec!K$126)</f>
        <v>0</v>
      </c>
      <c r="L259" s="278">
        <f>IF(L$126=0,0,L$126/NFM_fec!L$126)</f>
        <v>0</v>
      </c>
      <c r="M259" s="278">
        <f>IF(M$126=0,0,M$126/NFM_fec!M$126)</f>
        <v>0</v>
      </c>
      <c r="N259" s="278">
        <f>IF(N$126=0,0,N$126/NFM_fec!N$126)</f>
        <v>0</v>
      </c>
      <c r="O259" s="278">
        <f>IF(O$126=0,0,O$126/NFM_fec!O$126)</f>
        <v>0</v>
      </c>
      <c r="P259" s="278">
        <f>IF(P$126=0,0,P$126/NFM_fec!P$126)</f>
        <v>0</v>
      </c>
      <c r="Q259" s="278">
        <f>IF(Q$126=0,0,Q$126/NFM_fec!Q$126)</f>
        <v>0</v>
      </c>
      <c r="R259" s="278">
        <f>IF(R$126=0,0,R$126/NFM_fec!R$126)</f>
        <v>0</v>
      </c>
      <c r="S259" s="278">
        <f>IF(S$126=0,0,S$126/NFM_fec!S$126)</f>
        <v>0</v>
      </c>
      <c r="T259" s="278">
        <f>IF(T$126=0,0,T$126/NFM_fec!T$126)</f>
        <v>0</v>
      </c>
      <c r="U259" s="278">
        <f>IF(U$126=0,0,U$126/NFM_fec!U$126)</f>
        <v>0</v>
      </c>
      <c r="V259" s="278">
        <f>IF(V$126=0,0,V$126/NFM_fec!V$126)</f>
        <v>0</v>
      </c>
      <c r="W259" s="278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1.3775750637009798</v>
      </c>
      <c r="C260" s="278">
        <f>IF(C$134=0,0,C$134/NFM_fec!C$134)</f>
        <v>2.2126257941245222</v>
      </c>
      <c r="D260" s="278">
        <f>IF(D$134=0,0,D$134/NFM_fec!D$134)</f>
        <v>1.4880664228676048</v>
      </c>
      <c r="E260" s="278">
        <f>IF(E$134=0,0,E$134/NFM_fec!E$134)</f>
        <v>1.473758723242385</v>
      </c>
      <c r="F260" s="278">
        <f>IF(F$134=0,0,F$134/NFM_fec!F$134)</f>
        <v>1.4776710316195223</v>
      </c>
      <c r="G260" s="278">
        <f>IF(G$134=0,0,G$134/NFM_fec!G$134)</f>
        <v>1.4809437886602996</v>
      </c>
      <c r="H260" s="278">
        <f>IF(H$134=0,0,H$134/NFM_fec!H$134)</f>
        <v>2.1838712034108148</v>
      </c>
      <c r="I260" s="278">
        <f>IF(I$134=0,0,I$134/NFM_fec!I$134)</f>
        <v>1.433690990041397</v>
      </c>
      <c r="J260" s="278">
        <f>IF(J$134=0,0,J$134/NFM_fec!J$134)</f>
        <v>0</v>
      </c>
      <c r="K260" s="278">
        <f>IF(K$134=0,0,K$134/NFM_fec!K$134)</f>
        <v>0</v>
      </c>
      <c r="L260" s="278">
        <f>IF(L$134=0,0,L$134/NFM_fec!L$134)</f>
        <v>0</v>
      </c>
      <c r="M260" s="278">
        <f>IF(M$134=0,0,M$134/NFM_fec!M$134)</f>
        <v>0</v>
      </c>
      <c r="N260" s="278">
        <f>IF(N$134=0,0,N$134/NFM_fec!N$134)</f>
        <v>0</v>
      </c>
      <c r="O260" s="278">
        <f>IF(O$134=0,0,O$134/NFM_fec!O$134)</f>
        <v>0</v>
      </c>
      <c r="P260" s="278">
        <f>IF(P$134=0,0,P$134/NFM_fec!P$134)</f>
        <v>0</v>
      </c>
      <c r="Q260" s="278">
        <f>IF(Q$134=0,0,Q$134/NFM_fec!Q$134)</f>
        <v>0</v>
      </c>
      <c r="R260" s="278">
        <f>IF(R$134=0,0,R$134/NFM_fec!R$134)</f>
        <v>0</v>
      </c>
      <c r="S260" s="278">
        <f>IF(S$134=0,0,S$134/NFM_fec!S$134)</f>
        <v>0</v>
      </c>
      <c r="T260" s="278">
        <f>IF(T$134=0,0,T$134/NFM_fec!T$134)</f>
        <v>0</v>
      </c>
      <c r="U260" s="278">
        <f>IF(U$134=0,0,U$134/NFM_fec!U$134)</f>
        <v>0</v>
      </c>
      <c r="V260" s="278">
        <f>IF(V$134=0,0,V$134/NFM_fec!V$134)</f>
        <v>0</v>
      </c>
      <c r="W260" s="278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1.20516503392378</v>
      </c>
      <c r="C261" s="279">
        <f>IF(C$141=0,0,C$141/NFM_fec!C$141)</f>
        <v>1.272606082469977</v>
      </c>
      <c r="D261" s="279">
        <f>IF(D$141=0,0,D$141/NFM_fec!D$141)</f>
        <v>1.2651364127560492</v>
      </c>
      <c r="E261" s="279">
        <f>IF(E$141=0,0,E$141/NFM_fec!E$141)</f>
        <v>1.2716128316698516</v>
      </c>
      <c r="F261" s="279">
        <f>IF(F$141=0,0,F$141/NFM_fec!F$141)</f>
        <v>1.2358572704921014</v>
      </c>
      <c r="G261" s="279">
        <f>IF(G$141=0,0,G$141/NFM_fec!G$141)</f>
        <v>1.1247207880427488</v>
      </c>
      <c r="H261" s="279">
        <f>IF(H$141=0,0,H$141/NFM_fec!H$141)</f>
        <v>1.2045860660496381</v>
      </c>
      <c r="I261" s="279">
        <f>IF(I$141=0,0,I$141/NFM_fec!I$141)</f>
        <v>1.0804621794474594</v>
      </c>
      <c r="J261" s="279">
        <f>IF(J$141=0,0,J$141/NFM_fec!J$141)</f>
        <v>0</v>
      </c>
      <c r="K261" s="279">
        <f>IF(K$141=0,0,K$141/NFM_fec!K$141)</f>
        <v>0</v>
      </c>
      <c r="L261" s="279">
        <f>IF(L$141=0,0,L$141/NFM_fec!L$141)</f>
        <v>0</v>
      </c>
      <c r="M261" s="279">
        <f>IF(M$141=0,0,M$141/NFM_fec!M$141)</f>
        <v>0</v>
      </c>
      <c r="N261" s="279">
        <f>IF(N$141=0,0,N$141/NFM_fec!N$141)</f>
        <v>0</v>
      </c>
      <c r="O261" s="279">
        <f>IF(O$141=0,0,O$141/NFM_fec!O$141)</f>
        <v>0</v>
      </c>
      <c r="P261" s="279">
        <f>IF(P$141=0,0,P$141/NFM_fec!P$141)</f>
        <v>0</v>
      </c>
      <c r="Q261" s="279">
        <f>IF(Q$141=0,0,Q$141/NFM_fec!Q$141)</f>
        <v>0</v>
      </c>
      <c r="R261" s="279">
        <f>IF(R$141=0,0,R$141/NFM_fec!R$141)</f>
        <v>0</v>
      </c>
      <c r="S261" s="279">
        <f>IF(S$141=0,0,S$141/NFM_fec!S$141)</f>
        <v>0</v>
      </c>
      <c r="T261" s="279">
        <f>IF(T$141=0,0,T$141/NFM_fec!T$141)</f>
        <v>0</v>
      </c>
      <c r="U261" s="279">
        <f>IF(U$141=0,0,U$141/NFM_fec!U$141)</f>
        <v>0</v>
      </c>
      <c r="V261" s="279">
        <f>IF(V$141=0,0,V$141/NFM_fec!V$141)</f>
        <v>0</v>
      </c>
      <c r="W261" s="279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HU: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1522.5599395884465</v>
      </c>
      <c r="C3" s="205">
        <f t="shared" si="0"/>
        <v>1722.5376041105542</v>
      </c>
      <c r="D3" s="205">
        <f t="shared" si="0"/>
        <v>1636.5434004123613</v>
      </c>
      <c r="E3" s="205">
        <f t="shared" si="0"/>
        <v>1740.3014638388324</v>
      </c>
      <c r="F3" s="205">
        <f t="shared" si="0"/>
        <v>1770.1607363648855</v>
      </c>
      <c r="G3" s="205">
        <f t="shared" si="0"/>
        <v>1802.5451291118234</v>
      </c>
      <c r="H3" s="205">
        <f t="shared" si="0"/>
        <v>2033.9171655576074</v>
      </c>
      <c r="I3" s="205">
        <f t="shared" si="0"/>
        <v>2006.1975311142394</v>
      </c>
      <c r="J3" s="205">
        <f t="shared" si="0"/>
        <v>1848.2411086345576</v>
      </c>
      <c r="K3" s="205">
        <f t="shared" si="0"/>
        <v>1633.0152631908632</v>
      </c>
      <c r="L3" s="205">
        <f t="shared" si="0"/>
        <v>1892.8445895053981</v>
      </c>
      <c r="M3" s="205">
        <f t="shared" si="0"/>
        <v>1978.9702610760282</v>
      </c>
      <c r="N3" s="205">
        <f t="shared" si="0"/>
        <v>2130.5834948795759</v>
      </c>
      <c r="O3" s="205">
        <f t="shared" si="0"/>
        <v>2014.6925835983623</v>
      </c>
      <c r="P3" s="205">
        <f t="shared" si="0"/>
        <v>2360.0563449289562</v>
      </c>
      <c r="Q3" s="205">
        <f t="shared" si="0"/>
        <v>2720</v>
      </c>
      <c r="R3" s="205">
        <f t="shared" si="0"/>
        <v>2641.2081304339254</v>
      </c>
      <c r="S3" s="205">
        <f t="shared" si="0"/>
        <v>3039.1530013539941</v>
      </c>
      <c r="T3" s="205">
        <f t="shared" si="0"/>
        <v>2817.2199112203029</v>
      </c>
      <c r="U3" s="205">
        <f t="shared" si="0"/>
        <v>2621.396088925856</v>
      </c>
      <c r="V3" s="205">
        <f t="shared" si="0"/>
        <v>2741.268214102658</v>
      </c>
      <c r="W3" s="205">
        <f t="shared" si="0"/>
        <v>3071.9092043078767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664.21244729721229</v>
      </c>
      <c r="C4" s="243">
        <f t="shared" si="1"/>
        <v>744.76166797883957</v>
      </c>
      <c r="D4" s="243">
        <f t="shared" si="1"/>
        <v>670.8706608630647</v>
      </c>
      <c r="E4" s="243">
        <f t="shared" si="1"/>
        <v>631.0691337745784</v>
      </c>
      <c r="F4" s="243">
        <f t="shared" si="1"/>
        <v>658.74433301277645</v>
      </c>
      <c r="G4" s="243">
        <f t="shared" si="1"/>
        <v>626.89629581123256</v>
      </c>
      <c r="H4" s="243">
        <f t="shared" si="1"/>
        <v>731.86744708788638</v>
      </c>
      <c r="I4" s="243">
        <f t="shared" si="1"/>
        <v>832.81856018795133</v>
      </c>
      <c r="J4" s="243">
        <f t="shared" si="1"/>
        <v>713.73195077042351</v>
      </c>
      <c r="K4" s="243">
        <f t="shared" si="1"/>
        <v>451.84056125112221</v>
      </c>
      <c r="L4" s="243">
        <f t="shared" si="1"/>
        <v>501.02937484308313</v>
      </c>
      <c r="M4" s="243">
        <f t="shared" si="1"/>
        <v>554.87385149492718</v>
      </c>
      <c r="N4" s="243">
        <f t="shared" si="1"/>
        <v>644.79787266434585</v>
      </c>
      <c r="O4" s="243">
        <f t="shared" si="1"/>
        <v>730.46323297804224</v>
      </c>
      <c r="P4" s="243">
        <f t="shared" si="1"/>
        <v>956.12853176547424</v>
      </c>
      <c r="Q4" s="243">
        <f t="shared" si="1"/>
        <v>1265.2</v>
      </c>
      <c r="R4" s="243">
        <f t="shared" si="1"/>
        <v>1257.6148887092643</v>
      </c>
      <c r="S4" s="243">
        <f t="shared" si="1"/>
        <v>1487.3251090717613</v>
      </c>
      <c r="T4" s="243">
        <f t="shared" si="1"/>
        <v>1397.210046809422</v>
      </c>
      <c r="U4" s="243">
        <f t="shared" si="1"/>
        <v>1141.408022855283</v>
      </c>
      <c r="V4" s="243">
        <f t="shared" si="1"/>
        <v>1260.1596251006811</v>
      </c>
      <c r="W4" s="243">
        <f t="shared" si="1"/>
        <v>1679.3162212969307</v>
      </c>
      <c r="DA4" s="83"/>
    </row>
    <row r="5" spans="1:105" ht="12" customHeight="1" x14ac:dyDescent="0.25">
      <c r="A5" s="99" t="s">
        <v>57</v>
      </c>
      <c r="B5" s="284">
        <v>535.37440628591185</v>
      </c>
      <c r="C5" s="284">
        <v>515.37111451554028</v>
      </c>
      <c r="D5" s="284">
        <v>543.48593061506745</v>
      </c>
      <c r="E5" s="284">
        <v>527.11742822944041</v>
      </c>
      <c r="F5" s="284">
        <v>384.67974242567902</v>
      </c>
      <c r="G5" s="284">
        <v>341.15051969750789</v>
      </c>
      <c r="H5" s="284">
        <v>368.60769785193622</v>
      </c>
      <c r="I5" s="284">
        <v>393.20893964750371</v>
      </c>
      <c r="J5" s="284">
        <v>404.45782798051511</v>
      </c>
      <c r="K5" s="284">
        <v>197.4429343282215</v>
      </c>
      <c r="L5" s="284">
        <v>261.00326742969639</v>
      </c>
      <c r="M5" s="284">
        <v>388.57233148870921</v>
      </c>
      <c r="N5" s="284">
        <v>347.78379769274812</v>
      </c>
      <c r="O5" s="284">
        <v>434.29682689006898</v>
      </c>
      <c r="P5" s="284">
        <v>586.9495062358211</v>
      </c>
      <c r="Q5" s="284">
        <v>937.93521890373313</v>
      </c>
      <c r="R5" s="284">
        <v>1045.064482128947</v>
      </c>
      <c r="S5" s="284">
        <v>1178.403846057761</v>
      </c>
      <c r="T5" s="284">
        <v>1108.630879083815</v>
      </c>
      <c r="U5" s="284">
        <v>836.14256037603468</v>
      </c>
      <c r="V5" s="284">
        <v>894.27490555326744</v>
      </c>
      <c r="W5" s="284">
        <v>1102.737432024127</v>
      </c>
      <c r="DA5" s="94" t="s">
        <v>940</v>
      </c>
    </row>
    <row r="6" spans="1:105" ht="12" customHeight="1" x14ac:dyDescent="0.25">
      <c r="A6" s="99" t="s">
        <v>47</v>
      </c>
      <c r="B6" s="284">
        <v>128.83804101130039</v>
      </c>
      <c r="C6" s="284">
        <v>229.39055346329931</v>
      </c>
      <c r="D6" s="284">
        <v>127.3847302479973</v>
      </c>
      <c r="E6" s="284">
        <v>103.951705545138</v>
      </c>
      <c r="F6" s="284">
        <v>274.06459058709748</v>
      </c>
      <c r="G6" s="284">
        <v>285.74577611372467</v>
      </c>
      <c r="H6" s="284">
        <v>363.25974923595021</v>
      </c>
      <c r="I6" s="284">
        <v>439.60962054044768</v>
      </c>
      <c r="J6" s="284">
        <v>309.2741227899084</v>
      </c>
      <c r="K6" s="284">
        <v>254.39762692290071</v>
      </c>
      <c r="L6" s="284">
        <v>240.02610741338671</v>
      </c>
      <c r="M6" s="284">
        <v>166.301520006218</v>
      </c>
      <c r="N6" s="284">
        <v>297.01407497159772</v>
      </c>
      <c r="O6" s="284">
        <v>296.16640608797331</v>
      </c>
      <c r="P6" s="284">
        <v>369.17902552965319</v>
      </c>
      <c r="Q6" s="284">
        <v>327.26478109626692</v>
      </c>
      <c r="R6" s="284">
        <v>212.55040658031729</v>
      </c>
      <c r="S6" s="284">
        <v>308.92126301400032</v>
      </c>
      <c r="T6" s="284">
        <v>288.57916772560702</v>
      </c>
      <c r="U6" s="284">
        <v>305.2654624792483</v>
      </c>
      <c r="V6" s="284">
        <v>365.88471954741362</v>
      </c>
      <c r="W6" s="284">
        <v>576.57878927280376</v>
      </c>
      <c r="DA6" s="94" t="s">
        <v>941</v>
      </c>
    </row>
    <row r="7" spans="1:105" ht="12" customHeight="1" x14ac:dyDescent="0.25">
      <c r="A7" s="49" t="s">
        <v>48</v>
      </c>
      <c r="B7" s="244">
        <v>858.34749229123406</v>
      </c>
      <c r="C7" s="244">
        <v>977.7759361317145</v>
      </c>
      <c r="D7" s="244">
        <v>965.67273954929647</v>
      </c>
      <c r="E7" s="244">
        <v>1109.232330064254</v>
      </c>
      <c r="F7" s="244">
        <v>1111.416403352109</v>
      </c>
      <c r="G7" s="244">
        <v>1175.6488333005909</v>
      </c>
      <c r="H7" s="244">
        <v>1302.049718469721</v>
      </c>
      <c r="I7" s="244">
        <v>1173.378970926288</v>
      </c>
      <c r="J7" s="244">
        <v>1134.5091578641341</v>
      </c>
      <c r="K7" s="244">
        <v>1181.174701939741</v>
      </c>
      <c r="L7" s="244">
        <v>1391.8152146623149</v>
      </c>
      <c r="M7" s="244">
        <v>1424.0964095811009</v>
      </c>
      <c r="N7" s="244">
        <v>1485.78562221523</v>
      </c>
      <c r="O7" s="244">
        <v>1284.22935062032</v>
      </c>
      <c r="P7" s="244">
        <v>1403.9278131634819</v>
      </c>
      <c r="Q7" s="244">
        <v>1454.8</v>
      </c>
      <c r="R7" s="244">
        <v>1383.5932417246611</v>
      </c>
      <c r="S7" s="244">
        <v>1551.8278922822331</v>
      </c>
      <c r="T7" s="244">
        <v>1420.0098644108809</v>
      </c>
      <c r="U7" s="244">
        <v>1479.988066070573</v>
      </c>
      <c r="V7" s="244">
        <v>1481.108589001977</v>
      </c>
      <c r="W7" s="244">
        <v>1392.592983010946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629.26998139037653</v>
      </c>
      <c r="C10" s="243">
        <v>596.90235765527962</v>
      </c>
      <c r="D10" s="243">
        <v>629.24636368522408</v>
      </c>
      <c r="E10" s="243">
        <v>596.78746598377359</v>
      </c>
      <c r="F10" s="243">
        <v>550.81348249756604</v>
      </c>
      <c r="G10" s="243">
        <v>643.67161384233941</v>
      </c>
      <c r="H10" s="243">
        <v>677.47850128082234</v>
      </c>
      <c r="I10" s="243">
        <v>692.00003346925064</v>
      </c>
      <c r="J10" s="243">
        <v>741.94182362575498</v>
      </c>
      <c r="K10" s="243">
        <v>516.53223499376111</v>
      </c>
      <c r="L10" s="243">
        <v>701.58178649850186</v>
      </c>
      <c r="M10" s="243">
        <v>1137.9128223356149</v>
      </c>
      <c r="N10" s="243">
        <v>894.03274666166385</v>
      </c>
      <c r="O10" s="243">
        <v>920.76265663650497</v>
      </c>
      <c r="P10" s="243">
        <v>1087.5501169352481</v>
      </c>
      <c r="Q10" s="243">
        <v>1511.400634160751</v>
      </c>
      <c r="R10" s="243">
        <v>1628.628004040982</v>
      </c>
      <c r="S10" s="243">
        <v>1818.2072312700509</v>
      </c>
      <c r="T10" s="243">
        <v>1776.1168283363229</v>
      </c>
      <c r="U10" s="243">
        <v>1687.499593215907</v>
      </c>
      <c r="V10" s="243">
        <v>1721.702997951216</v>
      </c>
      <c r="W10" s="243">
        <v>1910.1949944392491</v>
      </c>
      <c r="DA10" s="83" t="s">
        <v>944</v>
      </c>
    </row>
    <row r="11" spans="1:105" ht="12" customHeight="1" x14ac:dyDescent="0.25">
      <c r="A11" s="107" t="s">
        <v>945</v>
      </c>
      <c r="B11" s="284">
        <v>130.70106765601849</v>
      </c>
      <c r="C11" s="284">
        <v>219.39453167837209</v>
      </c>
      <c r="D11" s="284">
        <v>121.66464496342969</v>
      </c>
      <c r="E11" s="284">
        <v>90.781692767410462</v>
      </c>
      <c r="F11" s="284">
        <v>278.71557600891879</v>
      </c>
      <c r="G11" s="284">
        <v>398.7588836437929</v>
      </c>
      <c r="H11" s="284">
        <v>484.97661133910759</v>
      </c>
      <c r="I11" s="284">
        <v>575.4483483359611</v>
      </c>
      <c r="J11" s="284">
        <v>424.85254814587279</v>
      </c>
      <c r="K11" s="284">
        <v>515.60614061289095</v>
      </c>
      <c r="L11" s="284">
        <v>486.92610399867539</v>
      </c>
      <c r="M11" s="284">
        <v>171.78088370221559</v>
      </c>
      <c r="N11" s="284">
        <v>534.14738017428044</v>
      </c>
      <c r="O11" s="284">
        <v>592.94522753082549</v>
      </c>
      <c r="P11" s="284">
        <v>529.68743275691907</v>
      </c>
      <c r="Q11" s="284">
        <v>489.68480702572521</v>
      </c>
      <c r="R11" s="284">
        <v>155.342697367922</v>
      </c>
      <c r="S11" s="284">
        <v>430.87214746580929</v>
      </c>
      <c r="T11" s="284">
        <v>139.89055181711811</v>
      </c>
      <c r="U11" s="284">
        <v>234.15872994553311</v>
      </c>
      <c r="V11" s="284">
        <v>556.45449447224667</v>
      </c>
      <c r="W11" s="284">
        <v>731.16612250756691</v>
      </c>
      <c r="DA11" s="94" t="s">
        <v>946</v>
      </c>
    </row>
    <row r="12" spans="1:105" ht="12" customHeight="1" x14ac:dyDescent="0.25">
      <c r="A12" s="49" t="s">
        <v>947</v>
      </c>
      <c r="B12" s="244">
        <v>131.5728458298814</v>
      </c>
      <c r="C12" s="244">
        <v>147.6883648214511</v>
      </c>
      <c r="D12" s="244">
        <v>145.80959276246861</v>
      </c>
      <c r="E12" s="244">
        <v>163.77912763253221</v>
      </c>
      <c r="F12" s="244">
        <v>207.54188861695511</v>
      </c>
      <c r="G12" s="244">
        <v>289.2808292125153</v>
      </c>
      <c r="H12" s="244">
        <v>312.09183172762818</v>
      </c>
      <c r="I12" s="244">
        <v>269.30520650397659</v>
      </c>
      <c r="J12" s="244">
        <v>271.41155326313452</v>
      </c>
      <c r="K12" s="244">
        <v>391.06589116349699</v>
      </c>
      <c r="L12" s="244">
        <v>455.62708551249978</v>
      </c>
      <c r="M12" s="244">
        <v>442.78189905764788</v>
      </c>
      <c r="N12" s="244">
        <v>420.46365025222758</v>
      </c>
      <c r="O12" s="244">
        <v>374.41408661344821</v>
      </c>
      <c r="P12" s="244">
        <v>338.44201152762952</v>
      </c>
      <c r="Q12" s="244">
        <v>347.4207453893348</v>
      </c>
      <c r="R12" s="244">
        <v>331.02604010812053</v>
      </c>
      <c r="S12" s="244">
        <v>368.4315393575904</v>
      </c>
      <c r="T12" s="244">
        <v>339.34951109078162</v>
      </c>
      <c r="U12" s="244">
        <v>395.36761317751962</v>
      </c>
      <c r="V12" s="244">
        <v>394.77271882017561</v>
      </c>
      <c r="W12" s="244">
        <v>320.59618238257701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699.18886821152944</v>
      </c>
      <c r="C15" s="243">
        <v>699.18886821152944</v>
      </c>
      <c r="D15" s="243">
        <v>699.18886821152944</v>
      </c>
      <c r="E15" s="243">
        <v>638.18001990745086</v>
      </c>
      <c r="F15" s="243">
        <v>638.18001990745086</v>
      </c>
      <c r="G15" s="243">
        <v>699.18886821152944</v>
      </c>
      <c r="H15" s="243">
        <v>760.19771651560802</v>
      </c>
      <c r="I15" s="243">
        <v>760.19771651560802</v>
      </c>
      <c r="J15" s="243">
        <v>821.20656481968661</v>
      </c>
      <c r="K15" s="243">
        <v>760.19771651560802</v>
      </c>
      <c r="L15" s="243">
        <v>760.19771651560802</v>
      </c>
      <c r="M15" s="243">
        <v>1248.268502948237</v>
      </c>
      <c r="N15" s="243">
        <v>1187.259654644158</v>
      </c>
      <c r="O15" s="243">
        <v>1187.259654644158</v>
      </c>
      <c r="P15" s="243">
        <v>1187.259654644158</v>
      </c>
      <c r="Q15" s="243">
        <v>1614.3215927727081</v>
      </c>
      <c r="R15" s="243">
        <v>1736.339289380865</v>
      </c>
      <c r="S15" s="243">
        <v>1919.365834293101</v>
      </c>
      <c r="T15" s="243">
        <v>1919.365834293101</v>
      </c>
      <c r="U15" s="243">
        <v>1858.3569859890231</v>
      </c>
      <c r="V15" s="243">
        <v>1858.3569859890231</v>
      </c>
      <c r="W15" s="243">
        <v>2041.3835309012579</v>
      </c>
      <c r="DA15" s="83" t="s">
        <v>949</v>
      </c>
    </row>
    <row r="16" spans="1:105" ht="12" customHeight="1" x14ac:dyDescent="0.25">
      <c r="A16" s="107" t="s">
        <v>945</v>
      </c>
      <c r="B16" s="284">
        <v>189.66785295113169</v>
      </c>
      <c r="C16" s="284">
        <v>241.64220692816389</v>
      </c>
      <c r="D16" s="284">
        <v>224.31742226915321</v>
      </c>
      <c r="E16" s="284">
        <v>224.31742226915321</v>
      </c>
      <c r="F16" s="284">
        <v>293.6165609051962</v>
      </c>
      <c r="G16" s="284">
        <v>432.21483817728222</v>
      </c>
      <c r="H16" s="284">
        <v>518.83876147233593</v>
      </c>
      <c r="I16" s="284">
        <v>622.78746942640043</v>
      </c>
      <c r="J16" s="284">
        <v>622.78746942640043</v>
      </c>
      <c r="K16" s="284">
        <v>605.46268476738965</v>
      </c>
      <c r="L16" s="284">
        <v>605.46268476738965</v>
      </c>
      <c r="M16" s="284">
        <v>588.13790010837886</v>
      </c>
      <c r="N16" s="284">
        <v>588.13790010837886</v>
      </c>
      <c r="O16" s="284">
        <v>640.11225408541111</v>
      </c>
      <c r="P16" s="284">
        <v>640.11225408541111</v>
      </c>
      <c r="Q16" s="284">
        <v>622.78746942640032</v>
      </c>
      <c r="R16" s="284">
        <v>622.78746942640032</v>
      </c>
      <c r="S16" s="284">
        <v>605.46268476738953</v>
      </c>
      <c r="T16" s="284">
        <v>588.13790010837874</v>
      </c>
      <c r="U16" s="284">
        <v>588.13790010837874</v>
      </c>
      <c r="V16" s="284">
        <v>588.13790010837874</v>
      </c>
      <c r="W16" s="284">
        <v>778.71053135749696</v>
      </c>
      <c r="DA16" s="94" t="s">
        <v>950</v>
      </c>
    </row>
    <row r="17" spans="1:105" ht="12" customHeight="1" x14ac:dyDescent="0.25">
      <c r="A17" s="49" t="s">
        <v>947</v>
      </c>
      <c r="B17" s="244">
        <v>146.1920509220904</v>
      </c>
      <c r="C17" s="244">
        <v>159.94528982233291</v>
      </c>
      <c r="D17" s="244">
        <v>159.94528982233291</v>
      </c>
      <c r="E17" s="244">
        <v>173.69852872257539</v>
      </c>
      <c r="F17" s="244">
        <v>228.71148432354531</v>
      </c>
      <c r="G17" s="244">
        <v>311.23091772500032</v>
      </c>
      <c r="H17" s="244">
        <v>338.73739552548523</v>
      </c>
      <c r="I17" s="244">
        <v>324.98415662524269</v>
      </c>
      <c r="J17" s="244">
        <v>324.98415662524269</v>
      </c>
      <c r="K17" s="244">
        <v>421.25682892694022</v>
      </c>
      <c r="L17" s="244">
        <v>490.02302342815273</v>
      </c>
      <c r="M17" s="244">
        <v>476.26978452791019</v>
      </c>
      <c r="N17" s="244">
        <v>476.26978452791019</v>
      </c>
      <c r="O17" s="244">
        <v>462.51654562766771</v>
      </c>
      <c r="P17" s="244">
        <v>462.51654562766771</v>
      </c>
      <c r="Q17" s="244">
        <v>448.76330672742517</v>
      </c>
      <c r="R17" s="244">
        <v>448.76330672742517</v>
      </c>
      <c r="S17" s="244">
        <v>435.01006782718281</v>
      </c>
      <c r="T17" s="244">
        <v>435.01006782718281</v>
      </c>
      <c r="U17" s="244">
        <v>421.25682892694027</v>
      </c>
      <c r="V17" s="244">
        <v>421.25682892694027</v>
      </c>
      <c r="W17" s="244">
        <v>407.50359002669779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61.00884830407859</v>
      </c>
      <c r="E19" s="243">
        <v>0</v>
      </c>
      <c r="F19" s="243">
        <v>0</v>
      </c>
      <c r="G19" s="243">
        <v>122.01769660815719</v>
      </c>
      <c r="H19" s="243">
        <v>61.00884830407859</v>
      </c>
      <c r="I19" s="243">
        <v>61.00884830407859</v>
      </c>
      <c r="J19" s="243">
        <v>61.00884830407859</v>
      </c>
      <c r="K19" s="243">
        <v>0</v>
      </c>
      <c r="L19" s="243">
        <v>61.00884830407859</v>
      </c>
      <c r="M19" s="243">
        <v>488.07078643262872</v>
      </c>
      <c r="N19" s="243">
        <v>0</v>
      </c>
      <c r="O19" s="243">
        <v>0</v>
      </c>
      <c r="P19" s="243">
        <v>61.00884830407859</v>
      </c>
      <c r="Q19" s="243">
        <v>427.06193812855008</v>
      </c>
      <c r="R19" s="243">
        <v>183.02654491223581</v>
      </c>
      <c r="S19" s="243">
        <v>244.03539321631439</v>
      </c>
      <c r="T19" s="243">
        <v>0</v>
      </c>
      <c r="U19" s="243">
        <v>0</v>
      </c>
      <c r="V19" s="243">
        <v>0</v>
      </c>
      <c r="W19" s="243">
        <v>244.03539321631439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51.974353977032251</v>
      </c>
      <c r="D20" s="284">
        <v>0</v>
      </c>
      <c r="E20" s="284">
        <v>0</v>
      </c>
      <c r="F20" s="284">
        <v>86.623923295053743</v>
      </c>
      <c r="G20" s="284">
        <v>138.59827727208599</v>
      </c>
      <c r="H20" s="284">
        <v>103.9487079540645</v>
      </c>
      <c r="I20" s="284">
        <v>121.27349261307521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69.299138636042997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17.324784659010749</v>
      </c>
      <c r="W20" s="284">
        <v>190.57263124911819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13.75323890024249</v>
      </c>
      <c r="D21" s="244">
        <v>13.75323890024249</v>
      </c>
      <c r="E21" s="244">
        <v>13.75323890024249</v>
      </c>
      <c r="F21" s="244">
        <v>68.766194501212468</v>
      </c>
      <c r="G21" s="244">
        <v>82.519433401454961</v>
      </c>
      <c r="H21" s="244">
        <v>41.259716700727481</v>
      </c>
      <c r="I21" s="244">
        <v>0</v>
      </c>
      <c r="J21" s="244">
        <v>0</v>
      </c>
      <c r="K21" s="244">
        <v>110.02591120193991</v>
      </c>
      <c r="L21" s="244">
        <v>68.766194501212468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61.008848304078583</v>
      </c>
      <c r="E23" s="243">
        <f t="shared" si="2"/>
        <v>61.008848304078583</v>
      </c>
      <c r="F23" s="243">
        <f t="shared" si="2"/>
        <v>0</v>
      </c>
      <c r="G23" s="243">
        <f t="shared" si="2"/>
        <v>61.008848304078583</v>
      </c>
      <c r="H23" s="243">
        <f t="shared" si="2"/>
        <v>0</v>
      </c>
      <c r="I23" s="243">
        <f t="shared" si="2"/>
        <v>61.008848304078583</v>
      </c>
      <c r="J23" s="243">
        <f t="shared" si="2"/>
        <v>0</v>
      </c>
      <c r="K23" s="243">
        <f t="shared" si="2"/>
        <v>61.008848304078583</v>
      </c>
      <c r="L23" s="243">
        <f t="shared" si="2"/>
        <v>61.008848304078583</v>
      </c>
      <c r="M23" s="243">
        <f t="shared" si="2"/>
        <v>0</v>
      </c>
      <c r="N23" s="243">
        <f t="shared" si="2"/>
        <v>61.008848304079038</v>
      </c>
      <c r="O23" s="243">
        <f t="shared" si="2"/>
        <v>0</v>
      </c>
      <c r="P23" s="243">
        <f t="shared" si="2"/>
        <v>61.008848304078583</v>
      </c>
      <c r="Q23" s="243">
        <f t="shared" si="2"/>
        <v>0</v>
      </c>
      <c r="R23" s="243">
        <f t="shared" si="2"/>
        <v>61.008848304078811</v>
      </c>
      <c r="S23" s="243">
        <f t="shared" si="2"/>
        <v>61.008848304078356</v>
      </c>
      <c r="T23" s="243">
        <f t="shared" si="2"/>
        <v>0</v>
      </c>
      <c r="U23" s="243">
        <f t="shared" si="2"/>
        <v>61.008848304077901</v>
      </c>
      <c r="V23" s="243">
        <f t="shared" si="2"/>
        <v>0</v>
      </c>
      <c r="W23" s="243">
        <f t="shared" si="2"/>
        <v>61.008848304079493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17.324784659010675</v>
      </c>
      <c r="E24" s="284">
        <f t="shared" si="3"/>
        <v>0</v>
      </c>
      <c r="F24" s="284">
        <f t="shared" si="3"/>
        <v>17.324784659010732</v>
      </c>
      <c r="G24" s="284">
        <f t="shared" si="3"/>
        <v>0</v>
      </c>
      <c r="H24" s="284">
        <f t="shared" si="3"/>
        <v>17.324784659010788</v>
      </c>
      <c r="I24" s="284">
        <f t="shared" si="3"/>
        <v>17.324784659010675</v>
      </c>
      <c r="J24" s="284">
        <f t="shared" si="3"/>
        <v>0</v>
      </c>
      <c r="K24" s="284">
        <f t="shared" si="3"/>
        <v>17.324784659010788</v>
      </c>
      <c r="L24" s="284">
        <f t="shared" si="3"/>
        <v>0</v>
      </c>
      <c r="M24" s="284">
        <f t="shared" si="3"/>
        <v>17.324784659010788</v>
      </c>
      <c r="N24" s="284">
        <f t="shared" si="3"/>
        <v>0</v>
      </c>
      <c r="O24" s="284">
        <f t="shared" si="3"/>
        <v>17.324784659010788</v>
      </c>
      <c r="P24" s="284">
        <f t="shared" si="3"/>
        <v>0</v>
      </c>
      <c r="Q24" s="284">
        <f t="shared" si="3"/>
        <v>17.324784659010788</v>
      </c>
      <c r="R24" s="284">
        <f t="shared" si="3"/>
        <v>0</v>
      </c>
      <c r="S24" s="284">
        <f t="shared" si="3"/>
        <v>17.324784659010788</v>
      </c>
      <c r="T24" s="284">
        <f t="shared" si="3"/>
        <v>17.324784659010788</v>
      </c>
      <c r="U24" s="284">
        <f t="shared" si="3"/>
        <v>0</v>
      </c>
      <c r="V24" s="284">
        <f t="shared" si="3"/>
        <v>17.324784659010788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13.753238900242479</v>
      </c>
      <c r="E25" s="244">
        <f t="shared" si="4"/>
        <v>0</v>
      </c>
      <c r="F25" s="244">
        <f t="shared" si="4"/>
        <v>13.753238900242565</v>
      </c>
      <c r="G25" s="244">
        <f t="shared" si="4"/>
        <v>0</v>
      </c>
      <c r="H25" s="244">
        <f t="shared" si="4"/>
        <v>13.753238900242593</v>
      </c>
      <c r="I25" s="244">
        <f t="shared" si="4"/>
        <v>13.753238900242536</v>
      </c>
      <c r="J25" s="244">
        <f t="shared" si="4"/>
        <v>0</v>
      </c>
      <c r="K25" s="244">
        <f t="shared" si="4"/>
        <v>13.753238900242366</v>
      </c>
      <c r="L25" s="244">
        <f t="shared" si="4"/>
        <v>0</v>
      </c>
      <c r="M25" s="244">
        <f t="shared" si="4"/>
        <v>13.753238900242536</v>
      </c>
      <c r="N25" s="244">
        <f t="shared" si="4"/>
        <v>0</v>
      </c>
      <c r="O25" s="244">
        <f t="shared" si="4"/>
        <v>13.753238900242479</v>
      </c>
      <c r="P25" s="244">
        <f t="shared" si="4"/>
        <v>0</v>
      </c>
      <c r="Q25" s="244">
        <f t="shared" si="4"/>
        <v>13.753238900242536</v>
      </c>
      <c r="R25" s="244">
        <f t="shared" si="4"/>
        <v>0</v>
      </c>
      <c r="S25" s="244">
        <f t="shared" si="4"/>
        <v>13.753238900242366</v>
      </c>
      <c r="T25" s="244">
        <f t="shared" si="4"/>
        <v>0</v>
      </c>
      <c r="U25" s="244">
        <f t="shared" si="4"/>
        <v>13.753238900242536</v>
      </c>
      <c r="V25" s="244">
        <f t="shared" si="4"/>
        <v>0</v>
      </c>
      <c r="W25" s="244">
        <f t="shared" si="4"/>
        <v>13.753238900242479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69.91888682115291</v>
      </c>
      <c r="C27" s="243">
        <f t="shared" si="5"/>
        <v>102.28651055624982</v>
      </c>
      <c r="D27" s="243">
        <f t="shared" si="5"/>
        <v>69.942504526305356</v>
      </c>
      <c r="E27" s="243">
        <f t="shared" si="5"/>
        <v>41.392553923677269</v>
      </c>
      <c r="F27" s="243">
        <f t="shared" si="5"/>
        <v>87.366537409884813</v>
      </c>
      <c r="G27" s="243">
        <f t="shared" si="5"/>
        <v>55.517254369190027</v>
      </c>
      <c r="H27" s="243">
        <f t="shared" si="5"/>
        <v>82.719215234785679</v>
      </c>
      <c r="I27" s="243">
        <f t="shared" si="5"/>
        <v>68.197683046357383</v>
      </c>
      <c r="J27" s="243">
        <f t="shared" si="5"/>
        <v>79.264741193931627</v>
      </c>
      <c r="K27" s="243">
        <f t="shared" si="5"/>
        <v>243.66548152184691</v>
      </c>
      <c r="L27" s="243">
        <f t="shared" si="5"/>
        <v>58.615930017106166</v>
      </c>
      <c r="M27" s="243">
        <f t="shared" si="5"/>
        <v>110.35568061262211</v>
      </c>
      <c r="N27" s="243">
        <f t="shared" si="5"/>
        <v>293.22690798249414</v>
      </c>
      <c r="O27" s="243">
        <f t="shared" si="5"/>
        <v>266.49699800765302</v>
      </c>
      <c r="P27" s="243">
        <f t="shared" si="5"/>
        <v>99.70953770890992</v>
      </c>
      <c r="Q27" s="243">
        <f t="shared" si="5"/>
        <v>102.92095861195708</v>
      </c>
      <c r="R27" s="243">
        <f t="shared" si="5"/>
        <v>107.71128533988303</v>
      </c>
      <c r="S27" s="243">
        <f t="shared" si="5"/>
        <v>101.15860302305009</v>
      </c>
      <c r="T27" s="243">
        <f t="shared" si="5"/>
        <v>143.24900595677809</v>
      </c>
      <c r="U27" s="243">
        <f t="shared" si="5"/>
        <v>170.85739277311609</v>
      </c>
      <c r="V27" s="243">
        <f t="shared" si="5"/>
        <v>136.65398803780704</v>
      </c>
      <c r="W27" s="243">
        <f t="shared" si="5"/>
        <v>131.18853646200887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58.966785295113198</v>
      </c>
      <c r="C28" s="284">
        <f t="shared" si="6"/>
        <v>22.247675249791797</v>
      </c>
      <c r="D28" s="284">
        <f t="shared" si="6"/>
        <v>102.65277730572352</v>
      </c>
      <c r="E28" s="284">
        <f t="shared" si="6"/>
        <v>133.53572950174276</v>
      </c>
      <c r="F28" s="284">
        <f t="shared" si="6"/>
        <v>14.900984896277407</v>
      </c>
      <c r="G28" s="284">
        <f t="shared" si="6"/>
        <v>33.455954533489319</v>
      </c>
      <c r="H28" s="284">
        <f t="shared" si="6"/>
        <v>33.86215013322834</v>
      </c>
      <c r="I28" s="284">
        <f t="shared" si="6"/>
        <v>47.339121090439335</v>
      </c>
      <c r="J28" s="284">
        <f t="shared" si="6"/>
        <v>197.93492128052765</v>
      </c>
      <c r="K28" s="284">
        <f t="shared" si="6"/>
        <v>89.856544154498692</v>
      </c>
      <c r="L28" s="284">
        <f t="shared" si="6"/>
        <v>118.53658076871426</v>
      </c>
      <c r="M28" s="284">
        <f t="shared" si="6"/>
        <v>416.35701640616327</v>
      </c>
      <c r="N28" s="284">
        <f t="shared" si="6"/>
        <v>53.990519934098415</v>
      </c>
      <c r="O28" s="284">
        <f t="shared" si="6"/>
        <v>47.167026554585618</v>
      </c>
      <c r="P28" s="284">
        <f t="shared" si="6"/>
        <v>110.42482132849204</v>
      </c>
      <c r="Q28" s="284">
        <f t="shared" si="6"/>
        <v>133.10266240067511</v>
      </c>
      <c r="R28" s="284">
        <f t="shared" si="6"/>
        <v>467.44477205847829</v>
      </c>
      <c r="S28" s="284">
        <f t="shared" si="6"/>
        <v>174.59053730158024</v>
      </c>
      <c r="T28" s="284">
        <f t="shared" si="6"/>
        <v>448.24734829126066</v>
      </c>
      <c r="U28" s="284">
        <f t="shared" si="6"/>
        <v>353.97917016284566</v>
      </c>
      <c r="V28" s="284">
        <f t="shared" si="6"/>
        <v>31.683405636132079</v>
      </c>
      <c r="W28" s="284">
        <f t="shared" si="6"/>
        <v>47.544408849930051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14.619205092209</v>
      </c>
      <c r="C29" s="244">
        <f t="shared" si="7"/>
        <v>12.256925000881807</v>
      </c>
      <c r="D29" s="244">
        <f t="shared" si="7"/>
        <v>14.135697059864299</v>
      </c>
      <c r="E29" s="244">
        <f t="shared" si="7"/>
        <v>9.9194010900431806</v>
      </c>
      <c r="F29" s="244">
        <f t="shared" si="7"/>
        <v>21.169595706590201</v>
      </c>
      <c r="G29" s="244">
        <f t="shared" si="7"/>
        <v>21.950088512485024</v>
      </c>
      <c r="H29" s="244">
        <f t="shared" si="7"/>
        <v>26.645563797857051</v>
      </c>
      <c r="I29" s="244">
        <f t="shared" si="7"/>
        <v>55.678950121266098</v>
      </c>
      <c r="J29" s="244">
        <f t="shared" si="7"/>
        <v>53.572603362108168</v>
      </c>
      <c r="K29" s="244">
        <f t="shared" si="7"/>
        <v>30.19093776344323</v>
      </c>
      <c r="L29" s="244">
        <f t="shared" si="7"/>
        <v>34.395937915652951</v>
      </c>
      <c r="M29" s="244">
        <f t="shared" si="7"/>
        <v>33.487885470262313</v>
      </c>
      <c r="N29" s="244">
        <f t="shared" si="7"/>
        <v>55.806134275682609</v>
      </c>
      <c r="O29" s="244">
        <f t="shared" si="7"/>
        <v>88.102459014219505</v>
      </c>
      <c r="P29" s="244">
        <f t="shared" si="7"/>
        <v>124.07453410003819</v>
      </c>
      <c r="Q29" s="244">
        <f t="shared" si="7"/>
        <v>101.34256133809038</v>
      </c>
      <c r="R29" s="244">
        <f t="shared" si="7"/>
        <v>117.73726661930465</v>
      </c>
      <c r="S29" s="244">
        <f t="shared" si="7"/>
        <v>66.578528469592413</v>
      </c>
      <c r="T29" s="244">
        <f t="shared" si="7"/>
        <v>95.66055673640119</v>
      </c>
      <c r="U29" s="244">
        <f t="shared" si="7"/>
        <v>25.889215749420657</v>
      </c>
      <c r="V29" s="244">
        <f t="shared" si="7"/>
        <v>26.48411010676466</v>
      </c>
      <c r="W29" s="244">
        <f t="shared" si="7"/>
        <v>86.907407644120781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828.96001719690457</v>
      </c>
      <c r="C32" s="212">
        <v>809.40524505588996</v>
      </c>
      <c r="D32" s="212">
        <v>766.33155631986244</v>
      </c>
      <c r="E32" s="212">
        <v>651.4975064488392</v>
      </c>
      <c r="F32" s="212">
        <v>503.26500429922612</v>
      </c>
      <c r="G32" s="212">
        <v>586.63422184006879</v>
      </c>
      <c r="H32" s="212">
        <v>623.27790197764409</v>
      </c>
      <c r="I32" s="212">
        <v>665.27661220980224</v>
      </c>
      <c r="J32" s="212">
        <v>626.89174548581252</v>
      </c>
      <c r="K32" s="212">
        <v>493.51298366294071</v>
      </c>
      <c r="L32" s="212">
        <v>510.91049011177972</v>
      </c>
      <c r="M32" s="212">
        <v>827.60120378331908</v>
      </c>
      <c r="N32" s="212">
        <v>822.93164230438538</v>
      </c>
      <c r="O32" s="212">
        <v>1048.2064488392091</v>
      </c>
      <c r="P32" s="212">
        <v>1044.549527085125</v>
      </c>
      <c r="Q32" s="212">
        <v>1095.734221840069</v>
      </c>
      <c r="R32" s="212">
        <v>1083.8062768701629</v>
      </c>
      <c r="S32" s="212">
        <v>1154.7734856709751</v>
      </c>
      <c r="T32" s="212">
        <v>1142.8551311464901</v>
      </c>
      <c r="U32" s="212">
        <v>1129.7914505738031</v>
      </c>
      <c r="V32" s="212">
        <v>1155.023220051004</v>
      </c>
      <c r="W32" s="212">
        <v>1209.943473669972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0.31719690455717969</v>
      </c>
      <c r="D33" s="215">
        <v>0.35993121238177123</v>
      </c>
      <c r="E33" s="215">
        <v>0</v>
      </c>
      <c r="F33" s="215">
        <v>0</v>
      </c>
      <c r="G33" s="215">
        <v>0</v>
      </c>
      <c r="H33" s="215">
        <v>0</v>
      </c>
      <c r="I33" s="215">
        <v>0.90765262252794487</v>
      </c>
      <c r="J33" s="215">
        <v>0.90765262252794487</v>
      </c>
      <c r="K33" s="215">
        <v>0</v>
      </c>
      <c r="L33" s="215">
        <v>0.90765262252794487</v>
      </c>
      <c r="M33" s="215">
        <v>0.90765262252794487</v>
      </c>
      <c r="N33" s="215">
        <v>0.90765262252794487</v>
      </c>
      <c r="O33" s="215">
        <v>0.90765262252794487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40.527343078245913</v>
      </c>
      <c r="C34" s="206">
        <f t="shared" si="8"/>
        <v>36.667583834909713</v>
      </c>
      <c r="D34" s="206">
        <f t="shared" si="8"/>
        <v>20.263714531384348</v>
      </c>
      <c r="E34" s="206">
        <f t="shared" si="8"/>
        <v>23.15846947549441</v>
      </c>
      <c r="F34" s="206">
        <f t="shared" si="8"/>
        <v>9.6493551160791053</v>
      </c>
      <c r="G34" s="206">
        <f t="shared" si="8"/>
        <v>25.088392089423909</v>
      </c>
      <c r="H34" s="206">
        <f t="shared" si="8"/>
        <v>27.01822871883061</v>
      </c>
      <c r="I34" s="206">
        <f t="shared" si="8"/>
        <v>24.96414445399828</v>
      </c>
      <c r="J34" s="206">
        <f t="shared" si="8"/>
        <v>13.876956147893377</v>
      </c>
      <c r="K34" s="206">
        <f t="shared" si="8"/>
        <v>0</v>
      </c>
      <c r="L34" s="206">
        <f t="shared" si="8"/>
        <v>0.96018916595012893</v>
      </c>
      <c r="M34" s="206">
        <f t="shared" si="8"/>
        <v>325.69518486672405</v>
      </c>
      <c r="N34" s="206">
        <f t="shared" si="8"/>
        <v>287.18830610490107</v>
      </c>
      <c r="O34" s="206">
        <f t="shared" si="8"/>
        <v>318.45331040412725</v>
      </c>
      <c r="P34" s="206">
        <f t="shared" si="8"/>
        <v>324.80653482373168</v>
      </c>
      <c r="Q34" s="206">
        <f t="shared" si="8"/>
        <v>361.51719690455712</v>
      </c>
      <c r="R34" s="206">
        <f t="shared" si="8"/>
        <v>318.17858985382628</v>
      </c>
      <c r="S34" s="206">
        <f t="shared" si="8"/>
        <v>356.9772141014617</v>
      </c>
      <c r="T34" s="206">
        <f t="shared" si="8"/>
        <v>360.77386070507316</v>
      </c>
      <c r="U34" s="206">
        <f t="shared" si="8"/>
        <v>316.77325881341352</v>
      </c>
      <c r="V34" s="206">
        <f t="shared" si="8"/>
        <v>359.5069647463456</v>
      </c>
      <c r="W34" s="206">
        <f t="shared" si="8"/>
        <v>378.74694754944107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53.883662940670668</v>
      </c>
      <c r="N36" s="206">
        <v>58.373946689595869</v>
      </c>
      <c r="O36" s="206">
        <v>68.477128116938943</v>
      </c>
      <c r="P36" s="206">
        <v>129.0962166809974</v>
      </c>
      <c r="Q36" s="206">
        <v>116.74789337919169</v>
      </c>
      <c r="R36" s="206">
        <v>88.201031814273421</v>
      </c>
      <c r="S36" s="206">
        <v>96.979105760963023</v>
      </c>
      <c r="T36" s="206">
        <v>95.87704213241615</v>
      </c>
      <c r="U36" s="206">
        <v>92.570937231298359</v>
      </c>
      <c r="V36" s="206">
        <v>89.264832330180568</v>
      </c>
      <c r="W36" s="206">
        <v>101.3871883061049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16.050472914875321</v>
      </c>
      <c r="N37" s="206">
        <v>5.0157351676698188</v>
      </c>
      <c r="O37" s="206">
        <v>6.0189165950128984</v>
      </c>
      <c r="P37" s="206">
        <v>1.0031814273430779</v>
      </c>
      <c r="Q37" s="206">
        <v>3.0094582975064492</v>
      </c>
      <c r="R37" s="206">
        <v>3.0739466895958731</v>
      </c>
      <c r="S37" s="206">
        <v>6.1478933791917454</v>
      </c>
      <c r="T37" s="206">
        <v>3.0739466895958731</v>
      </c>
      <c r="U37" s="206">
        <v>1.0246775580395531</v>
      </c>
      <c r="V37" s="206">
        <v>5.1232158211521934</v>
      </c>
      <c r="W37" s="206">
        <v>5.1232158211521934</v>
      </c>
      <c r="DA37" s="71" t="s">
        <v>959</v>
      </c>
    </row>
    <row r="38" spans="1:105" ht="12" customHeight="1" x14ac:dyDescent="0.25">
      <c r="A38" s="18" t="s">
        <v>70</v>
      </c>
      <c r="B38" s="206">
        <v>40.527343078245913</v>
      </c>
      <c r="C38" s="206">
        <v>36.667583834909713</v>
      </c>
      <c r="D38" s="206">
        <v>20.263714531384348</v>
      </c>
      <c r="E38" s="206">
        <v>23.15846947549441</v>
      </c>
      <c r="F38" s="206">
        <v>9.6493551160791053</v>
      </c>
      <c r="G38" s="206">
        <v>25.088392089423909</v>
      </c>
      <c r="H38" s="206">
        <v>27.01822871883061</v>
      </c>
      <c r="I38" s="206">
        <v>24.96414445399828</v>
      </c>
      <c r="J38" s="206">
        <v>4.8007738607050729</v>
      </c>
      <c r="K38" s="206">
        <v>0</v>
      </c>
      <c r="L38" s="206">
        <v>0.96018916595012893</v>
      </c>
      <c r="M38" s="206">
        <v>0.96018916595012893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0.96018916595012893</v>
      </c>
      <c r="T38" s="206">
        <v>0</v>
      </c>
      <c r="U38" s="206">
        <v>0</v>
      </c>
      <c r="V38" s="206">
        <v>0</v>
      </c>
      <c r="W38" s="206">
        <v>0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9.0761822871883044</v>
      </c>
      <c r="K39" s="206">
        <v>0</v>
      </c>
      <c r="L39" s="206">
        <v>0</v>
      </c>
      <c r="M39" s="206">
        <v>254.8008598452279</v>
      </c>
      <c r="N39" s="206">
        <v>223.79862424763539</v>
      </c>
      <c r="O39" s="206">
        <v>243.95726569217541</v>
      </c>
      <c r="P39" s="206">
        <v>194.70713671539119</v>
      </c>
      <c r="Q39" s="206">
        <v>241.75984522785899</v>
      </c>
      <c r="R39" s="206">
        <v>226.903611349957</v>
      </c>
      <c r="S39" s="206">
        <v>252.89002579535679</v>
      </c>
      <c r="T39" s="206">
        <v>261.82287188306111</v>
      </c>
      <c r="U39" s="206">
        <v>223.17764402407559</v>
      </c>
      <c r="V39" s="206">
        <v>265.11891659501288</v>
      </c>
      <c r="W39" s="206">
        <v>272.23654342218401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245.20636285468609</v>
      </c>
      <c r="C40" s="206">
        <f t="shared" si="9"/>
        <v>244.94840928632851</v>
      </c>
      <c r="D40" s="206">
        <f t="shared" si="9"/>
        <v>224.09716251074809</v>
      </c>
      <c r="E40" s="206">
        <f t="shared" si="9"/>
        <v>193.4006878761823</v>
      </c>
      <c r="F40" s="206">
        <f t="shared" si="9"/>
        <v>152.08512467755801</v>
      </c>
      <c r="G40" s="206">
        <f t="shared" si="9"/>
        <v>197.20550300945831</v>
      </c>
      <c r="H40" s="206">
        <f t="shared" si="9"/>
        <v>189.59587274290629</v>
      </c>
      <c r="I40" s="206">
        <f t="shared" si="9"/>
        <v>215.69217540842649</v>
      </c>
      <c r="J40" s="206">
        <f t="shared" si="9"/>
        <v>189.57437661220979</v>
      </c>
      <c r="K40" s="206">
        <f t="shared" si="9"/>
        <v>128.76182287188311</v>
      </c>
      <c r="L40" s="206">
        <f t="shared" si="9"/>
        <v>156.14789337919169</v>
      </c>
      <c r="M40" s="206">
        <f t="shared" si="9"/>
        <v>157.13671539122959</v>
      </c>
      <c r="N40" s="206">
        <f t="shared" si="9"/>
        <v>106.6852966466036</v>
      </c>
      <c r="O40" s="206">
        <f t="shared" si="9"/>
        <v>240.26225279449699</v>
      </c>
      <c r="P40" s="206">
        <f t="shared" si="9"/>
        <v>229.14875322441961</v>
      </c>
      <c r="Q40" s="206">
        <f t="shared" si="9"/>
        <v>233.877901977644</v>
      </c>
      <c r="R40" s="206">
        <f t="shared" si="9"/>
        <v>246.19518486672399</v>
      </c>
      <c r="S40" s="206">
        <f t="shared" si="9"/>
        <v>259.82373172828892</v>
      </c>
      <c r="T40" s="206">
        <f t="shared" si="9"/>
        <v>257.30868443680129</v>
      </c>
      <c r="U40" s="206">
        <f t="shared" si="9"/>
        <v>260.16766981943249</v>
      </c>
      <c r="V40" s="206">
        <f t="shared" si="9"/>
        <v>240.8426483233018</v>
      </c>
      <c r="W40" s="206">
        <f t="shared" si="9"/>
        <v>232.86758383490971</v>
      </c>
      <c r="DA40" s="71"/>
    </row>
    <row r="41" spans="1:105" ht="12" customHeight="1" x14ac:dyDescent="0.25">
      <c r="A41" s="18" t="s">
        <v>72</v>
      </c>
      <c r="B41" s="206">
        <v>245.20636285468609</v>
      </c>
      <c r="C41" s="206">
        <v>244.94840928632851</v>
      </c>
      <c r="D41" s="206">
        <v>224.09716251074809</v>
      </c>
      <c r="E41" s="206">
        <v>193.4006878761823</v>
      </c>
      <c r="F41" s="206">
        <v>152.08512467755801</v>
      </c>
      <c r="G41" s="206">
        <v>197.20550300945831</v>
      </c>
      <c r="H41" s="206">
        <v>189.59587274290629</v>
      </c>
      <c r="I41" s="206">
        <v>215.69217540842649</v>
      </c>
      <c r="J41" s="206">
        <v>189.57437661220979</v>
      </c>
      <c r="K41" s="206">
        <v>128.76182287188311</v>
      </c>
      <c r="L41" s="206">
        <v>156.14789337919169</v>
      </c>
      <c r="M41" s="206">
        <v>157.13671539122959</v>
      </c>
      <c r="N41" s="206">
        <v>106.6852966466036</v>
      </c>
      <c r="O41" s="206">
        <v>240.26225279449699</v>
      </c>
      <c r="P41" s="206">
        <v>229.14875322441961</v>
      </c>
      <c r="Q41" s="206">
        <v>233.877901977644</v>
      </c>
      <c r="R41" s="206">
        <v>246.19518486672399</v>
      </c>
      <c r="S41" s="206">
        <v>259.82373172828892</v>
      </c>
      <c r="T41" s="206">
        <v>257.30868443680129</v>
      </c>
      <c r="U41" s="206">
        <v>260.16766981943249</v>
      </c>
      <c r="V41" s="206">
        <v>240.8426483233018</v>
      </c>
      <c r="W41" s="206">
        <v>232.86758383490971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1.2897678417884777</v>
      </c>
      <c r="F43" s="206">
        <f t="shared" si="10"/>
        <v>1.265864144453998</v>
      </c>
      <c r="G43" s="206">
        <f t="shared" si="10"/>
        <v>0</v>
      </c>
      <c r="H43" s="206">
        <f t="shared" si="10"/>
        <v>0.57325881341358553</v>
      </c>
      <c r="I43" s="206">
        <f t="shared" si="10"/>
        <v>0.26276870163370591</v>
      </c>
      <c r="J43" s="206">
        <f t="shared" si="10"/>
        <v>0.26276870163370591</v>
      </c>
      <c r="K43" s="206">
        <f t="shared" si="10"/>
        <v>0.26276870163370591</v>
      </c>
      <c r="L43" s="206">
        <f t="shared" si="10"/>
        <v>0.28658641444539978</v>
      </c>
      <c r="M43" s="206">
        <f t="shared" si="10"/>
        <v>0.28658641444539978</v>
      </c>
      <c r="N43" s="206">
        <f t="shared" si="10"/>
        <v>0.3343938091143594</v>
      </c>
      <c r="O43" s="206">
        <f t="shared" si="10"/>
        <v>1.218142734307825</v>
      </c>
      <c r="P43" s="206">
        <f t="shared" si="10"/>
        <v>1.5763542562338779</v>
      </c>
      <c r="Q43" s="206">
        <f t="shared" si="10"/>
        <v>1.600257953568357</v>
      </c>
      <c r="R43" s="206">
        <f t="shared" si="10"/>
        <v>1.5763542562338779</v>
      </c>
      <c r="S43" s="206">
        <f t="shared" si="10"/>
        <v>1.7586963330557321</v>
      </c>
      <c r="T43" s="206">
        <f t="shared" si="10"/>
        <v>2.0296797277457803</v>
      </c>
      <c r="U43" s="206">
        <f t="shared" si="10"/>
        <v>2.1052940819717909</v>
      </c>
      <c r="V43" s="206">
        <f t="shared" si="10"/>
        <v>2.6195227165244299</v>
      </c>
      <c r="W43" s="206">
        <f t="shared" si="10"/>
        <v>3.4689250887168783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1.265864144453998</v>
      </c>
      <c r="F44" s="206">
        <v>1.265864144453998</v>
      </c>
      <c r="G44" s="206">
        <v>0</v>
      </c>
      <c r="H44" s="206">
        <v>0.57325881341358553</v>
      </c>
      <c r="I44" s="206">
        <v>0.26276870163370591</v>
      </c>
      <c r="J44" s="206">
        <v>0.26276870163370591</v>
      </c>
      <c r="K44" s="206">
        <v>0.26276870163370591</v>
      </c>
      <c r="L44" s="206">
        <v>0.28658641444539978</v>
      </c>
      <c r="M44" s="206">
        <v>0.28658641444539978</v>
      </c>
      <c r="N44" s="206">
        <v>0.3343938091143594</v>
      </c>
      <c r="O44" s="206">
        <v>1.218142734307825</v>
      </c>
      <c r="P44" s="206">
        <v>1.5763542562338779</v>
      </c>
      <c r="Q44" s="206">
        <v>1.600257953568357</v>
      </c>
      <c r="R44" s="206">
        <v>1.5763542562338779</v>
      </c>
      <c r="S44" s="206">
        <v>1.385296646603611</v>
      </c>
      <c r="T44" s="206">
        <v>1.8152192605331039</v>
      </c>
      <c r="U44" s="206">
        <v>1.8391229578675841</v>
      </c>
      <c r="V44" s="206">
        <v>1.958555460017197</v>
      </c>
      <c r="W44" s="206">
        <v>2.6750644883920889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2.3903697334479789E-2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0.37339968645212113</v>
      </c>
      <c r="T49" s="206">
        <v>0.21446046721267631</v>
      </c>
      <c r="U49" s="206">
        <v>0.2661711241042069</v>
      </c>
      <c r="V49" s="206">
        <v>0.66096725650723309</v>
      </c>
      <c r="W49" s="206">
        <v>0.79386060032478933</v>
      </c>
      <c r="DA49" s="71" t="s">
        <v>969</v>
      </c>
    </row>
    <row r="50" spans="1:105" ht="12" customHeight="1" x14ac:dyDescent="0.25">
      <c r="A50" s="14" t="s">
        <v>79</v>
      </c>
      <c r="B50" s="206">
        <v>302.2116938950989</v>
      </c>
      <c r="C50" s="206">
        <v>264.61736887360269</v>
      </c>
      <c r="D50" s="206">
        <v>259.5299226139295</v>
      </c>
      <c r="E50" s="206">
        <v>257.380309544282</v>
      </c>
      <c r="F50" s="206">
        <v>159.5251934651763</v>
      </c>
      <c r="G50" s="206">
        <v>181.45124677558039</v>
      </c>
      <c r="H50" s="206">
        <v>199.12579535683579</v>
      </c>
      <c r="I50" s="206">
        <v>196.45073086844371</v>
      </c>
      <c r="J50" s="206">
        <v>188.30610490111781</v>
      </c>
      <c r="K50" s="206">
        <v>178.41788478073951</v>
      </c>
      <c r="L50" s="206">
        <v>153.55399828030949</v>
      </c>
      <c r="M50" s="206">
        <v>142.54325021496129</v>
      </c>
      <c r="N50" s="206">
        <v>184.65176268271711</v>
      </c>
      <c r="O50" s="206">
        <v>225.11229578675841</v>
      </c>
      <c r="P50" s="206">
        <v>214.12536543422181</v>
      </c>
      <c r="Q50" s="206">
        <v>216.9675838349097</v>
      </c>
      <c r="R50" s="206">
        <v>236.60077386070509</v>
      </c>
      <c r="S50" s="206">
        <v>246.27403267411859</v>
      </c>
      <c r="T50" s="206">
        <v>236.24247635425621</v>
      </c>
      <c r="U50" s="206">
        <v>259.17171109200342</v>
      </c>
      <c r="V50" s="206">
        <v>253.3438521066208</v>
      </c>
      <c r="W50" s="206">
        <v>278.35098882201203</v>
      </c>
      <c r="DA50" s="71" t="s">
        <v>970</v>
      </c>
    </row>
    <row r="51" spans="1:105" ht="12" customHeight="1" x14ac:dyDescent="0.25">
      <c r="A51" s="21" t="s">
        <v>38</v>
      </c>
      <c r="B51" s="209">
        <v>241.01461736887359</v>
      </c>
      <c r="C51" s="209">
        <v>262.85468615649182</v>
      </c>
      <c r="D51" s="209">
        <v>262.08082545141872</v>
      </c>
      <c r="E51" s="209">
        <v>176.26827171109201</v>
      </c>
      <c r="F51" s="209">
        <v>180.73946689595871</v>
      </c>
      <c r="G51" s="209">
        <v>182.88907996560619</v>
      </c>
      <c r="H51" s="209">
        <v>206.9647463456578</v>
      </c>
      <c r="I51" s="209">
        <v>226.99914015477211</v>
      </c>
      <c r="J51" s="209">
        <v>233.96388650042991</v>
      </c>
      <c r="K51" s="209">
        <v>186.0705073086844</v>
      </c>
      <c r="L51" s="209">
        <v>199.05417024935511</v>
      </c>
      <c r="M51" s="209">
        <v>201.0318142734308</v>
      </c>
      <c r="N51" s="209">
        <v>243.16423043852109</v>
      </c>
      <c r="O51" s="209">
        <v>262.25279449699048</v>
      </c>
      <c r="P51" s="209">
        <v>274.89251934651759</v>
      </c>
      <c r="Q51" s="209">
        <v>281.77128116938951</v>
      </c>
      <c r="R51" s="209">
        <v>281.25537403267413</v>
      </c>
      <c r="S51" s="209">
        <v>289.93981083404992</v>
      </c>
      <c r="T51" s="209">
        <v>286.50042992261388</v>
      </c>
      <c r="U51" s="209">
        <v>291.57351676698192</v>
      </c>
      <c r="V51" s="209">
        <v>298.71023215821151</v>
      </c>
      <c r="W51" s="209">
        <v>316.50902837489252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828.96001719690457</v>
      </c>
      <c r="C52" s="286">
        <f t="shared" si="11"/>
        <v>809.40524505589019</v>
      </c>
      <c r="D52" s="286">
        <f t="shared" si="11"/>
        <v>766.33155631986256</v>
      </c>
      <c r="E52" s="286">
        <f t="shared" si="11"/>
        <v>651.49750644883898</v>
      </c>
      <c r="F52" s="286">
        <f t="shared" si="11"/>
        <v>503.26500429922629</v>
      </c>
      <c r="G52" s="286">
        <f t="shared" si="11"/>
        <v>586.63422184006868</v>
      </c>
      <c r="H52" s="286">
        <f t="shared" si="11"/>
        <v>623.27790197764421</v>
      </c>
      <c r="I52" s="286">
        <f t="shared" si="11"/>
        <v>665.27661220980247</v>
      </c>
      <c r="J52" s="286">
        <f t="shared" si="11"/>
        <v>626.89174548581241</v>
      </c>
      <c r="K52" s="286">
        <f t="shared" si="11"/>
        <v>493.51298366294077</v>
      </c>
      <c r="L52" s="286">
        <f t="shared" si="11"/>
        <v>510.91049011177995</v>
      </c>
      <c r="M52" s="286">
        <f t="shared" si="11"/>
        <v>827.60120378331965</v>
      </c>
      <c r="N52" s="286">
        <f t="shared" si="11"/>
        <v>822.93164230438549</v>
      </c>
      <c r="O52" s="286">
        <f t="shared" si="11"/>
        <v>1048.2064488392086</v>
      </c>
      <c r="P52" s="286">
        <f t="shared" si="11"/>
        <v>1044.5495270851247</v>
      </c>
      <c r="Q52" s="286">
        <f t="shared" si="11"/>
        <v>1095.7342218400695</v>
      </c>
      <c r="R52" s="286">
        <f t="shared" si="11"/>
        <v>1083.8062768701634</v>
      </c>
      <c r="S52" s="286">
        <f t="shared" si="11"/>
        <v>1154.7734856709753</v>
      </c>
      <c r="T52" s="286">
        <f t="shared" si="11"/>
        <v>1142.8551311464903</v>
      </c>
      <c r="U52" s="286">
        <f t="shared" si="11"/>
        <v>1129.7914505738033</v>
      </c>
      <c r="V52" s="286">
        <f t="shared" si="11"/>
        <v>1155.0232200510045</v>
      </c>
      <c r="W52" s="286">
        <f t="shared" si="11"/>
        <v>1209.9434736699727</v>
      </c>
      <c r="DA52" s="118"/>
    </row>
    <row r="53" spans="1:105" ht="12" customHeight="1" x14ac:dyDescent="0.25">
      <c r="A53" s="51" t="s">
        <v>46</v>
      </c>
      <c r="B53" s="239">
        <f>CHI_fec!B5-B58</f>
        <v>556.50265482631175</v>
      </c>
      <c r="C53" s="239">
        <f>CHI_fec!C5-C58</f>
        <v>468.17280447868484</v>
      </c>
      <c r="D53" s="239">
        <f>CHI_fec!D5-D58</f>
        <v>519.85735739099096</v>
      </c>
      <c r="E53" s="239">
        <f>CHI_fec!E5-E58</f>
        <v>449.72746676330985</v>
      </c>
      <c r="F53" s="239">
        <f>CHI_fec!F5-F58</f>
        <v>250.7435036026327</v>
      </c>
      <c r="G53" s="239">
        <f>CHI_fec!G5-G58</f>
        <v>252.95200092463665</v>
      </c>
      <c r="H53" s="239">
        <f>CHI_fec!H5-H58</f>
        <v>244.4231482730363</v>
      </c>
      <c r="I53" s="239">
        <f>CHI_fec!I5-I58</f>
        <v>244.28521877701019</v>
      </c>
      <c r="J53" s="239">
        <f>CHI_fec!J5-J58</f>
        <v>284.64695930517905</v>
      </c>
      <c r="K53" s="239">
        <f>CHI_fec!K5-K58</f>
        <v>149.47231661648652</v>
      </c>
      <c r="L53" s="239">
        <f>CHI_fec!L5-L58</f>
        <v>192.47405288709433</v>
      </c>
      <c r="M53" s="239">
        <f>CHI_fec!M5-M58</f>
        <v>583.05246917758245</v>
      </c>
      <c r="N53" s="239">
        <f>CHI_fec!N5-N58</f>
        <v>425.75329832847842</v>
      </c>
      <c r="O53" s="239">
        <f>CHI_fec!O5-O58</f>
        <v>528.13035433227628</v>
      </c>
      <c r="P53" s="239">
        <f>CHI_fec!P5-P58</f>
        <v>596.85847029993738</v>
      </c>
      <c r="Q53" s="239">
        <f>CHI_fec!Q5-Q58</f>
        <v>720.28051518222014</v>
      </c>
      <c r="R53" s="239">
        <f>CHI_fec!R5-R58</f>
        <v>870.37772668833463</v>
      </c>
      <c r="S53" s="239">
        <f>CHI_fec!S5-S58</f>
        <v>821.86724604120741</v>
      </c>
      <c r="T53" s="239">
        <f>CHI_fec!T5-T58</f>
        <v>936.67301687880172</v>
      </c>
      <c r="U53" s="239">
        <f>CHI_fec!U5-U58</f>
        <v>857.7892005204717</v>
      </c>
      <c r="V53" s="239">
        <f>CHI_fec!V5-V58</f>
        <v>758.70786451512686</v>
      </c>
      <c r="W53" s="239">
        <f>CHI_fec!W5-W58</f>
        <v>763.91418863105719</v>
      </c>
      <c r="DA53" s="83"/>
    </row>
    <row r="54" spans="1:105" ht="12" customHeight="1" x14ac:dyDescent="0.25">
      <c r="A54" s="99" t="s">
        <v>47</v>
      </c>
      <c r="B54" s="240">
        <f>CHI_fec!B61</f>
        <v>170.90802806045281</v>
      </c>
      <c r="C54" s="240">
        <f>CHI_fec!C61</f>
        <v>225.55377161109379</v>
      </c>
      <c r="D54" s="240">
        <f>CHI_fec!D61</f>
        <v>132.22743436861859</v>
      </c>
      <c r="E54" s="240">
        <f>CHI_fec!E61</f>
        <v>70.539033915791705</v>
      </c>
      <c r="F54" s="240">
        <f>CHI_fec!F61</f>
        <v>121.03210168815259</v>
      </c>
      <c r="G54" s="240">
        <f>CHI_fec!G61</f>
        <v>194.59361463840639</v>
      </c>
      <c r="H54" s="240">
        <f>CHI_fec!H61</f>
        <v>224.81191751438689</v>
      </c>
      <c r="I54" s="240">
        <f>CHI_fec!I61</f>
        <v>282.17132992563103</v>
      </c>
      <c r="J54" s="240">
        <f>CHI_fec!J61</f>
        <v>208.02333066926741</v>
      </c>
      <c r="K54" s="240">
        <f>CHI_fec!K61</f>
        <v>204.2983065651807</v>
      </c>
      <c r="L54" s="240">
        <f>CHI_fec!L61</f>
        <v>153.77362897857341</v>
      </c>
      <c r="M54" s="240">
        <f>CHI_fec!M61</f>
        <v>76.066804285896879</v>
      </c>
      <c r="N54" s="240">
        <f>CHI_fec!N61</f>
        <v>221.39808922059791</v>
      </c>
      <c r="O54" s="240">
        <f>CHI_fec!O61</f>
        <v>368.14154954901647</v>
      </c>
      <c r="P54" s="240">
        <f>CHI_fec!P61</f>
        <v>281.59523181146039</v>
      </c>
      <c r="Q54" s="240">
        <f>CHI_fec!Q61</f>
        <v>212.64917813964911</v>
      </c>
      <c r="R54" s="240">
        <f>CHI_fec!R61</f>
        <v>52.214735335167873</v>
      </c>
      <c r="S54" s="240">
        <f>CHI_fec!S61</f>
        <v>163.18473394523559</v>
      </c>
      <c r="T54" s="240">
        <f>CHI_fec!T61</f>
        <v>46.090875135176887</v>
      </c>
      <c r="U54" s="240">
        <f>CHI_fec!U61</f>
        <v>115.7731490692865</v>
      </c>
      <c r="V54" s="240">
        <f>CHI_fec!V61</f>
        <v>236.96692714187731</v>
      </c>
      <c r="W54" s="240">
        <f>CHI_fec!W61</f>
        <v>296.20400896997052</v>
      </c>
      <c r="DA54" s="94"/>
    </row>
    <row r="55" spans="1:105" ht="12" customHeight="1" x14ac:dyDescent="0.25">
      <c r="A55" s="52" t="s">
        <v>48</v>
      </c>
      <c r="B55" s="241">
        <f>CHI_fec!B110</f>
        <v>101.54933431014</v>
      </c>
      <c r="C55" s="241">
        <f>CHI_fec!C110</f>
        <v>115.6786689661116</v>
      </c>
      <c r="D55" s="241">
        <f>CHI_fec!D110</f>
        <v>114.2467645602531</v>
      </c>
      <c r="E55" s="241">
        <f>CHI_fec!E110</f>
        <v>131.23100576973741</v>
      </c>
      <c r="F55" s="241">
        <f>CHI_fec!F110</f>
        <v>131.48939900844101</v>
      </c>
      <c r="G55" s="241">
        <f>CHI_fec!G110</f>
        <v>139.08860627702569</v>
      </c>
      <c r="H55" s="241">
        <f>CHI_fec!H110</f>
        <v>154.04283619022101</v>
      </c>
      <c r="I55" s="241">
        <f>CHI_fec!I110</f>
        <v>138.82006350716131</v>
      </c>
      <c r="J55" s="241">
        <f>CHI_fec!J110</f>
        <v>134.221455511366</v>
      </c>
      <c r="K55" s="241">
        <f>CHI_fec!K110</f>
        <v>139.74236048127349</v>
      </c>
      <c r="L55" s="241">
        <f>CHI_fec!L110</f>
        <v>164.66280824611221</v>
      </c>
      <c r="M55" s="241">
        <f>CHI_fec!M110</f>
        <v>168.4819303198403</v>
      </c>
      <c r="N55" s="241">
        <f>CHI_fec!N110</f>
        <v>175.7802547553091</v>
      </c>
      <c r="O55" s="241">
        <f>CHI_fec!O110</f>
        <v>151.93454495791599</v>
      </c>
      <c r="P55" s="241">
        <f>CHI_fec!P110</f>
        <v>166.09582497372691</v>
      </c>
      <c r="Q55" s="241">
        <f>CHI_fec!Q110</f>
        <v>162.8045285182001</v>
      </c>
      <c r="R55" s="241">
        <f>CHI_fec!R110</f>
        <v>161.21381484666091</v>
      </c>
      <c r="S55" s="241">
        <f>CHI_fec!S110</f>
        <v>169.7215056845323</v>
      </c>
      <c r="T55" s="241">
        <f>CHI_fec!T110</f>
        <v>160.09123913251159</v>
      </c>
      <c r="U55" s="241">
        <f>CHI_fec!U110</f>
        <v>156.22910098404509</v>
      </c>
      <c r="V55" s="241">
        <f>CHI_fec!V110</f>
        <v>159.34842839400031</v>
      </c>
      <c r="W55" s="241">
        <f>CHI_fec!W110</f>
        <v>149.82527606894499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1368.035339638865</v>
      </c>
      <c r="C58" s="212">
        <v>1158.0131556319859</v>
      </c>
      <c r="D58" s="212">
        <v>1263.7718681851179</v>
      </c>
      <c r="E58" s="212">
        <v>1131.157523645744</v>
      </c>
      <c r="F58" s="212">
        <v>1287.5393453145589</v>
      </c>
      <c r="G58" s="212">
        <v>1827.209165203813</v>
      </c>
      <c r="H58" s="212">
        <v>1804.870077062463</v>
      </c>
      <c r="I58" s="212">
        <v>1958.5329320722269</v>
      </c>
      <c r="J58" s="212">
        <v>1722.002493551161</v>
      </c>
      <c r="K58" s="212">
        <v>1628.494325021496</v>
      </c>
      <c r="L58" s="212">
        <v>1728.250644883921</v>
      </c>
      <c r="M58" s="212">
        <v>1525.7953568357691</v>
      </c>
      <c r="N58" s="212">
        <v>1476.275408426483</v>
      </c>
      <c r="O58" s="212">
        <v>1386.3092354000339</v>
      </c>
      <c r="P58" s="212">
        <v>1614.0894558811169</v>
      </c>
      <c r="Q58" s="212">
        <v>1714.6173247972249</v>
      </c>
      <c r="R58" s="212">
        <v>1697.0758763354049</v>
      </c>
      <c r="S58" s="212">
        <v>2021.3585697667129</v>
      </c>
      <c r="T58" s="212">
        <v>1997.453089872306</v>
      </c>
      <c r="U58" s="212">
        <v>1881.7947768860281</v>
      </c>
      <c r="V58" s="212">
        <v>1924.5712421845919</v>
      </c>
      <c r="W58" s="212">
        <v>2107.9777349847241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0.90765262252794487</v>
      </c>
      <c r="P59" s="215">
        <v>5.4456577815993112</v>
      </c>
      <c r="Q59" s="215">
        <v>13.61418744625967</v>
      </c>
      <c r="R59" s="215">
        <v>11.79896818572657</v>
      </c>
      <c r="S59" s="215">
        <v>4.5380911435941522</v>
      </c>
      <c r="T59" s="215">
        <v>0.90765262252794487</v>
      </c>
      <c r="U59" s="215">
        <v>10.89140154772141</v>
      </c>
      <c r="V59" s="215">
        <v>7.2608770421324156</v>
      </c>
      <c r="W59" s="215">
        <v>5.4456577815993112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1041.5736027515045</v>
      </c>
      <c r="C60" s="206">
        <f t="shared" si="12"/>
        <v>826.80077386070502</v>
      </c>
      <c r="D60" s="206">
        <f t="shared" si="12"/>
        <v>1055.6893230432436</v>
      </c>
      <c r="E60" s="206">
        <f t="shared" si="12"/>
        <v>912.15494411006011</v>
      </c>
      <c r="F60" s="206">
        <f t="shared" si="12"/>
        <v>966.19368753296021</v>
      </c>
      <c r="G60" s="206">
        <f t="shared" si="12"/>
        <v>1467.6218909131853</v>
      </c>
      <c r="H60" s="206">
        <f t="shared" si="12"/>
        <v>1465.8975921097544</v>
      </c>
      <c r="I60" s="206">
        <f t="shared" si="12"/>
        <v>1566.6154772141017</v>
      </c>
      <c r="J60" s="206">
        <f t="shared" si="12"/>
        <v>1370.4547721410149</v>
      </c>
      <c r="K60" s="206">
        <f t="shared" si="12"/>
        <v>1305.2355116079104</v>
      </c>
      <c r="L60" s="206">
        <f t="shared" si="12"/>
        <v>1366.4277730008598</v>
      </c>
      <c r="M60" s="206">
        <f t="shared" si="12"/>
        <v>1116.5520206362853</v>
      </c>
      <c r="N60" s="206">
        <f t="shared" si="12"/>
        <v>1022.4705932932071</v>
      </c>
      <c r="O60" s="206">
        <f t="shared" si="12"/>
        <v>993.09719872518713</v>
      </c>
      <c r="P60" s="206">
        <f t="shared" si="12"/>
        <v>1115.243146123219</v>
      </c>
      <c r="Q60" s="206">
        <f t="shared" si="12"/>
        <v>1257.9678847807393</v>
      </c>
      <c r="R60" s="206">
        <f t="shared" si="12"/>
        <v>1199.0344368013757</v>
      </c>
      <c r="S60" s="206">
        <f t="shared" si="12"/>
        <v>1460.866063264551</v>
      </c>
      <c r="T60" s="206">
        <f t="shared" si="12"/>
        <v>1509.8730008598452</v>
      </c>
      <c r="U60" s="206">
        <f t="shared" si="12"/>
        <v>1375.9764402407566</v>
      </c>
      <c r="V60" s="206">
        <f t="shared" si="12"/>
        <v>1369.1578675838348</v>
      </c>
      <c r="W60" s="206">
        <f t="shared" si="12"/>
        <v>1568.2598452278589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3.4393809114359408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9.0379191745485805</v>
      </c>
      <c r="C62" s="206">
        <v>15.816337059329321</v>
      </c>
      <c r="D62" s="206">
        <v>2.259501289767841</v>
      </c>
      <c r="E62" s="206">
        <v>3.389251934651762</v>
      </c>
      <c r="F62" s="206">
        <v>66.231986242476353</v>
      </c>
      <c r="G62" s="206">
        <v>99.909200343938082</v>
      </c>
      <c r="H62" s="206">
        <v>114.5027515047291</v>
      </c>
      <c r="I62" s="206">
        <v>141.44453998280309</v>
      </c>
      <c r="J62" s="206">
        <v>144.8122957867584</v>
      </c>
      <c r="K62" s="206">
        <v>151.54772141014621</v>
      </c>
      <c r="L62" s="206">
        <v>177.36698194325021</v>
      </c>
      <c r="M62" s="206">
        <v>127.9736027515047</v>
      </c>
      <c r="N62" s="206">
        <v>122.3607910576096</v>
      </c>
      <c r="O62" s="206">
        <v>204.30877042132411</v>
      </c>
      <c r="P62" s="206">
        <v>200.94101461736889</v>
      </c>
      <c r="Q62" s="206">
        <v>289.62450558899388</v>
      </c>
      <c r="R62" s="206">
        <v>229.32261392949269</v>
      </c>
      <c r="S62" s="206">
        <v>276.61074806534822</v>
      </c>
      <c r="T62" s="206">
        <v>274.4067067927773</v>
      </c>
      <c r="U62" s="206">
        <v>272.20266552020638</v>
      </c>
      <c r="V62" s="206">
        <v>236.93748925193461</v>
      </c>
      <c r="W62" s="206">
        <v>281.01891659501291</v>
      </c>
      <c r="DA62" s="71" t="s">
        <v>976</v>
      </c>
    </row>
    <row r="63" spans="1:105" ht="12" customHeight="1" x14ac:dyDescent="0.25">
      <c r="A63" s="18" t="s">
        <v>69</v>
      </c>
      <c r="B63" s="206">
        <v>135.56895958727429</v>
      </c>
      <c r="C63" s="206">
        <v>65.730352536543421</v>
      </c>
      <c r="D63" s="206">
        <v>99.622613929492687</v>
      </c>
      <c r="E63" s="206">
        <v>66.757437661220976</v>
      </c>
      <c r="F63" s="206">
        <v>99.622613929492687</v>
      </c>
      <c r="G63" s="206">
        <v>296.81375752364568</v>
      </c>
      <c r="H63" s="206">
        <v>129.4067067927773</v>
      </c>
      <c r="I63" s="206">
        <v>203.63998280309539</v>
      </c>
      <c r="J63" s="206">
        <v>60.189165950128967</v>
      </c>
      <c r="K63" s="206">
        <v>53.167067927772997</v>
      </c>
      <c r="L63" s="206">
        <v>178.56122098022351</v>
      </c>
      <c r="M63" s="206">
        <v>49.15451418744626</v>
      </c>
      <c r="N63" s="206">
        <v>17.05356835769561</v>
      </c>
      <c r="O63" s="206">
        <v>34.107222699914011</v>
      </c>
      <c r="P63" s="206">
        <v>6.0189165950128984</v>
      </c>
      <c r="Q63" s="206">
        <v>12.0378331900258</v>
      </c>
      <c r="R63" s="206">
        <v>11.27110920034394</v>
      </c>
      <c r="S63" s="206">
        <v>34.838091143594148</v>
      </c>
      <c r="T63" s="206">
        <v>7.1725709372312982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289.0083404987102</v>
      </c>
      <c r="C65" s="206">
        <v>197.8790197764402</v>
      </c>
      <c r="D65" s="206">
        <v>146.03042364513539</v>
      </c>
      <c r="E65" s="206">
        <v>87.374634565778166</v>
      </c>
      <c r="F65" s="206">
        <v>119.1983306971906</v>
      </c>
      <c r="G65" s="206">
        <v>103.4297155047591</v>
      </c>
      <c r="H65" s="206">
        <v>161.65563166263499</v>
      </c>
      <c r="I65" s="206">
        <v>110.0376612209802</v>
      </c>
      <c r="J65" s="206">
        <v>114.1491831470335</v>
      </c>
      <c r="K65" s="206">
        <v>133.4814273430782</v>
      </c>
      <c r="L65" s="206">
        <v>81.580137575236449</v>
      </c>
      <c r="M65" s="206">
        <v>174.01831470335341</v>
      </c>
      <c r="N65" s="206">
        <v>195.89656061908849</v>
      </c>
      <c r="O65" s="206">
        <v>81.565728389847692</v>
      </c>
      <c r="P65" s="206">
        <v>209.08570846199791</v>
      </c>
      <c r="Q65" s="206">
        <v>236.0418314703353</v>
      </c>
      <c r="R65" s="206">
        <v>221.1234307824592</v>
      </c>
      <c r="S65" s="206">
        <v>276.67431777873861</v>
      </c>
      <c r="T65" s="206">
        <v>319.43731728288913</v>
      </c>
      <c r="U65" s="206">
        <v>290.21685296646592</v>
      </c>
      <c r="V65" s="206">
        <v>258.47429062768703</v>
      </c>
      <c r="W65" s="206">
        <v>350.29621668099742</v>
      </c>
      <c r="DA65" s="71" t="s">
        <v>979</v>
      </c>
    </row>
    <row r="66" spans="1:105" ht="12" customHeight="1" x14ac:dyDescent="0.25">
      <c r="A66" s="18" t="s">
        <v>84</v>
      </c>
      <c r="B66" s="206">
        <v>607.95838349097153</v>
      </c>
      <c r="C66" s="206">
        <v>547.37506448839201</v>
      </c>
      <c r="D66" s="206">
        <v>807.77678417884772</v>
      </c>
      <c r="E66" s="206">
        <v>754.6336199484092</v>
      </c>
      <c r="F66" s="206">
        <v>681.14075666380052</v>
      </c>
      <c r="G66" s="206">
        <v>964.02983662940665</v>
      </c>
      <c r="H66" s="206">
        <v>1060.332502149613</v>
      </c>
      <c r="I66" s="206">
        <v>1111.4932932072229</v>
      </c>
      <c r="J66" s="206">
        <v>1051.304127257094</v>
      </c>
      <c r="K66" s="206">
        <v>967.03929492691304</v>
      </c>
      <c r="L66" s="206">
        <v>928.91943250214956</v>
      </c>
      <c r="M66" s="206">
        <v>765.40558899398104</v>
      </c>
      <c r="N66" s="206">
        <v>687.15967325881343</v>
      </c>
      <c r="O66" s="206">
        <v>673.11547721410136</v>
      </c>
      <c r="P66" s="206">
        <v>699.19750644883925</v>
      </c>
      <c r="Q66" s="206">
        <v>720.26371453138427</v>
      </c>
      <c r="R66" s="206">
        <v>737.31728288907993</v>
      </c>
      <c r="S66" s="206">
        <v>872.74290627687014</v>
      </c>
      <c r="T66" s="206">
        <v>908.8564058469475</v>
      </c>
      <c r="U66" s="206">
        <v>813.55692175408421</v>
      </c>
      <c r="V66" s="206">
        <v>873.7460877042131</v>
      </c>
      <c r="W66" s="206">
        <v>936.9447119518486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326.46173688736019</v>
      </c>
      <c r="C67" s="206">
        <f t="shared" si="13"/>
        <v>331.21238177128117</v>
      </c>
      <c r="D67" s="206">
        <f t="shared" si="13"/>
        <v>208.08254514187439</v>
      </c>
      <c r="E67" s="206">
        <f t="shared" si="13"/>
        <v>219.00257953568359</v>
      </c>
      <c r="F67" s="206">
        <f t="shared" si="13"/>
        <v>321.3456577815993</v>
      </c>
      <c r="G67" s="206">
        <f t="shared" si="13"/>
        <v>359.58727429062759</v>
      </c>
      <c r="H67" s="206">
        <f t="shared" si="13"/>
        <v>338.9724849527085</v>
      </c>
      <c r="I67" s="206">
        <f t="shared" si="13"/>
        <v>391.9174548581255</v>
      </c>
      <c r="J67" s="206">
        <f t="shared" si="13"/>
        <v>351.54772141014621</v>
      </c>
      <c r="K67" s="206">
        <f t="shared" si="13"/>
        <v>323.25881341358547</v>
      </c>
      <c r="L67" s="206">
        <f t="shared" si="13"/>
        <v>361.822871883061</v>
      </c>
      <c r="M67" s="206">
        <f t="shared" si="13"/>
        <v>409.24333619948408</v>
      </c>
      <c r="N67" s="206">
        <f t="shared" si="13"/>
        <v>453.80481513327601</v>
      </c>
      <c r="O67" s="206">
        <f t="shared" si="13"/>
        <v>392.30438405231882</v>
      </c>
      <c r="P67" s="206">
        <f t="shared" si="13"/>
        <v>493.40065197629872</v>
      </c>
      <c r="Q67" s="206">
        <f t="shared" si="13"/>
        <v>443.03525257022648</v>
      </c>
      <c r="R67" s="206">
        <f t="shared" si="13"/>
        <v>486.24247134830222</v>
      </c>
      <c r="S67" s="206">
        <f t="shared" si="13"/>
        <v>555.95441535856776</v>
      </c>
      <c r="T67" s="206">
        <f t="shared" si="13"/>
        <v>486.67243638993273</v>
      </c>
      <c r="U67" s="206">
        <f t="shared" si="13"/>
        <v>494.92693509754952</v>
      </c>
      <c r="V67" s="206">
        <f t="shared" si="13"/>
        <v>548.15249755862521</v>
      </c>
      <c r="W67" s="206">
        <f t="shared" si="13"/>
        <v>534.2722319752653</v>
      </c>
      <c r="DA67" s="71"/>
    </row>
    <row r="68" spans="1:105" ht="12" customHeight="1" x14ac:dyDescent="0.25">
      <c r="A68" s="18" t="s">
        <v>72</v>
      </c>
      <c r="B68" s="206">
        <v>326.46173688736019</v>
      </c>
      <c r="C68" s="206">
        <v>331.21238177128117</v>
      </c>
      <c r="D68" s="206">
        <v>208.08254514187439</v>
      </c>
      <c r="E68" s="206">
        <v>219.00257953568359</v>
      </c>
      <c r="F68" s="206">
        <v>321.3456577815993</v>
      </c>
      <c r="G68" s="206">
        <v>359.58727429062759</v>
      </c>
      <c r="H68" s="206">
        <v>338.9724849527085</v>
      </c>
      <c r="I68" s="206">
        <v>391.9174548581255</v>
      </c>
      <c r="J68" s="206">
        <v>351.54772141014621</v>
      </c>
      <c r="K68" s="206">
        <v>323.25881341358547</v>
      </c>
      <c r="L68" s="206">
        <v>361.822871883061</v>
      </c>
      <c r="M68" s="206">
        <v>409.24333619948408</v>
      </c>
      <c r="N68" s="206">
        <v>453.80481513327601</v>
      </c>
      <c r="O68" s="206">
        <v>392.30438405231882</v>
      </c>
      <c r="P68" s="206">
        <v>493.40065197629872</v>
      </c>
      <c r="Q68" s="206">
        <v>443.03525257022648</v>
      </c>
      <c r="R68" s="206">
        <v>486.24247134830222</v>
      </c>
      <c r="S68" s="206">
        <v>555.95441535856776</v>
      </c>
      <c r="T68" s="206">
        <v>486.67243638993273</v>
      </c>
      <c r="U68" s="206">
        <v>494.92693509754952</v>
      </c>
      <c r="V68" s="206">
        <v>548.15249755862521</v>
      </c>
      <c r="W68" s="206">
        <v>534.2722319752653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1368.035339638865</v>
      </c>
      <c r="C71" s="286">
        <f t="shared" si="14"/>
        <v>1158.0131556319859</v>
      </c>
      <c r="D71" s="286">
        <f t="shared" si="14"/>
        <v>1263.7718681851179</v>
      </c>
      <c r="E71" s="286">
        <f t="shared" si="14"/>
        <v>1131.157523645744</v>
      </c>
      <c r="F71" s="286">
        <f t="shared" si="14"/>
        <v>1287.5393453145589</v>
      </c>
      <c r="G71" s="286">
        <f t="shared" si="14"/>
        <v>1827.209165203813</v>
      </c>
      <c r="H71" s="286">
        <f t="shared" si="14"/>
        <v>1804.870077062463</v>
      </c>
      <c r="I71" s="286">
        <f t="shared" si="14"/>
        <v>1958.5329320722269</v>
      </c>
      <c r="J71" s="286">
        <f t="shared" si="14"/>
        <v>1722.002493551161</v>
      </c>
      <c r="K71" s="286">
        <f t="shared" si="14"/>
        <v>1628.494325021496</v>
      </c>
      <c r="L71" s="286">
        <f t="shared" si="14"/>
        <v>1728.250644883921</v>
      </c>
      <c r="M71" s="286">
        <f t="shared" si="14"/>
        <v>1525.7953568357691</v>
      </c>
      <c r="N71" s="286">
        <f t="shared" si="14"/>
        <v>1476.275408426483</v>
      </c>
      <c r="O71" s="286">
        <f t="shared" si="14"/>
        <v>1386.3092354000339</v>
      </c>
      <c r="P71" s="286">
        <f t="shared" si="14"/>
        <v>1614.0894558811169</v>
      </c>
      <c r="Q71" s="286">
        <f t="shared" si="14"/>
        <v>1714.6173247972249</v>
      </c>
      <c r="R71" s="286">
        <f t="shared" si="14"/>
        <v>1697.0758763354049</v>
      </c>
      <c r="S71" s="286">
        <f t="shared" si="14"/>
        <v>2021.3585697667129</v>
      </c>
      <c r="T71" s="286">
        <f t="shared" si="14"/>
        <v>1997.453089872306</v>
      </c>
      <c r="U71" s="286">
        <f t="shared" si="14"/>
        <v>1881.7947768860281</v>
      </c>
      <c r="V71" s="286">
        <f t="shared" si="14"/>
        <v>1924.5712421845919</v>
      </c>
      <c r="W71" s="286">
        <f t="shared" si="14"/>
        <v>2107.9777349847241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1368.035339638865</v>
      </c>
      <c r="C72" s="243">
        <f>CHI_fec!C16</f>
        <v>1158.0131556319859</v>
      </c>
      <c r="D72" s="243">
        <f>CHI_fec!D16</f>
        <v>1263.7718681851179</v>
      </c>
      <c r="E72" s="243">
        <f>CHI_fec!E16</f>
        <v>1131.157523645744</v>
      </c>
      <c r="F72" s="243">
        <f>CHI_fec!F16</f>
        <v>1287.5393453145589</v>
      </c>
      <c r="G72" s="243">
        <f>CHI_fec!G16</f>
        <v>1827.209165203813</v>
      </c>
      <c r="H72" s="243">
        <f>CHI_fec!H16</f>
        <v>1804.870077062463</v>
      </c>
      <c r="I72" s="243">
        <f>CHI_fec!I16</f>
        <v>1958.5329320722269</v>
      </c>
      <c r="J72" s="243">
        <f>CHI_fec!J16</f>
        <v>1722.002493551161</v>
      </c>
      <c r="K72" s="243">
        <f>CHI_fec!K16</f>
        <v>1628.494325021496</v>
      </c>
      <c r="L72" s="243">
        <f>CHI_fec!L16</f>
        <v>1728.250644883921</v>
      </c>
      <c r="M72" s="243">
        <f>CHI_fec!M16</f>
        <v>1525.7953568357691</v>
      </c>
      <c r="N72" s="243">
        <f>CHI_fec!N16</f>
        <v>1476.275408426483</v>
      </c>
      <c r="O72" s="243">
        <f>CHI_fec!O16</f>
        <v>1386.3092354000339</v>
      </c>
      <c r="P72" s="243">
        <f>CHI_fec!P16</f>
        <v>1614.0894558811169</v>
      </c>
      <c r="Q72" s="243">
        <f>CHI_fec!Q16</f>
        <v>1714.6173247972249</v>
      </c>
      <c r="R72" s="243">
        <f>CHI_fec!R16</f>
        <v>1697.0758763354049</v>
      </c>
      <c r="S72" s="243">
        <f>CHI_fec!S16</f>
        <v>2021.3585697667129</v>
      </c>
      <c r="T72" s="243">
        <f>CHI_fec!T16</f>
        <v>1997.453089872306</v>
      </c>
      <c r="U72" s="243">
        <f>CHI_fec!U16</f>
        <v>1881.7947768860281</v>
      </c>
      <c r="V72" s="243">
        <f>CHI_fec!V16</f>
        <v>1924.5712421845919</v>
      </c>
      <c r="W72" s="243">
        <f>CHI_fec!W16</f>
        <v>2107.9777349847241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2512.6266502021349</v>
      </c>
      <c r="C76" s="205">
        <f t="shared" si="15"/>
        <v>2408.8647228104746</v>
      </c>
      <c r="D76" s="205">
        <f t="shared" si="15"/>
        <v>2142.0887803773489</v>
      </c>
      <c r="E76" s="205">
        <f t="shared" si="15"/>
        <v>2064.9001975697815</v>
      </c>
      <c r="F76" s="205">
        <f t="shared" si="15"/>
        <v>2123.6444621565684</v>
      </c>
      <c r="G76" s="205">
        <f t="shared" si="15"/>
        <v>2801.8384127501727</v>
      </c>
      <c r="H76" s="205">
        <f t="shared" si="15"/>
        <v>2758.5315921524298</v>
      </c>
      <c r="I76" s="205">
        <f t="shared" si="15"/>
        <v>3011.2441490142182</v>
      </c>
      <c r="J76" s="205">
        <f t="shared" si="15"/>
        <v>2600.4277889358887</v>
      </c>
      <c r="K76" s="205">
        <f t="shared" si="15"/>
        <v>2310.1689868406183</v>
      </c>
      <c r="L76" s="205">
        <f t="shared" si="15"/>
        <v>2591.7981144260311</v>
      </c>
      <c r="M76" s="205">
        <f t="shared" si="15"/>
        <v>3748.8496379822041</v>
      </c>
      <c r="N76" s="205">
        <f t="shared" si="15"/>
        <v>3246.1630272360708</v>
      </c>
      <c r="O76" s="205">
        <f t="shared" si="15"/>
        <v>3609.176459625307</v>
      </c>
      <c r="P76" s="205">
        <f t="shared" si="15"/>
        <v>3811.7586307730162</v>
      </c>
      <c r="Q76" s="205">
        <f t="shared" si="15"/>
        <v>3930.11929475541</v>
      </c>
      <c r="R76" s="205">
        <f t="shared" si="15"/>
        <v>3805.8146595278276</v>
      </c>
      <c r="S76" s="205">
        <f t="shared" si="15"/>
        <v>4207.5262811847369</v>
      </c>
      <c r="T76" s="205">
        <f t="shared" si="15"/>
        <v>4173.6835880231802</v>
      </c>
      <c r="U76" s="205">
        <f t="shared" si="15"/>
        <v>3933.1596820073541</v>
      </c>
      <c r="V76" s="205">
        <f t="shared" si="15"/>
        <v>4214.5122982512748</v>
      </c>
      <c r="W76" s="205">
        <f t="shared" si="15"/>
        <v>4280.6494999530223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707.27165711925886</v>
      </c>
      <c r="C77" s="215">
        <f>(CHI_emi!C5-CHI_emi!C59)+(CHI_emi!C61-CHI_emi!C108)+CHI_emi!C110</f>
        <v>695.51689969193274</v>
      </c>
      <c r="D77" s="215">
        <f>(CHI_emi!D5-CHI_emi!D59)+(CHI_emi!D61-CHI_emi!D108)+CHI_emi!D110</f>
        <v>593.56711863517592</v>
      </c>
      <c r="E77" s="215">
        <f>(CHI_emi!E5-CHI_emi!E59)+(CHI_emi!E61-CHI_emi!E108)+CHI_emi!E110</f>
        <v>529.30547711931251</v>
      </c>
      <c r="F77" s="215">
        <f>(CHI_emi!F5-CHI_emi!F59)+(CHI_emi!F61-CHI_emi!F108)+CHI_emi!F110</f>
        <v>388.48628807944533</v>
      </c>
      <c r="G77" s="215">
        <f>(CHI_emi!G5-CHI_emi!G59)+(CHI_emi!G61-CHI_emi!G108)+CHI_emi!G110</f>
        <v>544.49628191906197</v>
      </c>
      <c r="H77" s="215">
        <f>(CHI_emi!H5-CHI_emi!H59)+(CHI_emi!H61-CHI_emi!H108)+CHI_emi!H110</f>
        <v>536.308789678945</v>
      </c>
      <c r="I77" s="215">
        <f>(CHI_emi!I5-CHI_emi!I59)+(CHI_emi!I61-CHI_emi!I108)+CHI_emi!I110</f>
        <v>592.15373831901684</v>
      </c>
      <c r="J77" s="215">
        <f>(CHI_emi!J5-CHI_emi!J59)+(CHI_emi!J61-CHI_emi!J108)+CHI_emi!J110</f>
        <v>493.3214255991997</v>
      </c>
      <c r="K77" s="215">
        <f>(CHI_emi!K5-CHI_emi!K59)+(CHI_emi!K61-CHI_emi!K108)+CHI_emi!K110</f>
        <v>304.00832879952918</v>
      </c>
      <c r="L77" s="215">
        <f>(CHI_emi!L5-CHI_emi!L59)+(CHI_emi!L61-CHI_emi!L108)+CHI_emi!L110</f>
        <v>374.65222367927225</v>
      </c>
      <c r="M77" s="215">
        <f>(CHI_emi!M5-CHI_emi!M59)+(CHI_emi!M61-CHI_emi!M108)+CHI_emi!M110</f>
        <v>1351.0883042379942</v>
      </c>
      <c r="N77" s="215">
        <f>(CHI_emi!N5-CHI_emi!N59)+(CHI_emi!N61-CHI_emi!N108)+CHI_emi!N110</f>
        <v>1111.5327273588412</v>
      </c>
      <c r="O77" s="215">
        <f>(CHI_emi!O5-CHI_emi!O59)+(CHI_emi!O61-CHI_emi!O108)+CHI_emi!O110</f>
        <v>1517.518465678301</v>
      </c>
      <c r="P77" s="215">
        <f>(CHI_emi!P5-CHI_emi!P59)+(CHI_emi!P61-CHI_emi!P108)+CHI_emi!P110</f>
        <v>1481.6485252784394</v>
      </c>
      <c r="Q77" s="215">
        <f>(CHI_emi!Q5-CHI_emi!Q59)+(CHI_emi!Q61-CHI_emi!Q108)+CHI_emi!Q110</f>
        <v>1610.4734528385127</v>
      </c>
      <c r="R77" s="215">
        <f>(CHI_emi!R5-CHI_emi!R59)+(CHI_emi!R61-CHI_emi!R108)+CHI_emi!R110</f>
        <v>1519.5952853985902</v>
      </c>
      <c r="S77" s="215">
        <f>(CHI_emi!S5-CHI_emi!S59)+(CHI_emi!S61-CHI_emi!S108)+CHI_emi!S110</f>
        <v>1666.7662384786463</v>
      </c>
      <c r="T77" s="215">
        <f>(CHI_emi!T5-CHI_emi!T59)+(CHI_emi!T61-CHI_emi!T108)+CHI_emi!T110</f>
        <v>1672.856499598533</v>
      </c>
      <c r="U77" s="215">
        <f>(CHI_emi!U5-CHI_emi!U59)+(CHI_emi!U61-CHI_emi!U108)+CHI_emi!U110</f>
        <v>1545.3084509985752</v>
      </c>
      <c r="V77" s="215">
        <f>(CHI_emi!V5-CHI_emi!V59)+(CHI_emi!V61-CHI_emi!V108)+CHI_emi!V110</f>
        <v>1635.6164443182174</v>
      </c>
      <c r="W77" s="215">
        <f>(CHI_emi!W5-CHI_emi!W59)+(CHI_emi!W61-CHI_emi!W108)+CHI_emi!W110</f>
        <v>1674.3285824387399</v>
      </c>
      <c r="DA77" s="85"/>
    </row>
    <row r="78" spans="1:105" ht="12" customHeight="1" x14ac:dyDescent="0.25">
      <c r="A78" s="14" t="s">
        <v>147</v>
      </c>
      <c r="B78" s="206">
        <f>CHI_emi!B59+CHI_emi!B108</f>
        <v>1805.354993082876</v>
      </c>
      <c r="C78" s="206">
        <f>CHI_emi!C59+CHI_emi!C108</f>
        <v>1713.347823118542</v>
      </c>
      <c r="D78" s="206">
        <f>CHI_emi!D59+CHI_emi!D108</f>
        <v>1548.5216617421729</v>
      </c>
      <c r="E78" s="206">
        <f>CHI_emi!E59+CHI_emi!E108</f>
        <v>1535.5947204504689</v>
      </c>
      <c r="F78" s="206">
        <f>CHI_emi!F59+CHI_emi!F108</f>
        <v>1735.158174077123</v>
      </c>
      <c r="G78" s="206">
        <f>CHI_emi!G59+CHI_emi!G108</f>
        <v>2257.3421308311108</v>
      </c>
      <c r="H78" s="206">
        <f>CHI_emi!H59+CHI_emi!H108</f>
        <v>2222.222802473485</v>
      </c>
      <c r="I78" s="206">
        <f>CHI_emi!I59+CHI_emi!I108</f>
        <v>2419.0904106952012</v>
      </c>
      <c r="J78" s="206">
        <f>CHI_emi!J59+CHI_emi!J108</f>
        <v>2107.1063633366889</v>
      </c>
      <c r="K78" s="206">
        <f>CHI_emi!K59+CHI_emi!K108</f>
        <v>2006.1606580410889</v>
      </c>
      <c r="L78" s="206">
        <f>CHI_emi!L59+CHI_emi!L108</f>
        <v>2217.1458907467591</v>
      </c>
      <c r="M78" s="206">
        <f>CHI_emi!M59+CHI_emi!M108</f>
        <v>2397.7613337442099</v>
      </c>
      <c r="N78" s="206">
        <f>CHI_emi!N59+CHI_emi!N108</f>
        <v>2134.6302998772298</v>
      </c>
      <c r="O78" s="206">
        <f>CHI_emi!O59+CHI_emi!O108</f>
        <v>2091.6579939470062</v>
      </c>
      <c r="P78" s="206">
        <f>CHI_emi!P59+CHI_emi!P108</f>
        <v>2330.1101054945771</v>
      </c>
      <c r="Q78" s="206">
        <f>CHI_emi!Q59+CHI_emi!Q108</f>
        <v>2319.6458419168971</v>
      </c>
      <c r="R78" s="206">
        <f>CHI_emi!R59+CHI_emi!R108</f>
        <v>2286.2193741292372</v>
      </c>
      <c r="S78" s="206">
        <f>CHI_emi!S59+CHI_emi!S108</f>
        <v>2540.7600427060902</v>
      </c>
      <c r="T78" s="206">
        <f>CHI_emi!T59+CHI_emi!T108</f>
        <v>2500.8270884246472</v>
      </c>
      <c r="U78" s="206">
        <f>CHI_emi!U59+CHI_emi!U108</f>
        <v>2387.851231008779</v>
      </c>
      <c r="V78" s="206">
        <f>CHI_emi!V59+CHI_emi!V108</f>
        <v>2578.895853933057</v>
      </c>
      <c r="W78" s="206">
        <f>CHI_emi!W59+CHI_emi!W108</f>
        <v>2606.3209175142829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2512.6266502021349</v>
      </c>
      <c r="C79" s="212">
        <f t="shared" si="16"/>
        <v>2408.8647228104746</v>
      </c>
      <c r="D79" s="212">
        <f t="shared" si="16"/>
        <v>2142.0887803773489</v>
      </c>
      <c r="E79" s="212">
        <f t="shared" si="16"/>
        <v>2064.9001975697815</v>
      </c>
      <c r="F79" s="212">
        <f t="shared" si="16"/>
        <v>2123.6444621565684</v>
      </c>
      <c r="G79" s="212">
        <f t="shared" si="16"/>
        <v>2801.8384127501727</v>
      </c>
      <c r="H79" s="212">
        <f t="shared" si="16"/>
        <v>2758.5315921524302</v>
      </c>
      <c r="I79" s="212">
        <f t="shared" si="16"/>
        <v>3011.2441490142178</v>
      </c>
      <c r="J79" s="212">
        <f t="shared" si="16"/>
        <v>2600.4277889358887</v>
      </c>
      <c r="K79" s="212">
        <f t="shared" si="16"/>
        <v>2310.1689868406183</v>
      </c>
      <c r="L79" s="212">
        <f t="shared" si="16"/>
        <v>2591.7981144260311</v>
      </c>
      <c r="M79" s="212">
        <f t="shared" si="16"/>
        <v>3748.8496379822041</v>
      </c>
      <c r="N79" s="212">
        <f t="shared" si="16"/>
        <v>3246.1630272360712</v>
      </c>
      <c r="O79" s="212">
        <f t="shared" si="16"/>
        <v>3609.176459625307</v>
      </c>
      <c r="P79" s="212">
        <f t="shared" si="16"/>
        <v>3811.7586307730162</v>
      </c>
      <c r="Q79" s="212">
        <f t="shared" si="16"/>
        <v>3930.1192947554096</v>
      </c>
      <c r="R79" s="212">
        <f t="shared" si="16"/>
        <v>3805.8146595278276</v>
      </c>
      <c r="S79" s="212">
        <f t="shared" si="16"/>
        <v>4207.526281184736</v>
      </c>
      <c r="T79" s="212">
        <f t="shared" si="16"/>
        <v>4173.6835880231802</v>
      </c>
      <c r="U79" s="212">
        <f t="shared" si="16"/>
        <v>3933.1596820073541</v>
      </c>
      <c r="V79" s="212">
        <f t="shared" si="16"/>
        <v>4214.5122982512748</v>
      </c>
      <c r="W79" s="212">
        <f t="shared" si="16"/>
        <v>4280.6494999530232</v>
      </c>
      <c r="DA79" s="109"/>
    </row>
    <row r="80" spans="1:105" ht="12" customHeight="1" x14ac:dyDescent="0.25">
      <c r="A80" s="51" t="s">
        <v>46</v>
      </c>
      <c r="B80" s="243">
        <f>CHI_emi!B$5</f>
        <v>2270.8270410150767</v>
      </c>
      <c r="C80" s="243">
        <f>CHI_emi!C$5</f>
        <v>2105.9104645168218</v>
      </c>
      <c r="D80" s="243">
        <f>CHI_emi!D$5</f>
        <v>1941.4679420432685</v>
      </c>
      <c r="E80" s="243">
        <f>CHI_emi!E$5</f>
        <v>1884.6763375546384</v>
      </c>
      <c r="F80" s="243">
        <f>CHI_emi!F$5</f>
        <v>1914.0600060809556</v>
      </c>
      <c r="G80" s="243">
        <f>CHI_emi!G$5</f>
        <v>2469.0099729554049</v>
      </c>
      <c r="H80" s="243">
        <f>CHI_emi!H$5</f>
        <v>2405.6471709049192</v>
      </c>
      <c r="I80" s="243">
        <f>CHI_emi!I$5</f>
        <v>2602.9344422630857</v>
      </c>
      <c r="J80" s="243">
        <f>CHI_emi!J$5</f>
        <v>2300.8712035012063</v>
      </c>
      <c r="K80" s="243">
        <f>CHI_emi!K$5</f>
        <v>2071.8119113306611</v>
      </c>
      <c r="L80" s="243">
        <f>CHI_emi!L$5</f>
        <v>2325.7955844444409</v>
      </c>
      <c r="M80" s="243">
        <f>CHI_emi!M$5</f>
        <v>3312.8508767646977</v>
      </c>
      <c r="N80" s="243">
        <f>CHI_emi!N$5</f>
        <v>2672.7486889743641</v>
      </c>
      <c r="O80" s="243">
        <f>CHI_emi!O$5</f>
        <v>2817.6869588917161</v>
      </c>
      <c r="P80" s="243">
        <f>CHI_emi!P$5</f>
        <v>3139.0868182178097</v>
      </c>
      <c r="Q80" s="243">
        <f>CHI_emi!Q$5</f>
        <v>3343.84656797755</v>
      </c>
      <c r="R80" s="243">
        <f>CHI_emi!R$5</f>
        <v>3476.1305132288771</v>
      </c>
      <c r="S80" s="243">
        <f>CHI_emi!S$5</f>
        <v>3682.5588758498548</v>
      </c>
      <c r="T80" s="243">
        <f>CHI_emi!T$5</f>
        <v>3834.4279586147695</v>
      </c>
      <c r="U80" s="243">
        <f>CHI_emi!U$5</f>
        <v>3521.7253892599715</v>
      </c>
      <c r="V80" s="243">
        <f>CHI_emi!V$5</f>
        <v>3605.2445483063084</v>
      </c>
      <c r="W80" s="243">
        <f>CHI_emi!W$5</f>
        <v>3614.4792169710845</v>
      </c>
      <c r="DA80" s="83"/>
    </row>
    <row r="81" spans="1:105" ht="12" customHeight="1" x14ac:dyDescent="0.25">
      <c r="A81" s="99" t="s">
        <v>47</v>
      </c>
      <c r="B81" s="284">
        <f>CHI_emi!B$61</f>
        <v>139.93610482488924</v>
      </c>
      <c r="C81" s="284">
        <f>CHI_emi!C$61</f>
        <v>186.41324418356837</v>
      </c>
      <c r="D81" s="284">
        <f>CHI_emi!D$61</f>
        <v>97.384787459152818</v>
      </c>
      <c r="E81" s="284">
        <f>CHI_emi!E$61</f>
        <v>54.590225266547719</v>
      </c>
      <c r="F81" s="284">
        <f>CHI_emi!F$61</f>
        <v>89.917787250508255</v>
      </c>
      <c r="G81" s="284">
        <f>CHI_emi!G$61</f>
        <v>178.16801109671769</v>
      </c>
      <c r="H81" s="284">
        <f>CHI_emi!H$61</f>
        <v>192.74904025554628</v>
      </c>
      <c r="I81" s="284">
        <f>CHI_emi!I$61</f>
        <v>256.04479313115661</v>
      </c>
      <c r="J81" s="284">
        <f>CHI_emi!J$61</f>
        <v>168.18602097359638</v>
      </c>
      <c r="K81" s="284">
        <f>CHI_emi!K$61</f>
        <v>129.42556141938971</v>
      </c>
      <c r="L81" s="284">
        <f>CHI_emi!L$61</f>
        <v>115.30930881850787</v>
      </c>
      <c r="M81" s="284">
        <f>CHI_emi!M$61</f>
        <v>127.26566349399344</v>
      </c>
      <c r="N81" s="284">
        <f>CHI_emi!N$61</f>
        <v>307.14546237001684</v>
      </c>
      <c r="O81" s="284">
        <f>CHI_emi!O$61</f>
        <v>541.77918974269141</v>
      </c>
      <c r="P81" s="284">
        <f>CHI_emi!P$61</f>
        <v>404.75568409237587</v>
      </c>
      <c r="Q81" s="284">
        <f>CHI_emi!Q$61</f>
        <v>317.2737269328984</v>
      </c>
      <c r="R81" s="284">
        <f>CHI_emi!R$61</f>
        <v>74.467647284727306</v>
      </c>
      <c r="S81" s="284">
        <f>CHI_emi!S$61</f>
        <v>243.33982841829962</v>
      </c>
      <c r="T81" s="284">
        <f>CHI_emi!T$61</f>
        <v>70.290791948333052</v>
      </c>
      <c r="U81" s="284">
        <f>CHI_emi!U$61</f>
        <v>165.20365171842337</v>
      </c>
      <c r="V81" s="284">
        <f>CHI_emi!V$61</f>
        <v>350.40433696915625</v>
      </c>
      <c r="W81" s="284">
        <f>CHI_emi!W$61</f>
        <v>428.36403404154629</v>
      </c>
      <c r="DA81" s="94"/>
    </row>
    <row r="82" spans="1:105" ht="12" customHeight="1" x14ac:dyDescent="0.25">
      <c r="A82" s="52" t="s">
        <v>48</v>
      </c>
      <c r="B82" s="244">
        <f>CHI_emi!B$110</f>
        <v>101.8635043621689</v>
      </c>
      <c r="C82" s="244">
        <f>CHI_emi!C$110</f>
        <v>116.5410141100846</v>
      </c>
      <c r="D82" s="244">
        <f>CHI_emi!D$110</f>
        <v>103.2360508749275</v>
      </c>
      <c r="E82" s="244">
        <f>CHI_emi!E$110</f>
        <v>125.6336347485953</v>
      </c>
      <c r="F82" s="244">
        <f>CHI_emi!F$110</f>
        <v>119.66666882510449</v>
      </c>
      <c r="G82" s="244">
        <f>CHI_emi!G$110</f>
        <v>154.6604286980502</v>
      </c>
      <c r="H82" s="244">
        <f>CHI_emi!H$110</f>
        <v>160.1353809919645</v>
      </c>
      <c r="I82" s="244">
        <f>CHI_emi!I$110</f>
        <v>152.2649136199758</v>
      </c>
      <c r="J82" s="244">
        <f>CHI_emi!J$110</f>
        <v>131.37056446108591</v>
      </c>
      <c r="K82" s="244">
        <f>CHI_emi!K$110</f>
        <v>108.9315140905673</v>
      </c>
      <c r="L82" s="244">
        <f>CHI_emi!L$110</f>
        <v>150.69322116308251</v>
      </c>
      <c r="M82" s="244">
        <f>CHI_emi!M$110</f>
        <v>308.73309772351291</v>
      </c>
      <c r="N82" s="244">
        <f>CHI_emi!N$110</f>
        <v>266.26887589169002</v>
      </c>
      <c r="O82" s="244">
        <f>CHI_emi!O$110</f>
        <v>249.71031099089959</v>
      </c>
      <c r="P82" s="244">
        <f>CHI_emi!P$110</f>
        <v>267.91612846283101</v>
      </c>
      <c r="Q82" s="244">
        <f>CHI_emi!Q$110</f>
        <v>268.99899984496147</v>
      </c>
      <c r="R82" s="244">
        <f>CHI_emi!R$110</f>
        <v>255.2164990142231</v>
      </c>
      <c r="S82" s="244">
        <f>CHI_emi!S$110</f>
        <v>281.62757691658192</v>
      </c>
      <c r="T82" s="244">
        <f>CHI_emi!T$110</f>
        <v>268.96483746007777</v>
      </c>
      <c r="U82" s="244">
        <f>CHI_emi!U$110</f>
        <v>246.23064102895941</v>
      </c>
      <c r="V82" s="244">
        <f>CHI_emi!V$110</f>
        <v>258.86341297580981</v>
      </c>
      <c r="W82" s="244">
        <f>CHI_emi!W$110</f>
        <v>237.80624894039201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850.78650200824495</v>
      </c>
      <c r="C85" s="289">
        <f t="shared" si="17"/>
        <v>863.40941345916929</v>
      </c>
      <c r="D85" s="289">
        <f t="shared" si="17"/>
        <v>863.70929095577958</v>
      </c>
      <c r="E85" s="289">
        <f t="shared" si="17"/>
        <v>883.25820878378261</v>
      </c>
      <c r="F85" s="289">
        <f t="shared" si="17"/>
        <v>698.38476117435789</v>
      </c>
      <c r="G85" s="289">
        <f t="shared" si="17"/>
        <v>530.0070911330713</v>
      </c>
      <c r="H85" s="289">
        <f t="shared" si="17"/>
        <v>544.08766795559791</v>
      </c>
      <c r="I85" s="289">
        <f t="shared" si="17"/>
        <v>568.22098356874744</v>
      </c>
      <c r="J85" s="289">
        <f t="shared" si="17"/>
        <v>545.13415351623155</v>
      </c>
      <c r="K85" s="289">
        <f t="shared" si="17"/>
        <v>382.24707182235448</v>
      </c>
      <c r="L85" s="289">
        <f t="shared" si="17"/>
        <v>372.02115626793528</v>
      </c>
      <c r="M85" s="289">
        <f t="shared" si="17"/>
        <v>341.47812017017947</v>
      </c>
      <c r="N85" s="289">
        <f t="shared" si="17"/>
        <v>389.00565889938571</v>
      </c>
      <c r="O85" s="289">
        <f t="shared" si="17"/>
        <v>471.67076527248753</v>
      </c>
      <c r="P85" s="289">
        <f t="shared" si="17"/>
        <v>539.69881212450605</v>
      </c>
      <c r="Q85" s="289">
        <f t="shared" si="17"/>
        <v>620.57352478520625</v>
      </c>
      <c r="R85" s="289">
        <f t="shared" si="17"/>
        <v>641.6839692894348</v>
      </c>
      <c r="S85" s="289">
        <f t="shared" si="17"/>
        <v>648.11305652690885</v>
      </c>
      <c r="T85" s="289">
        <f t="shared" si="17"/>
        <v>624.18803841989507</v>
      </c>
      <c r="U85" s="289">
        <f t="shared" si="17"/>
        <v>495.49200707217858</v>
      </c>
      <c r="V85" s="289">
        <f t="shared" si="17"/>
        <v>519.41299203023539</v>
      </c>
      <c r="W85" s="289">
        <f t="shared" si="17"/>
        <v>577.29050449524561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985.74589574416291</v>
      </c>
      <c r="C86" s="290">
        <f t="shared" si="18"/>
        <v>1045.5618547484182</v>
      </c>
      <c r="D86" s="290">
        <f t="shared" si="18"/>
        <v>1047.0151808381718</v>
      </c>
      <c r="E86" s="290">
        <f t="shared" si="18"/>
        <v>1145.0734435132213</v>
      </c>
      <c r="F86" s="290">
        <f t="shared" si="18"/>
        <v>983.31278973202245</v>
      </c>
      <c r="G86" s="290">
        <f t="shared" si="18"/>
        <v>716.58786257656982</v>
      </c>
      <c r="H86" s="290">
        <f t="shared" si="18"/>
        <v>749.02529471044954</v>
      </c>
      <c r="I86" s="290">
        <f t="shared" si="18"/>
        <v>763.9427966240205</v>
      </c>
      <c r="J86" s="290">
        <f t="shared" si="18"/>
        <v>727.95637954775634</v>
      </c>
      <c r="K86" s="290">
        <f t="shared" si="18"/>
        <v>493.39526216755917</v>
      </c>
      <c r="L86" s="290">
        <f t="shared" si="18"/>
        <v>492.94154789047758</v>
      </c>
      <c r="M86" s="290">
        <f t="shared" si="18"/>
        <v>968.10259920716123</v>
      </c>
      <c r="N86" s="290">
        <f t="shared" si="18"/>
        <v>556.05266635341104</v>
      </c>
      <c r="O86" s="290">
        <f t="shared" si="18"/>
        <v>499.48358185002257</v>
      </c>
      <c r="P86" s="290">
        <f t="shared" si="18"/>
        <v>696.97523992243657</v>
      </c>
      <c r="Q86" s="290">
        <f t="shared" si="18"/>
        <v>668.31720404810164</v>
      </c>
      <c r="R86" s="290">
        <f t="shared" si="18"/>
        <v>1368.2677730057787</v>
      </c>
      <c r="S86" s="290">
        <f t="shared" si="18"/>
        <v>716.96735291647963</v>
      </c>
      <c r="T86" s="290">
        <f t="shared" si="18"/>
        <v>2062.8924825664617</v>
      </c>
      <c r="U86" s="290">
        <f t="shared" si="18"/>
        <v>1303.6689366664018</v>
      </c>
      <c r="V86" s="290">
        <f t="shared" si="18"/>
        <v>657.52855477324613</v>
      </c>
      <c r="W86" s="290">
        <f t="shared" si="18"/>
        <v>788.57426722042453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6523.7434584416005</v>
      </c>
      <c r="C87" s="291">
        <f t="shared" si="19"/>
        <v>6620.5346461368408</v>
      </c>
      <c r="D87" s="291">
        <f t="shared" si="19"/>
        <v>6622.8340759611574</v>
      </c>
      <c r="E87" s="291">
        <f t="shared" si="19"/>
        <v>6772.7331687406186</v>
      </c>
      <c r="F87" s="291">
        <f t="shared" si="19"/>
        <v>5355.1425727042933</v>
      </c>
      <c r="G87" s="291">
        <f t="shared" si="19"/>
        <v>4064.0399037190268</v>
      </c>
      <c r="H87" s="291">
        <f t="shared" si="19"/>
        <v>4172.0083196732257</v>
      </c>
      <c r="I87" s="291">
        <f t="shared" si="19"/>
        <v>4357.0601035110767</v>
      </c>
      <c r="J87" s="291">
        <f t="shared" si="19"/>
        <v>4180.0326634003786</v>
      </c>
      <c r="K87" s="291">
        <f t="shared" si="19"/>
        <v>3020.3981697956751</v>
      </c>
      <c r="L87" s="291">
        <f t="shared" si="19"/>
        <v>3054.7244861370987</v>
      </c>
      <c r="M87" s="291">
        <f t="shared" si="19"/>
        <v>3216.2480277805826</v>
      </c>
      <c r="N87" s="291">
        <f t="shared" si="19"/>
        <v>3533.6838780806315</v>
      </c>
      <c r="O87" s="291">
        <f t="shared" si="19"/>
        <v>3429.970710333293</v>
      </c>
      <c r="P87" s="291">
        <f t="shared" si="19"/>
        <v>4148.2078623352854</v>
      </c>
      <c r="Q87" s="291">
        <f t="shared" si="19"/>
        <v>4187.4298507122476</v>
      </c>
      <c r="R87" s="291">
        <f t="shared" si="19"/>
        <v>4179.7111830620588</v>
      </c>
      <c r="S87" s="291">
        <f t="shared" si="19"/>
        <v>4211.984389251942</v>
      </c>
      <c r="T87" s="291">
        <f t="shared" si="19"/>
        <v>4184.5054081454227</v>
      </c>
      <c r="U87" s="291">
        <f t="shared" si="19"/>
        <v>3743.3214475411773</v>
      </c>
      <c r="V87" s="291">
        <f t="shared" si="19"/>
        <v>3751.8007663458689</v>
      </c>
      <c r="W87" s="291">
        <f t="shared" si="19"/>
        <v>4343.7603425642892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3.05836612484342</v>
      </c>
      <c r="C89" s="254">
        <f t="shared" si="20"/>
        <v>2.724375166649649</v>
      </c>
      <c r="D89" s="254">
        <f t="shared" si="20"/>
        <v>2.8345483240144023</v>
      </c>
      <c r="E89" s="254">
        <f t="shared" si="20"/>
        <v>2.6489916101087108</v>
      </c>
      <c r="F89" s="254">
        <f t="shared" si="20"/>
        <v>2.7927472688978505</v>
      </c>
      <c r="G89" s="254">
        <f t="shared" si="20"/>
        <v>3.2317118253997812</v>
      </c>
      <c r="H89" s="254">
        <f t="shared" si="20"/>
        <v>3.0248830353452716</v>
      </c>
      <c r="I89" s="254">
        <f t="shared" si="20"/>
        <v>3.1832630698089703</v>
      </c>
      <c r="J89" s="254">
        <f t="shared" si="20"/>
        <v>2.7045913695094779</v>
      </c>
      <c r="K89" s="254">
        <f t="shared" si="20"/>
        <v>3.4421213647188109</v>
      </c>
      <c r="L89" s="254">
        <f t="shared" si="20"/>
        <v>2.7377060447322727</v>
      </c>
      <c r="M89" s="254">
        <f t="shared" si="20"/>
        <v>1.8532595684130273</v>
      </c>
      <c r="N89" s="254">
        <f t="shared" si="20"/>
        <v>2.1274709610550335</v>
      </c>
      <c r="O89" s="254">
        <f t="shared" si="20"/>
        <v>2.0791890026531399</v>
      </c>
      <c r="P89" s="254">
        <f t="shared" si="20"/>
        <v>2.0329618761952579</v>
      </c>
      <c r="Q89" s="254">
        <f t="shared" si="20"/>
        <v>1.6110207875699964</v>
      </c>
      <c r="R89" s="254">
        <f t="shared" si="20"/>
        <v>1.5764518334778268</v>
      </c>
      <c r="S89" s="254">
        <f t="shared" si="20"/>
        <v>1.563752341817426</v>
      </c>
      <c r="T89" s="254">
        <f t="shared" si="20"/>
        <v>1.6519893623774089</v>
      </c>
      <c r="U89" s="254">
        <f t="shared" si="20"/>
        <v>1.6234575631426442</v>
      </c>
      <c r="V89" s="254">
        <f t="shared" si="20"/>
        <v>1.5585028950363418</v>
      </c>
      <c r="W89" s="254">
        <f t="shared" si="20"/>
        <v>1.5034548472674878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2.1740038140961073</v>
      </c>
      <c r="C90" s="293">
        <f t="shared" si="21"/>
        <v>1.9400378316159315</v>
      </c>
      <c r="D90" s="293">
        <f t="shared" si="21"/>
        <v>2.0083896246674389</v>
      </c>
      <c r="E90" s="293">
        <f t="shared" si="21"/>
        <v>1.8954109932270256</v>
      </c>
      <c r="F90" s="293">
        <f t="shared" si="21"/>
        <v>2.3375232927786009</v>
      </c>
      <c r="G90" s="293">
        <f t="shared" si="21"/>
        <v>2.8387288267948518</v>
      </c>
      <c r="H90" s="293">
        <f t="shared" si="21"/>
        <v>2.664099412232602</v>
      </c>
      <c r="I90" s="293">
        <f t="shared" si="21"/>
        <v>2.8302497649507052</v>
      </c>
      <c r="J90" s="293">
        <f t="shared" si="21"/>
        <v>2.3209400504422315</v>
      </c>
      <c r="K90" s="293">
        <f t="shared" si="21"/>
        <v>3.1527448137697847</v>
      </c>
      <c r="L90" s="293">
        <f t="shared" si="21"/>
        <v>2.4633630435439069</v>
      </c>
      <c r="M90" s="293">
        <f t="shared" si="21"/>
        <v>1.3408719252358969</v>
      </c>
      <c r="N90" s="293">
        <f t="shared" si="21"/>
        <v>1.6512542901128899</v>
      </c>
      <c r="O90" s="293">
        <f t="shared" si="21"/>
        <v>1.5056097523156997</v>
      </c>
      <c r="P90" s="293">
        <f t="shared" si="21"/>
        <v>1.4841517928660373</v>
      </c>
      <c r="Q90" s="293">
        <f t="shared" si="21"/>
        <v>1.1344558722838674</v>
      </c>
      <c r="R90" s="293">
        <f t="shared" si="21"/>
        <v>1.0420279352464705</v>
      </c>
      <c r="S90" s="293">
        <f t="shared" si="21"/>
        <v>1.111731674477368</v>
      </c>
      <c r="T90" s="293">
        <f t="shared" si="21"/>
        <v>1.1246180757958966</v>
      </c>
      <c r="U90" s="293">
        <f t="shared" si="21"/>
        <v>1.1151379143741589</v>
      </c>
      <c r="V90" s="293">
        <f t="shared" si="21"/>
        <v>1.1178299883747569</v>
      </c>
      <c r="W90" s="293">
        <f t="shared" si="21"/>
        <v>1.1035406024627006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0.88436231074731253</v>
      </c>
      <c r="C91" s="293">
        <f t="shared" si="22"/>
        <v>0.78433733503371739</v>
      </c>
      <c r="D91" s="293">
        <f t="shared" si="22"/>
        <v>0.82615869934696329</v>
      </c>
      <c r="E91" s="293">
        <f t="shared" si="22"/>
        <v>0.75358061688168521</v>
      </c>
      <c r="F91" s="293">
        <f t="shared" si="22"/>
        <v>0.45522397611924958</v>
      </c>
      <c r="G91" s="293">
        <f t="shared" si="22"/>
        <v>0.3929829986049293</v>
      </c>
      <c r="H91" s="293">
        <f t="shared" si="22"/>
        <v>0.36078362311266937</v>
      </c>
      <c r="I91" s="293">
        <f t="shared" si="22"/>
        <v>0.35301330485826504</v>
      </c>
      <c r="J91" s="293">
        <f t="shared" si="22"/>
        <v>0.38365131906724625</v>
      </c>
      <c r="K91" s="293">
        <f t="shared" si="22"/>
        <v>0.28937655094902626</v>
      </c>
      <c r="L91" s="293">
        <f t="shared" si="22"/>
        <v>0.27434300118836585</v>
      </c>
      <c r="M91" s="293">
        <f t="shared" si="22"/>
        <v>0.51238764317713037</v>
      </c>
      <c r="N91" s="293">
        <f t="shared" si="22"/>
        <v>0.47621667094214359</v>
      </c>
      <c r="O91" s="293">
        <f t="shared" si="22"/>
        <v>0.57357925033744006</v>
      </c>
      <c r="P91" s="293">
        <f t="shared" si="22"/>
        <v>0.54881008332922088</v>
      </c>
      <c r="Q91" s="293">
        <f t="shared" si="22"/>
        <v>0.47656491528612915</v>
      </c>
      <c r="R91" s="293">
        <f t="shared" si="22"/>
        <v>0.53442389823135628</v>
      </c>
      <c r="S91" s="293">
        <f t="shared" si="22"/>
        <v>0.45202066734005791</v>
      </c>
      <c r="T91" s="293">
        <f t="shared" si="22"/>
        <v>0.52737128658151233</v>
      </c>
      <c r="U91" s="293">
        <f t="shared" si="22"/>
        <v>0.50831964876848534</v>
      </c>
      <c r="V91" s="293">
        <f t="shared" si="22"/>
        <v>0.44067290666158476</v>
      </c>
      <c r="W91" s="293">
        <f t="shared" si="22"/>
        <v>0.39991424480478732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1.3076253402172027</v>
      </c>
      <c r="C92" s="293">
        <f t="shared" si="23"/>
        <v>1.028073807882099</v>
      </c>
      <c r="D92" s="293">
        <f t="shared" si="23"/>
        <v>1.0868188898127626</v>
      </c>
      <c r="E92" s="293">
        <f t="shared" si="23"/>
        <v>0.77701827059468942</v>
      </c>
      <c r="F92" s="293">
        <f t="shared" si="23"/>
        <v>0.43424950776443011</v>
      </c>
      <c r="G92" s="293">
        <f t="shared" si="23"/>
        <v>0.48799819294367075</v>
      </c>
      <c r="H92" s="293">
        <f t="shared" si="23"/>
        <v>0.46355208118931918</v>
      </c>
      <c r="I92" s="293">
        <f t="shared" si="23"/>
        <v>0.49035040371841049</v>
      </c>
      <c r="J92" s="293">
        <f t="shared" si="23"/>
        <v>0.4896365376107919</v>
      </c>
      <c r="K92" s="293">
        <f t="shared" si="23"/>
        <v>0.39622938998037394</v>
      </c>
      <c r="L92" s="293">
        <f t="shared" si="23"/>
        <v>0.31580485768943645</v>
      </c>
      <c r="M92" s="293">
        <f t="shared" si="23"/>
        <v>0.44281297573110451</v>
      </c>
      <c r="N92" s="293">
        <f t="shared" si="23"/>
        <v>0.41448876740415841</v>
      </c>
      <c r="O92" s="293">
        <f t="shared" si="23"/>
        <v>0.62086940320280737</v>
      </c>
      <c r="P92" s="293">
        <f t="shared" si="23"/>
        <v>0.53162528388829711</v>
      </c>
      <c r="Q92" s="293">
        <f t="shared" si="23"/>
        <v>0.43425725096771839</v>
      </c>
      <c r="R92" s="293">
        <f t="shared" si="23"/>
        <v>0.33612610196602732</v>
      </c>
      <c r="S92" s="293">
        <f t="shared" si="23"/>
        <v>0.37873121970174384</v>
      </c>
      <c r="T92" s="293">
        <f t="shared" si="23"/>
        <v>0.32947811368585112</v>
      </c>
      <c r="U92" s="293">
        <f t="shared" si="23"/>
        <v>0.49442166472382265</v>
      </c>
      <c r="V92" s="293">
        <f t="shared" si="23"/>
        <v>0.42585140293748874</v>
      </c>
      <c r="W92" s="293">
        <f t="shared" si="23"/>
        <v>0.40511177946008442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0.77181073092725649</v>
      </c>
      <c r="C93" s="255">
        <f t="shared" si="24"/>
        <v>0.78326189815942615</v>
      </c>
      <c r="D93" s="255">
        <f t="shared" si="24"/>
        <v>0.78353393899376023</v>
      </c>
      <c r="E93" s="255">
        <f t="shared" si="24"/>
        <v>0.80126819373575897</v>
      </c>
      <c r="F93" s="255">
        <f t="shared" si="24"/>
        <v>0.63355595289547251</v>
      </c>
      <c r="G93" s="255">
        <f t="shared" si="24"/>
        <v>0.4808082397152097</v>
      </c>
      <c r="H93" s="255">
        <f t="shared" si="24"/>
        <v>0.49358176193684805</v>
      </c>
      <c r="I93" s="255">
        <f t="shared" si="24"/>
        <v>0.51547485958134076</v>
      </c>
      <c r="J93" s="255">
        <f t="shared" si="24"/>
        <v>0.49453110561302377</v>
      </c>
      <c r="K93" s="255">
        <f t="shared" si="24"/>
        <v>0.35733712307537951</v>
      </c>
      <c r="L93" s="255">
        <f t="shared" si="24"/>
        <v>0.36139819927714728</v>
      </c>
      <c r="M93" s="255">
        <f t="shared" si="24"/>
        <v>0.38050771876269684</v>
      </c>
      <c r="N93" s="255">
        <f t="shared" si="24"/>
        <v>0.41806290424835085</v>
      </c>
      <c r="O93" s="255">
        <f t="shared" si="24"/>
        <v>0.40579281172926573</v>
      </c>
      <c r="P93" s="255">
        <f t="shared" si="24"/>
        <v>0.49076597856163989</v>
      </c>
      <c r="Q93" s="255">
        <f t="shared" si="24"/>
        <v>0.46860911640654695</v>
      </c>
      <c r="R93" s="255">
        <f t="shared" si="24"/>
        <v>0.4870124863711775</v>
      </c>
      <c r="S93" s="255">
        <f t="shared" si="24"/>
        <v>0.46065954608681009</v>
      </c>
      <c r="T93" s="255">
        <f t="shared" si="24"/>
        <v>0.47175915656376038</v>
      </c>
      <c r="U93" s="255">
        <f t="shared" si="24"/>
        <v>0.39514895954287077</v>
      </c>
      <c r="V93" s="255">
        <f t="shared" si="24"/>
        <v>0.40364599881732383</v>
      </c>
      <c r="W93" s="255">
        <f t="shared" si="24"/>
        <v>0.46733331306532527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2.5291990823685739</v>
      </c>
      <c r="C95" s="254">
        <f t="shared" si="25"/>
        <v>2.2526866787563447</v>
      </c>
      <c r="D95" s="254">
        <f t="shared" si="25"/>
        <v>2.3392527007351944</v>
      </c>
      <c r="E95" s="254">
        <f t="shared" si="25"/>
        <v>2.2026261742460158</v>
      </c>
      <c r="F95" s="254">
        <f t="shared" si="25"/>
        <v>2.5211550018746882</v>
      </c>
      <c r="G95" s="254">
        <f t="shared" si="25"/>
        <v>3.0002612445092103</v>
      </c>
      <c r="H95" s="254">
        <f t="shared" si="25"/>
        <v>2.8144006516475328</v>
      </c>
      <c r="I95" s="254">
        <f t="shared" si="25"/>
        <v>2.9788755315096176</v>
      </c>
      <c r="J95" s="254">
        <f t="shared" si="25"/>
        <v>2.4838913626753625</v>
      </c>
      <c r="K95" s="254">
        <f t="shared" si="25"/>
        <v>3.2795368749013747</v>
      </c>
      <c r="L95" s="254">
        <f t="shared" si="25"/>
        <v>2.582593382233501</v>
      </c>
      <c r="M95" s="254">
        <f t="shared" si="25"/>
        <v>1.5619633093266292</v>
      </c>
      <c r="N95" s="254">
        <f t="shared" si="25"/>
        <v>1.8603357099160218</v>
      </c>
      <c r="O95" s="254">
        <f t="shared" si="25"/>
        <v>1.7554444274559413</v>
      </c>
      <c r="P95" s="254">
        <f t="shared" si="25"/>
        <v>1.7237422542083047</v>
      </c>
      <c r="Q95" s="254">
        <f t="shared" si="25"/>
        <v>1.3491905845704388</v>
      </c>
      <c r="R95" s="254">
        <f t="shared" si="25"/>
        <v>1.2867668455631365</v>
      </c>
      <c r="S95" s="254">
        <f t="shared" si="25"/>
        <v>1.3227537618753922</v>
      </c>
      <c r="T95" s="254">
        <f t="shared" si="25"/>
        <v>1.3706249439052898</v>
      </c>
      <c r="U95" s="254">
        <f t="shared" si="25"/>
        <v>1.3537716148539862</v>
      </c>
      <c r="V95" s="254">
        <f t="shared" si="25"/>
        <v>1.3245451887145894</v>
      </c>
      <c r="W95" s="254">
        <f t="shared" si="25"/>
        <v>1.2953954844841518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2.1740038140961073</v>
      </c>
      <c r="C96" s="293">
        <f>IF(CHI_ued!C$16=0,"",CHI_ued!C$16/C$10)</f>
        <v>1.9400378316159315</v>
      </c>
      <c r="D96" s="293">
        <f>IF(CHI_ued!D$16=0,"",CHI_ued!D$16/D$10)</f>
        <v>2.0083896246674389</v>
      </c>
      <c r="E96" s="293">
        <f>IF(CHI_ued!E$16=0,"",CHI_ued!E$16/E$10)</f>
        <v>1.8954109932270256</v>
      </c>
      <c r="F96" s="293">
        <f>IF(CHI_ued!F$16=0,"",CHI_ued!F$16/F$10)</f>
        <v>2.3375232927786009</v>
      </c>
      <c r="G96" s="293">
        <f>IF(CHI_ued!G$16=0,"",CHI_ued!G$16/G$10)</f>
        <v>2.8387288267948518</v>
      </c>
      <c r="H96" s="293">
        <f>IF(CHI_ued!H$16=0,"",CHI_ued!H$16/H$10)</f>
        <v>2.664099412232602</v>
      </c>
      <c r="I96" s="293">
        <f>IF(CHI_ued!I$16=0,"",CHI_ued!I$16/I$10)</f>
        <v>2.8302497649507052</v>
      </c>
      <c r="J96" s="293">
        <f>IF(CHI_ued!J$16=0,"",CHI_ued!J$16/J$10)</f>
        <v>2.3209400504422315</v>
      </c>
      <c r="K96" s="293">
        <f>IF(CHI_ued!K$16=0,"",CHI_ued!K$16/K$10)</f>
        <v>3.1527448137697847</v>
      </c>
      <c r="L96" s="293">
        <f>IF(CHI_ued!L$16=0,"",CHI_ued!L$16/L$10)</f>
        <v>2.4633630435439069</v>
      </c>
      <c r="M96" s="293">
        <f>IF(CHI_ued!M$16=0,"",CHI_ued!M$16/M$10)</f>
        <v>1.3408719252358969</v>
      </c>
      <c r="N96" s="293">
        <f>IF(CHI_ued!N$16=0,"",CHI_ued!N$16/N$10)</f>
        <v>1.6512542901128899</v>
      </c>
      <c r="O96" s="293">
        <f>IF(CHI_ued!O$16=0,"",CHI_ued!O$16/O$10)</f>
        <v>1.5056097523156997</v>
      </c>
      <c r="P96" s="293">
        <f>IF(CHI_ued!P$16=0,"",CHI_ued!P$16/P$10)</f>
        <v>1.4841517928660373</v>
      </c>
      <c r="Q96" s="293">
        <f>IF(CHI_ued!Q$16=0,"",CHI_ued!Q$16/Q$10)</f>
        <v>1.1344558722838674</v>
      </c>
      <c r="R96" s="293">
        <f>IF(CHI_ued!R$16=0,"",CHI_ued!R$16/R$10)</f>
        <v>1.0420279352464705</v>
      </c>
      <c r="S96" s="293">
        <f>IF(CHI_ued!S$16=0,"",CHI_ued!S$16/S$10)</f>
        <v>1.111731674477368</v>
      </c>
      <c r="T96" s="293">
        <f>IF(CHI_ued!T$16=0,"",CHI_ued!T$16/T$10)</f>
        <v>1.1246180757958966</v>
      </c>
      <c r="U96" s="293">
        <f>IF(CHI_ued!U$16=0,"",CHI_ued!U$16/U$10)</f>
        <v>1.1151379143741589</v>
      </c>
      <c r="V96" s="293">
        <f>IF(CHI_ued!V$16=0,"",CHI_ued!V$16/V$10)</f>
        <v>1.1178299883747569</v>
      </c>
      <c r="W96" s="293">
        <f>IF(CHI_ued!W$16=0,"",CHI_ued!W$16/W$10)</f>
        <v>1.1035406024627006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0.35519526827246645</v>
      </c>
      <c r="C97" s="293">
        <f>IF((CHI_ued!C$5-CHI_ued!C$16)=0,"",(CHI_ued!C$5-CHI_ued!C$16)/C$10)</f>
        <v>0.31264884714041313</v>
      </c>
      <c r="D97" s="293">
        <f>IF((CHI_ued!D$5-CHI_ued!D$16)=0,"",(CHI_ued!D$5-CHI_ued!D$16)/D$10)</f>
        <v>0.33086307606775561</v>
      </c>
      <c r="E97" s="293">
        <f>IF((CHI_ued!E$5-CHI_ued!E$16)=0,"",(CHI_ued!E$5-CHI_ued!E$16)/E$10)</f>
        <v>0.30721518101899031</v>
      </c>
      <c r="F97" s="293">
        <f>IF((CHI_ued!F$5-CHI_ued!F$16)=0,"",(CHI_ued!F$5-CHI_ued!F$16)/F$10)</f>
        <v>0.18363170909608706</v>
      </c>
      <c r="G97" s="293">
        <f>IF((CHI_ued!G$5-CHI_ued!G$16)=0,"",(CHI_ued!G$5-CHI_ued!G$16)/G$10)</f>
        <v>0.16153241771435822</v>
      </c>
      <c r="H97" s="293">
        <f>IF((CHI_ued!H$5-CHI_ued!H$16)=0,"",(CHI_ued!H$5-CHI_ued!H$16)/H$10)</f>
        <v>0.15030123941493068</v>
      </c>
      <c r="I97" s="293">
        <f>IF((CHI_ued!I$5-CHI_ued!I$16)=0,"",(CHI_ued!I$5-CHI_ued!I$16)/I$10)</f>
        <v>0.14862576655891246</v>
      </c>
      <c r="J97" s="293">
        <f>IF((CHI_ued!J$5-CHI_ued!J$16)=0,"",(CHI_ued!J$5-CHI_ued!J$16)/J$10)</f>
        <v>0.16295131223313084</v>
      </c>
      <c r="K97" s="293">
        <f>IF((CHI_ued!K$5-CHI_ued!K$16)=0,"",(CHI_ued!K$5-CHI_ued!K$16)/K$10)</f>
        <v>0.12679206113158983</v>
      </c>
      <c r="L97" s="293">
        <f>IF((CHI_ued!L$5-CHI_ued!L$16)=0,"",(CHI_ued!L$5-CHI_ued!L$16)/L$10)</f>
        <v>0.11923033868959387</v>
      </c>
      <c r="M97" s="293">
        <f>IF((CHI_ued!M$5-CHI_ued!M$16)=0,"",(CHI_ued!M$5-CHI_ued!M$16)/M$10)</f>
        <v>0.22109138409073231</v>
      </c>
      <c r="N97" s="293">
        <f>IF((CHI_ued!N$5-CHI_ued!N$16)=0,"",(CHI_ued!N$5-CHI_ued!N$16)/N$10)</f>
        <v>0.20908141980313197</v>
      </c>
      <c r="O97" s="293">
        <f>IF((CHI_ued!O$5-CHI_ued!O$16)=0,"",(CHI_ued!O$5-CHI_ued!O$16)/O$10)</f>
        <v>0.24983467514024169</v>
      </c>
      <c r="P97" s="293">
        <f>IF((CHI_ued!P$5-CHI_ued!P$16)=0,"",(CHI_ued!P$5-CHI_ued!P$16)/P$10)</f>
        <v>0.23959046134226744</v>
      </c>
      <c r="Q97" s="293">
        <f>IF((CHI_ued!Q$5-CHI_ued!Q$16)=0,"",(CHI_ued!Q$5-CHI_ued!Q$16)/Q$10)</f>
        <v>0.21473471228657159</v>
      </c>
      <c r="R97" s="293">
        <f>IF((CHI_ued!R$5-CHI_ued!R$16)=0,"",(CHI_ued!R$5-CHI_ued!R$16)/R$10)</f>
        <v>0.24473891031666592</v>
      </c>
      <c r="S97" s="293">
        <f>IF((CHI_ued!S$5-CHI_ued!S$16)=0,"",(CHI_ued!S$5-CHI_ued!S$16)/S$10)</f>
        <v>0.21102208739802417</v>
      </c>
      <c r="T97" s="293">
        <f>IF((CHI_ued!T$5-CHI_ued!T$16)=0,"",(CHI_ued!T$5-CHI_ued!T$16)/T$10)</f>
        <v>0.2460068681093931</v>
      </c>
      <c r="U97" s="293">
        <f>IF((CHI_ued!U$5-CHI_ued!U$16)=0,"",(CHI_ued!U$5-CHI_ued!U$16)/U$10)</f>
        <v>0.23863370047982732</v>
      </c>
      <c r="V97" s="293">
        <f>IF((CHI_ued!V$5-CHI_ued!V$16)=0,"",(CHI_ued!V$5-CHI_ued!V$16)/V$10)</f>
        <v>0.20671520033983248</v>
      </c>
      <c r="W97" s="293">
        <f>IF((CHI_ued!W$5-CHI_ued!W$16)=0,"",(CHI_ued!W$5-CHI_ued!W$16)/W$10)</f>
        <v>0.19185488202145118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0.67252924832704541</v>
      </c>
      <c r="C98" s="293">
        <f>IF(CHI_ued!C$61=0,"",CHI_ued!C$61/C$11)</f>
        <v>0.52486105158447183</v>
      </c>
      <c r="D98" s="293">
        <f>IF(CHI_ued!D$61=0,"",CHI_ued!D$61/D$11)</f>
        <v>0.55633057711682543</v>
      </c>
      <c r="E98" s="293">
        <f>IF(CHI_ued!E$61=0,"",CHI_ued!E$61/E$11)</f>
        <v>0.40560086042022886</v>
      </c>
      <c r="F98" s="293">
        <f>IF(CHI_ued!F$61=0,"",CHI_ued!F$61/F$11)</f>
        <v>0.22563907226088792</v>
      </c>
      <c r="G98" s="293">
        <f>IF(CHI_ued!G$61=0,"",CHI_ued!G$61/G$11)</f>
        <v>0.25876647143253878</v>
      </c>
      <c r="H98" s="293">
        <f>IF(CHI_ued!H$61=0,"",CHI_ued!H$61/H$11)</f>
        <v>0.24891274957743187</v>
      </c>
      <c r="I98" s="293">
        <f>IF(CHI_ued!I$61=0,"",CHI_ued!I$61/I$11)</f>
        <v>0.26540936093188017</v>
      </c>
      <c r="J98" s="293">
        <f>IF(CHI_ued!J$61=0,"",CHI_ued!J$61/J$11)</f>
        <v>0.26585503502773034</v>
      </c>
      <c r="K98" s="293">
        <f>IF(CHI_ued!K$61=0,"",CHI_ued!K$61/K$11)</f>
        <v>0.21926879017550555</v>
      </c>
      <c r="L98" s="293">
        <f>IF(CHI_ued!L$61=0,"",CHI_ued!L$61/L$11)</f>
        <v>0.17172397577098356</v>
      </c>
      <c r="M98" s="293">
        <f>IF(CHI_ued!M$61=0,"",CHI_ued!M$61/M$11)</f>
        <v>0.23364260603757864</v>
      </c>
      <c r="N98" s="293">
        <f>IF(CHI_ued!N$61=0,"",CHI_ued!N$61/N$11)</f>
        <v>0.22161378876831961</v>
      </c>
      <c r="O98" s="293">
        <f>IF(CHI_ued!O$61=0,"",CHI_ued!O$61/O$11)</f>
        <v>0.33595397993056597</v>
      </c>
      <c r="P98" s="293">
        <f>IF(CHI_ued!P$61=0,"",CHI_ued!P$61/P$11)</f>
        <v>0.28660431179022694</v>
      </c>
      <c r="Q98" s="293">
        <f>IF(CHI_ued!Q$61=0,"",CHI_ued!Q$61/Q$11)</f>
        <v>0.2337763682723813</v>
      </c>
      <c r="R98" s="293">
        <f>IF(CHI_ued!R$61=0,"",CHI_ued!R$61/R$11)</f>
        <v>0.18205073118274223</v>
      </c>
      <c r="S98" s="293">
        <f>IF(CHI_ued!S$61=0,"",CHI_ued!S$61/S$11)</f>
        <v>0.20541533750245675</v>
      </c>
      <c r="T98" s="293">
        <f>IF(CHI_ued!T$61=0,"",CHI_ued!T$61/T$11)</f>
        <v>0.17865823397897779</v>
      </c>
      <c r="U98" s="293">
        <f>IF(CHI_ued!U$61=0,"",CHI_ued!U$61/U$11)</f>
        <v>0.26967881031035895</v>
      </c>
      <c r="V98" s="293">
        <f>IF(CHI_ued!V$61=0,"",CHI_ued!V$61/V$11)</f>
        <v>0.23330276777788633</v>
      </c>
      <c r="W98" s="293">
        <f>IF(CHI_ued!W$61=0,"",CHI_ued!W$61/W$11)</f>
        <v>0.23240125691067318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0.44799017691544063</v>
      </c>
      <c r="C99" s="255">
        <f>IF(CHI_ued!C$110=0,"",CHI_ued!C$110/C$12)</f>
        <v>0.45458714618047569</v>
      </c>
      <c r="D99" s="255">
        <f>IF(CHI_ued!D$110=0,"",CHI_ued!D$110/D$12)</f>
        <v>0.45994557656621265</v>
      </c>
      <c r="E99" s="255">
        <f>IF(CHI_ued!E$110=0,"",CHI_ued!E$110/E$12)</f>
        <v>0.47086860508372741</v>
      </c>
      <c r="F99" s="255">
        <f>IF(CHI_ued!F$110=0,"",CHI_ued!F$110/F$12)</f>
        <v>0.37897427794010324</v>
      </c>
      <c r="G99" s="255">
        <f>IF(CHI_ued!G$110=0,"",CHI_ued!G$110/G$12)</f>
        <v>0.28729096425271805</v>
      </c>
      <c r="H99" s="255">
        <f>IF(CHI_ued!H$110=0,"",CHI_ued!H$110/H$12)</f>
        <v>0.29877005394605211</v>
      </c>
      <c r="I99" s="255">
        <f>IF(CHI_ued!I$110=0,"",CHI_ued!I$110/I$12)</f>
        <v>0.31062991638556581</v>
      </c>
      <c r="J99" s="255">
        <f>IF(CHI_ued!J$110=0,"",CHI_ued!J$110/J$12)</f>
        <v>0.30130044932365452</v>
      </c>
      <c r="K99" s="255">
        <f>IF(CHI_ued!K$110=0,"",CHI_ued!K$110/K$12)</f>
        <v>0.22709947701573246</v>
      </c>
      <c r="L99" s="255">
        <f>IF(CHI_ued!L$110=0,"",CHI_ued!L$110/L$12)</f>
        <v>0.22955981971260078</v>
      </c>
      <c r="M99" s="255">
        <f>IF(CHI_ued!M$110=0,"",CHI_ued!M$110/M$12)</f>
        <v>0.22758025250122405</v>
      </c>
      <c r="N99" s="255">
        <f>IF(CHI_ued!N$110=0,"",CHI_ued!N$110/N$12)</f>
        <v>0.2575740802777175</v>
      </c>
      <c r="O99" s="255">
        <f>IF(CHI_ued!O$110=0,"",CHI_ued!O$110/O$12)</f>
        <v>0.2453734946651929</v>
      </c>
      <c r="P99" s="255">
        <f>IF(CHI_ued!P$110=0,"",CHI_ued!P$110/P$12)</f>
        <v>0.29676368776395495</v>
      </c>
      <c r="Q99" s="255">
        <f>IF(CHI_ued!Q$110=0,"",CHI_ued!Q$110/Q$12)</f>
        <v>0.2822976909921513</v>
      </c>
      <c r="R99" s="255">
        <f>IF(CHI_ued!R$110=0,"",CHI_ued!R$110/R$12)</f>
        <v>0.29487722716190323</v>
      </c>
      <c r="S99" s="255">
        <f>IF(CHI_ued!S$110=0,"",CHI_ued!S$110/S$12)</f>
        <v>0.27830415982647727</v>
      </c>
      <c r="T99" s="255">
        <f>IF(CHI_ued!T$110=0,"",CHI_ued!T$110/T$12)</f>
        <v>0.28419814780349772</v>
      </c>
      <c r="U99" s="255">
        <f>IF(CHI_ued!U$110=0,"",CHI_ued!U$110/U$12)</f>
        <v>0.23949673558943463</v>
      </c>
      <c r="V99" s="255">
        <f>IF(CHI_ued!V$110=0,"",CHI_ued!V$110/V$12)</f>
        <v>0.24435927719840289</v>
      </c>
      <c r="W99" s="255">
        <f>IF(CHI_ued!W$110=0,"",CHI_ued!W$110/W$12)</f>
        <v>0.28396289529838875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3.0310589148780447</v>
      </c>
      <c r="C100" s="315">
        <f t="shared" si="26"/>
        <v>2.9760923066963079</v>
      </c>
      <c r="D100" s="315">
        <f t="shared" si="26"/>
        <v>2.7952506492937021</v>
      </c>
      <c r="E100" s="315">
        <f t="shared" si="26"/>
        <v>3.169467537681105</v>
      </c>
      <c r="F100" s="315">
        <f t="shared" si="26"/>
        <v>4.219734024847698</v>
      </c>
      <c r="G100" s="315">
        <f t="shared" si="26"/>
        <v>4.7761250681246903</v>
      </c>
      <c r="H100" s="315">
        <f t="shared" si="26"/>
        <v>4.4258453306296968</v>
      </c>
      <c r="I100" s="315">
        <f t="shared" si="26"/>
        <v>4.5263039369623712</v>
      </c>
      <c r="J100" s="315">
        <f t="shared" si="26"/>
        <v>4.1481289355958522</v>
      </c>
      <c r="K100" s="315">
        <f t="shared" si="26"/>
        <v>4.6810703331331531</v>
      </c>
      <c r="L100" s="315">
        <f t="shared" si="26"/>
        <v>5.0729005659268855</v>
      </c>
      <c r="M100" s="315">
        <f t="shared" si="26"/>
        <v>4.5297778940443854</v>
      </c>
      <c r="N100" s="315">
        <f t="shared" si="26"/>
        <v>3.9446326527755295</v>
      </c>
      <c r="O100" s="315">
        <f t="shared" si="26"/>
        <v>3.4431923822088053</v>
      </c>
      <c r="P100" s="315">
        <f t="shared" si="26"/>
        <v>3.6491889871511853</v>
      </c>
      <c r="Q100" s="315">
        <f t="shared" si="26"/>
        <v>3.5867450485899304</v>
      </c>
      <c r="R100" s="315">
        <f t="shared" si="26"/>
        <v>3.5115266821653148</v>
      </c>
      <c r="S100" s="315">
        <f t="shared" si="26"/>
        <v>3.6435944654028614</v>
      </c>
      <c r="T100" s="315">
        <f t="shared" si="26"/>
        <v>3.6519795679057072</v>
      </c>
      <c r="U100" s="315">
        <f t="shared" si="26"/>
        <v>3.4813147860251235</v>
      </c>
      <c r="V100" s="315">
        <f t="shared" si="26"/>
        <v>3.6488550403905879</v>
      </c>
      <c r="W100" s="315">
        <f t="shared" si="26"/>
        <v>3.5378921355466759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4.0805322693812078</v>
      </c>
      <c r="C101" s="257">
        <f t="shared" si="27"/>
        <v>4.4981477872508515</v>
      </c>
      <c r="D101" s="257">
        <f t="shared" si="27"/>
        <v>3.7346166490494954</v>
      </c>
      <c r="E101" s="257">
        <f t="shared" si="27"/>
        <v>4.190707654835184</v>
      </c>
      <c r="F101" s="257">
        <f t="shared" si="27"/>
        <v>7.6335377729836384</v>
      </c>
      <c r="G101" s="257">
        <f t="shared" si="27"/>
        <v>9.7607845122008356</v>
      </c>
      <c r="H101" s="257">
        <f t="shared" si="27"/>
        <v>9.8421413352292522</v>
      </c>
      <c r="I101" s="257">
        <f t="shared" si="27"/>
        <v>10.655308803759883</v>
      </c>
      <c r="J101" s="257">
        <f t="shared" si="27"/>
        <v>8.0832453264830733</v>
      </c>
      <c r="K101" s="257">
        <f t="shared" si="27"/>
        <v>13.860840309623889</v>
      </c>
      <c r="L101" s="257">
        <f t="shared" si="27"/>
        <v>12.083683746238551</v>
      </c>
      <c r="M101" s="257">
        <f t="shared" si="27"/>
        <v>5.6819086649913331</v>
      </c>
      <c r="N101" s="257">
        <f t="shared" si="27"/>
        <v>6.2776934423471626</v>
      </c>
      <c r="O101" s="257">
        <f t="shared" si="27"/>
        <v>5.3352111572041023</v>
      </c>
      <c r="P101" s="257">
        <f t="shared" si="27"/>
        <v>5.2593486972553718</v>
      </c>
      <c r="Q101" s="257">
        <f t="shared" si="27"/>
        <v>4.6424226360359162</v>
      </c>
      <c r="R101" s="257">
        <f t="shared" si="27"/>
        <v>3.9938183235169253</v>
      </c>
      <c r="S101" s="257">
        <f t="shared" si="27"/>
        <v>4.4807222742944255</v>
      </c>
      <c r="T101" s="257">
        <f t="shared" si="27"/>
        <v>4.0936675761109438</v>
      </c>
      <c r="U101" s="257">
        <f t="shared" si="27"/>
        <v>4.1055837344689481</v>
      </c>
      <c r="V101" s="257">
        <f t="shared" si="27"/>
        <v>4.7518217708344688</v>
      </c>
      <c r="W101" s="257">
        <f t="shared" si="27"/>
        <v>4.7315251775180034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0.81878017324845431</v>
      </c>
      <c r="C102" s="295">
        <f t="shared" si="28"/>
        <v>0.82646919558049936</v>
      </c>
      <c r="D102" s="295">
        <f t="shared" si="28"/>
        <v>0.73649457031486543</v>
      </c>
      <c r="E102" s="295">
        <f t="shared" si="28"/>
        <v>0.77390094868206727</v>
      </c>
      <c r="F102" s="295">
        <f t="shared" si="28"/>
        <v>0.74292510826745395</v>
      </c>
      <c r="G102" s="295">
        <f t="shared" si="28"/>
        <v>0.91559022338831242</v>
      </c>
      <c r="H102" s="295">
        <f t="shared" si="28"/>
        <v>0.85737910332627831</v>
      </c>
      <c r="I102" s="295">
        <f t="shared" si="28"/>
        <v>0.90740896035979157</v>
      </c>
      <c r="J102" s="295">
        <f t="shared" si="28"/>
        <v>0.80849595298996701</v>
      </c>
      <c r="K102" s="295">
        <f t="shared" si="28"/>
        <v>0.6335126492010198</v>
      </c>
      <c r="L102" s="295">
        <f t="shared" si="28"/>
        <v>0.74986400193868674</v>
      </c>
      <c r="M102" s="295">
        <f t="shared" si="28"/>
        <v>1.6730775623972027</v>
      </c>
      <c r="N102" s="295">
        <f t="shared" si="28"/>
        <v>1.3872995175851832</v>
      </c>
      <c r="O102" s="295">
        <f t="shared" si="28"/>
        <v>1.4716599916700135</v>
      </c>
      <c r="P102" s="295">
        <f t="shared" si="28"/>
        <v>1.4373669663674435</v>
      </c>
      <c r="Q102" s="295">
        <f t="shared" si="28"/>
        <v>1.4920054227745059</v>
      </c>
      <c r="R102" s="295">
        <f t="shared" si="28"/>
        <v>1.4261806903112189</v>
      </c>
      <c r="S102" s="295">
        <f t="shared" si="28"/>
        <v>1.4911923593291752</v>
      </c>
      <c r="T102" s="295">
        <f t="shared" si="28"/>
        <v>1.5250478916310837</v>
      </c>
      <c r="U102" s="295">
        <f t="shared" si="28"/>
        <v>1.4269599906931296</v>
      </c>
      <c r="V102" s="295">
        <f t="shared" si="28"/>
        <v>1.4787056624123815</v>
      </c>
      <c r="W102" s="295">
        <f t="shared" si="28"/>
        <v>1.4461790558850076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1.0030937677155953</v>
      </c>
      <c r="C103" s="258">
        <f t="shared" si="29"/>
        <v>1.0074546599790635</v>
      </c>
      <c r="D103" s="258">
        <f t="shared" si="29"/>
        <v>0.90362340913804517</v>
      </c>
      <c r="E103" s="258">
        <f t="shared" si="29"/>
        <v>0.95734719102158328</v>
      </c>
      <c r="F103" s="258">
        <f t="shared" si="29"/>
        <v>0.91008605809676302</v>
      </c>
      <c r="G103" s="258">
        <f t="shared" si="29"/>
        <v>1.111956132409651</v>
      </c>
      <c r="H103" s="258">
        <f t="shared" si="29"/>
        <v>1.0395509778476169</v>
      </c>
      <c r="I103" s="258">
        <f t="shared" si="29"/>
        <v>1.0968509145806644</v>
      </c>
      <c r="J103" s="258">
        <f t="shared" si="29"/>
        <v>0.97875979634240606</v>
      </c>
      <c r="K103" s="258">
        <f t="shared" si="29"/>
        <v>0.77951677440832212</v>
      </c>
      <c r="L103" s="258">
        <f t="shared" si="29"/>
        <v>0.91516246302474002</v>
      </c>
      <c r="M103" s="258">
        <f t="shared" si="29"/>
        <v>1.8324404114875976</v>
      </c>
      <c r="N103" s="258">
        <f t="shared" si="29"/>
        <v>1.5147826259686763</v>
      </c>
      <c r="O103" s="258">
        <f t="shared" si="29"/>
        <v>1.6435387426872954</v>
      </c>
      <c r="P103" s="258">
        <f t="shared" si="29"/>
        <v>1.6130214501490936</v>
      </c>
      <c r="Q103" s="258">
        <f t="shared" si="29"/>
        <v>1.6522820482532816</v>
      </c>
      <c r="R103" s="258">
        <f t="shared" si="29"/>
        <v>1.5830932309180399</v>
      </c>
      <c r="S103" s="258">
        <f t="shared" si="29"/>
        <v>1.6593511575371809</v>
      </c>
      <c r="T103" s="258">
        <f t="shared" si="29"/>
        <v>1.6800721820726787</v>
      </c>
      <c r="U103" s="258">
        <f t="shared" si="29"/>
        <v>1.5760869100444079</v>
      </c>
      <c r="V103" s="258">
        <f t="shared" si="29"/>
        <v>1.6245118673888119</v>
      </c>
      <c r="W103" s="258">
        <f t="shared" si="29"/>
        <v>1.5872238328528818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HU: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1924.5379944651768</v>
      </c>
      <c r="C5" s="225">
        <f t="shared" si="0"/>
        <v>1626.1859601106707</v>
      </c>
      <c r="D5" s="225">
        <f t="shared" si="0"/>
        <v>1783.6292255761089</v>
      </c>
      <c r="E5" s="225">
        <f t="shared" si="0"/>
        <v>1580.8849904090539</v>
      </c>
      <c r="F5" s="225">
        <f t="shared" si="0"/>
        <v>1538.2828489171916</v>
      </c>
      <c r="G5" s="225">
        <f t="shared" si="0"/>
        <v>2080.1611661284496</v>
      </c>
      <c r="H5" s="225">
        <f t="shared" si="0"/>
        <v>2049.2932253354993</v>
      </c>
      <c r="I5" s="225">
        <f t="shared" si="0"/>
        <v>2202.8181508492371</v>
      </c>
      <c r="J5" s="225">
        <f t="shared" si="0"/>
        <v>2006.6494528563401</v>
      </c>
      <c r="K5" s="225">
        <f t="shared" si="0"/>
        <v>1777.9666416379825</v>
      </c>
      <c r="L5" s="225">
        <f t="shared" si="0"/>
        <v>1920.7246977710154</v>
      </c>
      <c r="M5" s="225">
        <f t="shared" si="0"/>
        <v>2108.8478260133516</v>
      </c>
      <c r="N5" s="225">
        <f t="shared" si="0"/>
        <v>1902.0287067549614</v>
      </c>
      <c r="O5" s="225">
        <f t="shared" si="0"/>
        <v>1914.4395897323102</v>
      </c>
      <c r="P5" s="225">
        <f t="shared" si="0"/>
        <v>2210.9479261810543</v>
      </c>
      <c r="Q5" s="225">
        <f t="shared" si="0"/>
        <v>2434.8978399794451</v>
      </c>
      <c r="R5" s="225">
        <f t="shared" si="0"/>
        <v>2567.4536030237396</v>
      </c>
      <c r="S5" s="225">
        <f t="shared" si="0"/>
        <v>2843.2258158079203</v>
      </c>
      <c r="T5" s="225">
        <f t="shared" si="0"/>
        <v>2934.1261067511077</v>
      </c>
      <c r="U5" s="225">
        <f t="shared" si="0"/>
        <v>2739.5839774064998</v>
      </c>
      <c r="V5" s="225">
        <f t="shared" si="0"/>
        <v>2683.2791066997188</v>
      </c>
      <c r="W5" s="225">
        <f t="shared" si="0"/>
        <v>2871.8919236157813</v>
      </c>
      <c r="DA5" s="89"/>
    </row>
    <row r="6" spans="1:105" ht="12" customHeight="1" x14ac:dyDescent="0.25">
      <c r="A6" s="55" t="s">
        <v>92</v>
      </c>
      <c r="B6" s="261">
        <v>3.9157605330552161</v>
      </c>
      <c r="C6" s="261">
        <v>3.5883381568561021</v>
      </c>
      <c r="D6" s="261">
        <v>4.2197837915537724</v>
      </c>
      <c r="E6" s="261">
        <v>2.8882797919324639</v>
      </c>
      <c r="F6" s="261">
        <v>1.930355676404947</v>
      </c>
      <c r="G6" s="261">
        <v>1.608110335559358</v>
      </c>
      <c r="H6" s="261">
        <v>1.5265726226040941</v>
      </c>
      <c r="I6" s="261">
        <v>1.442156544107317</v>
      </c>
      <c r="J6" s="261">
        <v>1.807639943396941</v>
      </c>
      <c r="K6" s="261">
        <v>0.7514159704830633</v>
      </c>
      <c r="L6" s="261">
        <v>1.125968269490687</v>
      </c>
      <c r="M6" s="261">
        <v>2.8266642952974159</v>
      </c>
      <c r="N6" s="261">
        <v>2.3302768510659861</v>
      </c>
      <c r="O6" s="261">
        <v>2.7009471113700512</v>
      </c>
      <c r="P6" s="261">
        <v>3.257513349999468</v>
      </c>
      <c r="Q6" s="261">
        <v>3.8680104851329462</v>
      </c>
      <c r="R6" s="261">
        <v>4.693093053144084</v>
      </c>
      <c r="S6" s="261">
        <v>3.985081616192784</v>
      </c>
      <c r="T6" s="261">
        <v>4.4194731291339231</v>
      </c>
      <c r="U6" s="261">
        <v>4.1062252323897148</v>
      </c>
      <c r="V6" s="261">
        <v>3.5877973268245089</v>
      </c>
      <c r="W6" s="261">
        <v>3.6222013768286212</v>
      </c>
      <c r="DA6" s="67" t="s">
        <v>989</v>
      </c>
    </row>
    <row r="7" spans="1:105" ht="12" customHeight="1" x14ac:dyDescent="0.25">
      <c r="A7" s="202" t="s">
        <v>93</v>
      </c>
      <c r="B7" s="226">
        <v>30.982669725617619</v>
      </c>
      <c r="C7" s="226">
        <v>28.392005854086388</v>
      </c>
      <c r="D7" s="226">
        <v>33.388192772150163</v>
      </c>
      <c r="E7" s="226">
        <v>22.852934471658951</v>
      </c>
      <c r="F7" s="226">
        <v>15.27355206483009</v>
      </c>
      <c r="G7" s="226">
        <v>12.72385044703273</v>
      </c>
      <c r="H7" s="226">
        <v>12.078699649544079</v>
      </c>
      <c r="I7" s="226">
        <v>11.41077436210144</v>
      </c>
      <c r="J7" s="226">
        <v>14.30258844388629</v>
      </c>
      <c r="K7" s="226">
        <v>5.9454281342037616</v>
      </c>
      <c r="L7" s="226">
        <v>8.908998065807733</v>
      </c>
      <c r="M7" s="226">
        <v>22.365414214455139</v>
      </c>
      <c r="N7" s="226">
        <v>18.437848136106041</v>
      </c>
      <c r="O7" s="226">
        <v>21.37070221519577</v>
      </c>
      <c r="P7" s="226">
        <v>25.774420932496941</v>
      </c>
      <c r="Q7" s="226">
        <v>30.604857049977891</v>
      </c>
      <c r="R7" s="226">
        <v>37.133157359779567</v>
      </c>
      <c r="S7" s="226">
        <v>31.531158890300421</v>
      </c>
      <c r="T7" s="226">
        <v>34.968194598550383</v>
      </c>
      <c r="U7" s="226">
        <v>32.489683452339477</v>
      </c>
      <c r="V7" s="226">
        <v>28.387726644950611</v>
      </c>
      <c r="W7" s="226">
        <v>28.65994178923815</v>
      </c>
      <c r="DA7" s="174" t="s">
        <v>990</v>
      </c>
    </row>
    <row r="8" spans="1:105" ht="12" customHeight="1" x14ac:dyDescent="0.25">
      <c r="A8" s="202" t="s">
        <v>94</v>
      </c>
      <c r="B8" s="226">
        <v>34.193452697047071</v>
      </c>
      <c r="C8" s="226">
        <v>31.334314239010709</v>
      </c>
      <c r="D8" s="226">
        <v>36.848263894135627</v>
      </c>
      <c r="E8" s="226">
        <v>25.221220145508589</v>
      </c>
      <c r="F8" s="226">
        <v>16.856374375408748</v>
      </c>
      <c r="G8" s="226">
        <v>14.042443154121759</v>
      </c>
      <c r="H8" s="226">
        <v>13.3304343610851</v>
      </c>
      <c r="I8" s="226">
        <v>12.59329092174981</v>
      </c>
      <c r="J8" s="226">
        <v>15.784788261709711</v>
      </c>
      <c r="K8" s="226">
        <v>6.561562236920385</v>
      </c>
      <c r="L8" s="226">
        <v>9.832251598686522</v>
      </c>
      <c r="M8" s="226">
        <v>24.683177394474551</v>
      </c>
      <c r="N8" s="226">
        <v>20.34859144355778</v>
      </c>
      <c r="O8" s="226">
        <v>23.585381820527029</v>
      </c>
      <c r="P8" s="226">
        <v>28.445464860002321</v>
      </c>
      <c r="Q8" s="226">
        <v>33.776486697433732</v>
      </c>
      <c r="R8" s="226">
        <v>40.981325073603429</v>
      </c>
      <c r="S8" s="226">
        <v>34.798782659684768</v>
      </c>
      <c r="T8" s="226">
        <v>38.59200380392118</v>
      </c>
      <c r="U8" s="226">
        <v>35.856640635169043</v>
      </c>
      <c r="V8" s="226">
        <v>31.32959156867722</v>
      </c>
      <c r="W8" s="226">
        <v>31.630016798073129</v>
      </c>
      <c r="DA8" s="174" t="s">
        <v>991</v>
      </c>
    </row>
    <row r="9" spans="1:105" ht="12" customHeight="1" x14ac:dyDescent="0.25">
      <c r="A9" s="202" t="s">
        <v>95</v>
      </c>
      <c r="B9" s="226">
        <v>55.633812599887307</v>
      </c>
      <c r="C9" s="226">
        <v>50.981905271872357</v>
      </c>
      <c r="D9" s="226">
        <v>59.953273109930009</v>
      </c>
      <c r="E9" s="226">
        <v>41.035710770351763</v>
      </c>
      <c r="F9" s="226">
        <v>27.42584615317363</v>
      </c>
      <c r="G9" s="226">
        <v>22.847492407470391</v>
      </c>
      <c r="H9" s="226">
        <v>21.689031923463919</v>
      </c>
      <c r="I9" s="226">
        <v>20.489676587032559</v>
      </c>
      <c r="J9" s="226">
        <v>25.68234216829169</v>
      </c>
      <c r="K9" s="226">
        <v>10.67586613980199</v>
      </c>
      <c r="L9" s="226">
        <v>15.997379607222509</v>
      </c>
      <c r="M9" s="226">
        <v>40.160298455398809</v>
      </c>
      <c r="N9" s="226">
        <v>33.107792099050847</v>
      </c>
      <c r="O9" s="226">
        <v>38.374150862317173</v>
      </c>
      <c r="P9" s="226">
        <v>46.281657349996578</v>
      </c>
      <c r="Q9" s="226">
        <v>54.955395930809118</v>
      </c>
      <c r="R9" s="226">
        <v>66.677892386012587</v>
      </c>
      <c r="S9" s="226">
        <v>56.618703303989577</v>
      </c>
      <c r="T9" s="226">
        <v>62.790392257372282</v>
      </c>
      <c r="U9" s="226">
        <v>58.339871180390411</v>
      </c>
      <c r="V9" s="226">
        <v>50.974221340137483</v>
      </c>
      <c r="W9" s="226">
        <v>51.463022546045913</v>
      </c>
      <c r="DA9" s="174" t="s">
        <v>992</v>
      </c>
    </row>
    <row r="10" spans="1:105" ht="12" customHeight="1" x14ac:dyDescent="0.25">
      <c r="A10" s="56" t="s">
        <v>96</v>
      </c>
      <c r="B10" s="262">
        <v>12.784450806386671</v>
      </c>
      <c r="C10" s="262">
        <v>10.959581066213071</v>
      </c>
      <c r="D10" s="262">
        <v>12.257141899217601</v>
      </c>
      <c r="E10" s="262">
        <v>9.8880666785783369</v>
      </c>
      <c r="F10" s="262">
        <v>5.581374574219879</v>
      </c>
      <c r="G10" s="262">
        <v>5.3945107104302004</v>
      </c>
      <c r="H10" s="262">
        <v>4.8858634043826781</v>
      </c>
      <c r="I10" s="262">
        <v>4.7168681414235998</v>
      </c>
      <c r="J10" s="262">
        <v>5.4892762260035344</v>
      </c>
      <c r="K10" s="262">
        <v>2.24676957535263</v>
      </c>
      <c r="L10" s="262">
        <v>3.3416958652379778</v>
      </c>
      <c r="M10" s="262">
        <v>10.722211704339619</v>
      </c>
      <c r="N10" s="262">
        <v>7.1052227232383682</v>
      </c>
      <c r="O10" s="262">
        <v>10.231735988316631</v>
      </c>
      <c r="P10" s="262">
        <v>12.018772794442251</v>
      </c>
      <c r="Q10" s="262">
        <v>14.35376878034185</v>
      </c>
      <c r="R10" s="262">
        <v>17.422401876862139</v>
      </c>
      <c r="S10" s="262">
        <v>16.047768985823939</v>
      </c>
      <c r="T10" s="262">
        <v>18.1499781015367</v>
      </c>
      <c r="U10" s="262">
        <v>16.60380830301461</v>
      </c>
      <c r="V10" s="262">
        <v>14.112697667828799</v>
      </c>
      <c r="W10" s="262">
        <v>13.9122473713036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0.78507365795940243</v>
      </c>
      <c r="N11" s="228">
        <v>0.149164601222701</v>
      </c>
      <c r="O11" s="228">
        <v>0.19864125393031981</v>
      </c>
      <c r="P11" s="228">
        <v>4.0132073799761407E-2</v>
      </c>
      <c r="Q11" s="228">
        <v>0.13990859792001201</v>
      </c>
      <c r="R11" s="228">
        <v>0.1652936141836987</v>
      </c>
      <c r="S11" s="228">
        <v>0.30191546139508452</v>
      </c>
      <c r="T11" s="228">
        <v>0.1773320756340272</v>
      </c>
      <c r="U11" s="228">
        <v>5.3012803179936993E-2</v>
      </c>
      <c r="V11" s="228">
        <v>0.22683020137288701</v>
      </c>
      <c r="W11" s="228">
        <v>0.22104547202358191</v>
      </c>
      <c r="DA11" s="69" t="s">
        <v>994</v>
      </c>
    </row>
    <row r="12" spans="1:105" ht="12" customHeight="1" x14ac:dyDescent="0.25">
      <c r="A12" s="37" t="s">
        <v>162</v>
      </c>
      <c r="B12" s="228">
        <v>8.1234849187941958</v>
      </c>
      <c r="C12" s="228">
        <v>6.1916582559101663</v>
      </c>
      <c r="D12" s="228">
        <v>6.1174411495289052</v>
      </c>
      <c r="E12" s="228">
        <v>6.7343964433741306</v>
      </c>
      <c r="F12" s="228">
        <v>2.738961734171788</v>
      </c>
      <c r="G12" s="228">
        <v>3.5861220112235981</v>
      </c>
      <c r="H12" s="228">
        <v>2.9342379569590009</v>
      </c>
      <c r="I12" s="228">
        <v>2.944269767190836</v>
      </c>
      <c r="J12" s="228">
        <v>2.9112875122901052</v>
      </c>
      <c r="K12" s="228">
        <v>1.082330987490254</v>
      </c>
      <c r="L12" s="228">
        <v>1.6748430774289129</v>
      </c>
      <c r="M12" s="228">
        <v>6.7986599184890641</v>
      </c>
      <c r="N12" s="228">
        <v>2.8503354534198131</v>
      </c>
      <c r="O12" s="228">
        <v>7.1503973216466212</v>
      </c>
      <c r="P12" s="228">
        <v>8.2110678496602265</v>
      </c>
      <c r="Q12" s="228">
        <v>9.7742942463322819</v>
      </c>
      <c r="R12" s="228">
        <v>12.00272501785579</v>
      </c>
      <c r="S12" s="228">
        <v>11.48477336851332</v>
      </c>
      <c r="T12" s="228">
        <v>13.40664677354704</v>
      </c>
      <c r="U12" s="228">
        <v>12.185188615962231</v>
      </c>
      <c r="V12" s="228">
        <v>9.6167230886569168</v>
      </c>
      <c r="W12" s="228">
        <v>9.0678703391229725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0.2173099364238183</v>
      </c>
      <c r="T14" s="228">
        <v>0.14783880552744891</v>
      </c>
      <c r="U14" s="228">
        <v>0.1680975302347793</v>
      </c>
      <c r="V14" s="228">
        <v>0.35220443406456531</v>
      </c>
      <c r="W14" s="228">
        <v>0.40901340121430318</v>
      </c>
      <c r="DA14" s="69" t="s">
        <v>997</v>
      </c>
    </row>
    <row r="15" spans="1:105" ht="12" customHeight="1" x14ac:dyDescent="0.25">
      <c r="A15" s="37" t="s">
        <v>38</v>
      </c>
      <c r="B15" s="228">
        <v>4.6609658875924733</v>
      </c>
      <c r="C15" s="228">
        <v>4.7679228103028999</v>
      </c>
      <c r="D15" s="228">
        <v>6.1397007496886911</v>
      </c>
      <c r="E15" s="228">
        <v>3.1536702352042072</v>
      </c>
      <c r="F15" s="228">
        <v>2.842412840048091</v>
      </c>
      <c r="G15" s="228">
        <v>1.8083886992066029</v>
      </c>
      <c r="H15" s="228">
        <v>1.9516254474236769</v>
      </c>
      <c r="I15" s="228">
        <v>1.772598374232764</v>
      </c>
      <c r="J15" s="228">
        <v>2.5779887137134292</v>
      </c>
      <c r="K15" s="228">
        <v>1.164438587862376</v>
      </c>
      <c r="L15" s="228">
        <v>1.6668527878090651</v>
      </c>
      <c r="M15" s="228">
        <v>3.138478127891156</v>
      </c>
      <c r="N15" s="228">
        <v>4.1057226685958552</v>
      </c>
      <c r="O15" s="228">
        <v>2.8826974127396858</v>
      </c>
      <c r="P15" s="228">
        <v>3.767572870982264</v>
      </c>
      <c r="Q15" s="228">
        <v>4.4395659360895534</v>
      </c>
      <c r="R15" s="228">
        <v>5.2543832448226429</v>
      </c>
      <c r="S15" s="228">
        <v>4.0437702194917069</v>
      </c>
      <c r="T15" s="228">
        <v>4.4181604468281828</v>
      </c>
      <c r="U15" s="228">
        <v>4.1975093536376553</v>
      </c>
      <c r="V15" s="228">
        <v>3.9169399437344299</v>
      </c>
      <c r="W15" s="228">
        <v>4.2143181589427439</v>
      </c>
      <c r="DA15" s="69" t="s">
        <v>998</v>
      </c>
    </row>
    <row r="16" spans="1:105" ht="12" customHeight="1" x14ac:dyDescent="0.25">
      <c r="A16" s="134" t="s">
        <v>999</v>
      </c>
      <c r="B16" s="316">
        <v>1368.035339638865</v>
      </c>
      <c r="C16" s="316">
        <v>1158.0131556319859</v>
      </c>
      <c r="D16" s="316">
        <v>1263.7718681851179</v>
      </c>
      <c r="E16" s="316">
        <v>1131.157523645744</v>
      </c>
      <c r="F16" s="316">
        <v>1287.5393453145589</v>
      </c>
      <c r="G16" s="316">
        <v>1827.209165203813</v>
      </c>
      <c r="H16" s="316">
        <v>1804.870077062463</v>
      </c>
      <c r="I16" s="316">
        <v>1958.5329320722269</v>
      </c>
      <c r="J16" s="316">
        <v>1722.002493551161</v>
      </c>
      <c r="K16" s="316">
        <v>1628.494325021496</v>
      </c>
      <c r="L16" s="316">
        <v>1728.250644883921</v>
      </c>
      <c r="M16" s="316">
        <v>1525.7953568357691</v>
      </c>
      <c r="N16" s="316">
        <v>1476.275408426483</v>
      </c>
      <c r="O16" s="316">
        <v>1386.3092354000339</v>
      </c>
      <c r="P16" s="316">
        <v>1614.0894558811169</v>
      </c>
      <c r="Q16" s="316">
        <v>1714.6173247972249</v>
      </c>
      <c r="R16" s="316">
        <v>1697.0758763354049</v>
      </c>
      <c r="S16" s="316">
        <v>2021.3585697667129</v>
      </c>
      <c r="T16" s="316">
        <v>1997.453089872306</v>
      </c>
      <c r="U16" s="316">
        <v>1881.7947768860281</v>
      </c>
      <c r="V16" s="316">
        <v>1924.5712421845919</v>
      </c>
      <c r="W16" s="316">
        <v>2107.9777349847241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0.90765262252794487</v>
      </c>
      <c r="P17" s="317">
        <v>5.4456577815993112</v>
      </c>
      <c r="Q17" s="317">
        <v>13.61418744625967</v>
      </c>
      <c r="R17" s="317">
        <v>11.79896818572657</v>
      </c>
      <c r="S17" s="317">
        <v>4.5380911435941522</v>
      </c>
      <c r="T17" s="317">
        <v>0.90765262252794487</v>
      </c>
      <c r="U17" s="317">
        <v>10.89140154772141</v>
      </c>
      <c r="V17" s="317">
        <v>7.2608770421324156</v>
      </c>
      <c r="W17" s="317">
        <v>5.4456577815993112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3.4393809114359408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9.0379191745485805</v>
      </c>
      <c r="C19" s="317">
        <v>15.816337059329321</v>
      </c>
      <c r="D19" s="317">
        <v>2.259501289767841</v>
      </c>
      <c r="E19" s="317">
        <v>3.389251934651762</v>
      </c>
      <c r="F19" s="317">
        <v>66.231986242476353</v>
      </c>
      <c r="G19" s="317">
        <v>99.909200343938082</v>
      </c>
      <c r="H19" s="317">
        <v>114.5027515047291</v>
      </c>
      <c r="I19" s="317">
        <v>141.44453998280309</v>
      </c>
      <c r="J19" s="317">
        <v>144.8122957867584</v>
      </c>
      <c r="K19" s="317">
        <v>151.54772141014621</v>
      </c>
      <c r="L19" s="317">
        <v>177.36698194325021</v>
      </c>
      <c r="M19" s="317">
        <v>127.9736027515047</v>
      </c>
      <c r="N19" s="317">
        <v>122.3607910576096</v>
      </c>
      <c r="O19" s="317">
        <v>204.30877042132411</v>
      </c>
      <c r="P19" s="317">
        <v>200.94101461736889</v>
      </c>
      <c r="Q19" s="317">
        <v>289.62450558899388</v>
      </c>
      <c r="R19" s="317">
        <v>229.32261392949269</v>
      </c>
      <c r="S19" s="317">
        <v>276.61074806534822</v>
      </c>
      <c r="T19" s="317">
        <v>274.4067067927773</v>
      </c>
      <c r="U19" s="317">
        <v>272.20266552020638</v>
      </c>
      <c r="V19" s="317">
        <v>236.93748925193461</v>
      </c>
      <c r="W19" s="317">
        <v>281.01891659501291</v>
      </c>
      <c r="DA19" s="137" t="s">
        <v>976</v>
      </c>
    </row>
    <row r="20" spans="1:105" ht="12" customHeight="1" x14ac:dyDescent="0.25">
      <c r="A20" s="135" t="s">
        <v>83</v>
      </c>
      <c r="B20" s="317">
        <v>135.56895958727429</v>
      </c>
      <c r="C20" s="317">
        <v>65.730352536543421</v>
      </c>
      <c r="D20" s="317">
        <v>99.622613929492687</v>
      </c>
      <c r="E20" s="317">
        <v>66.757437661220976</v>
      </c>
      <c r="F20" s="317">
        <v>99.622613929492687</v>
      </c>
      <c r="G20" s="317">
        <v>296.81375752364568</v>
      </c>
      <c r="H20" s="317">
        <v>129.4067067927773</v>
      </c>
      <c r="I20" s="317">
        <v>203.63998280309539</v>
      </c>
      <c r="J20" s="317">
        <v>60.189165950128967</v>
      </c>
      <c r="K20" s="317">
        <v>53.167067927772997</v>
      </c>
      <c r="L20" s="317">
        <v>178.56122098022351</v>
      </c>
      <c r="M20" s="317">
        <v>49.15451418744626</v>
      </c>
      <c r="N20" s="317">
        <v>17.05356835769561</v>
      </c>
      <c r="O20" s="317">
        <v>34.107222699914011</v>
      </c>
      <c r="P20" s="317">
        <v>6.0189165950128984</v>
      </c>
      <c r="Q20" s="317">
        <v>12.0378331900258</v>
      </c>
      <c r="R20" s="317">
        <v>11.27110920034394</v>
      </c>
      <c r="S20" s="317">
        <v>34.838091143594148</v>
      </c>
      <c r="T20" s="317">
        <v>7.1725709372312982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289.0083404987102</v>
      </c>
      <c r="C22" s="317">
        <v>197.8790197764402</v>
      </c>
      <c r="D22" s="317">
        <v>146.03042364513539</v>
      </c>
      <c r="E22" s="317">
        <v>87.374634565778166</v>
      </c>
      <c r="F22" s="317">
        <v>119.1983306971906</v>
      </c>
      <c r="G22" s="317">
        <v>103.4297155047591</v>
      </c>
      <c r="H22" s="317">
        <v>161.65563166263499</v>
      </c>
      <c r="I22" s="317">
        <v>110.0376612209802</v>
      </c>
      <c r="J22" s="317">
        <v>114.1491831470335</v>
      </c>
      <c r="K22" s="317">
        <v>133.4814273430782</v>
      </c>
      <c r="L22" s="317">
        <v>81.580137575236449</v>
      </c>
      <c r="M22" s="317">
        <v>174.01831470335341</v>
      </c>
      <c r="N22" s="317">
        <v>195.89656061908849</v>
      </c>
      <c r="O22" s="317">
        <v>81.565728389847692</v>
      </c>
      <c r="P22" s="317">
        <v>209.08570846199791</v>
      </c>
      <c r="Q22" s="317">
        <v>236.0418314703353</v>
      </c>
      <c r="R22" s="317">
        <v>221.1234307824592</v>
      </c>
      <c r="S22" s="317">
        <v>276.67431777873861</v>
      </c>
      <c r="T22" s="317">
        <v>319.43731728288913</v>
      </c>
      <c r="U22" s="317">
        <v>290.21685296646592</v>
      </c>
      <c r="V22" s="317">
        <v>258.47429062768703</v>
      </c>
      <c r="W22" s="317">
        <v>350.29621668099742</v>
      </c>
      <c r="DA22" s="137" t="s">
        <v>979</v>
      </c>
    </row>
    <row r="23" spans="1:105" ht="12" customHeight="1" x14ac:dyDescent="0.25">
      <c r="A23" s="135" t="s">
        <v>84</v>
      </c>
      <c r="B23" s="317">
        <v>607.95838349097153</v>
      </c>
      <c r="C23" s="317">
        <v>547.37506448839201</v>
      </c>
      <c r="D23" s="317">
        <v>807.77678417884772</v>
      </c>
      <c r="E23" s="317">
        <v>754.6336199484092</v>
      </c>
      <c r="F23" s="317">
        <v>681.14075666380052</v>
      </c>
      <c r="G23" s="317">
        <v>964.02983662940665</v>
      </c>
      <c r="H23" s="317">
        <v>1060.332502149613</v>
      </c>
      <c r="I23" s="317">
        <v>1111.4932932072229</v>
      </c>
      <c r="J23" s="317">
        <v>1051.304127257094</v>
      </c>
      <c r="K23" s="317">
        <v>967.03929492691304</v>
      </c>
      <c r="L23" s="317">
        <v>928.91943250214956</v>
      </c>
      <c r="M23" s="317">
        <v>765.40558899398104</v>
      </c>
      <c r="N23" s="317">
        <v>687.15967325881343</v>
      </c>
      <c r="O23" s="317">
        <v>673.11547721410136</v>
      </c>
      <c r="P23" s="317">
        <v>699.19750644883925</v>
      </c>
      <c r="Q23" s="317">
        <v>720.26371453138427</v>
      </c>
      <c r="R23" s="317">
        <v>737.31728288907993</v>
      </c>
      <c r="S23" s="317">
        <v>872.74290627687014</v>
      </c>
      <c r="T23" s="317">
        <v>908.8564058469475</v>
      </c>
      <c r="U23" s="317">
        <v>813.55692175408421</v>
      </c>
      <c r="V23" s="317">
        <v>873.7460877042131</v>
      </c>
      <c r="W23" s="317">
        <v>936.9447119518486</v>
      </c>
      <c r="DA23" s="137" t="s">
        <v>980</v>
      </c>
    </row>
    <row r="24" spans="1:105" ht="12" customHeight="1" x14ac:dyDescent="0.25">
      <c r="A24" s="135" t="s">
        <v>72</v>
      </c>
      <c r="B24" s="317">
        <v>326.46173688736019</v>
      </c>
      <c r="C24" s="317">
        <v>331.21238177128117</v>
      </c>
      <c r="D24" s="317">
        <v>208.08254514187439</v>
      </c>
      <c r="E24" s="317">
        <v>219.00257953568359</v>
      </c>
      <c r="F24" s="317">
        <v>321.3456577815993</v>
      </c>
      <c r="G24" s="317">
        <v>359.58727429062759</v>
      </c>
      <c r="H24" s="317">
        <v>338.9724849527085</v>
      </c>
      <c r="I24" s="317">
        <v>391.9174548581255</v>
      </c>
      <c r="J24" s="317">
        <v>351.54772141014621</v>
      </c>
      <c r="K24" s="317">
        <v>323.25881341358547</v>
      </c>
      <c r="L24" s="317">
        <v>361.822871883061</v>
      </c>
      <c r="M24" s="317">
        <v>409.24333619948408</v>
      </c>
      <c r="N24" s="317">
        <v>453.80481513327601</v>
      </c>
      <c r="O24" s="317">
        <v>392.30438405231882</v>
      </c>
      <c r="P24" s="317">
        <v>493.40065197629872</v>
      </c>
      <c r="Q24" s="317">
        <v>443.03525257022648</v>
      </c>
      <c r="R24" s="317">
        <v>486.24247134830222</v>
      </c>
      <c r="S24" s="317">
        <v>555.95441535856776</v>
      </c>
      <c r="T24" s="317">
        <v>486.67243638993273</v>
      </c>
      <c r="U24" s="317">
        <v>494.92693509754952</v>
      </c>
      <c r="V24" s="317">
        <v>548.15249755862521</v>
      </c>
      <c r="W24" s="317">
        <v>534.2722319752653</v>
      </c>
      <c r="DA24" s="137" t="s">
        <v>981</v>
      </c>
    </row>
    <row r="25" spans="1:105" ht="12" customHeight="1" x14ac:dyDescent="0.25">
      <c r="A25" s="57" t="s">
        <v>1000</v>
      </c>
      <c r="B25" s="296">
        <v>262.47446646710517</v>
      </c>
      <c r="C25" s="296">
        <v>207.65191971317259</v>
      </c>
      <c r="D25" s="296">
        <v>229.1467287244501</v>
      </c>
      <c r="E25" s="296">
        <v>217.82293910130329</v>
      </c>
      <c r="F25" s="296">
        <v>102.34387751567139</v>
      </c>
      <c r="G25" s="296">
        <v>104.6344697613799</v>
      </c>
      <c r="H25" s="296">
        <v>96.354626977776419</v>
      </c>
      <c r="I25" s="296">
        <v>90.575663145823441</v>
      </c>
      <c r="J25" s="296">
        <v>105.8102750011886</v>
      </c>
      <c r="K25" s="296">
        <v>47.601180119672478</v>
      </c>
      <c r="L25" s="296">
        <v>62.679165172436832</v>
      </c>
      <c r="M25" s="296">
        <v>304.11900841548362</v>
      </c>
      <c r="N25" s="296">
        <v>211.12243928921751</v>
      </c>
      <c r="O25" s="296">
        <v>263.02535374009761</v>
      </c>
      <c r="P25" s="296">
        <v>285.71388074767049</v>
      </c>
      <c r="Q25" s="296">
        <v>357.0888557932451</v>
      </c>
      <c r="R25" s="296">
        <v>437.30988489413789</v>
      </c>
      <c r="S25" s="296">
        <v>410.97547642605952</v>
      </c>
      <c r="T25" s="296">
        <v>474.98608512596718</v>
      </c>
      <c r="U25" s="296">
        <v>426.76625876679901</v>
      </c>
      <c r="V25" s="296">
        <v>378.31046907709128</v>
      </c>
      <c r="W25" s="296">
        <v>380.97867075505951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7.5809511690609496E-2</v>
      </c>
      <c r="D26" s="231">
        <v>9.6582195752743016E-2</v>
      </c>
      <c r="E26" s="231">
        <v>0</v>
      </c>
      <c r="F26" s="231">
        <v>0</v>
      </c>
      <c r="G26" s="231">
        <v>0</v>
      </c>
      <c r="H26" s="231">
        <v>0</v>
      </c>
      <c r="I26" s="231">
        <v>0.12788287616309399</v>
      </c>
      <c r="J26" s="231">
        <v>0.1504020807629883</v>
      </c>
      <c r="K26" s="231">
        <v>0</v>
      </c>
      <c r="L26" s="231">
        <v>0.1156362106400307</v>
      </c>
      <c r="M26" s="231">
        <v>0.17396785014064781</v>
      </c>
      <c r="N26" s="231">
        <v>0.10230075573323461</v>
      </c>
      <c r="O26" s="231">
        <v>0.13932740555944209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10.32776721713617</v>
      </c>
      <c r="N28" s="231">
        <v>6.5792779233592169</v>
      </c>
      <c r="O28" s="231">
        <v>10.51144497783995</v>
      </c>
      <c r="P28" s="231">
        <v>26.504404133003451</v>
      </c>
      <c r="Q28" s="231">
        <v>25.795784871360361</v>
      </c>
      <c r="R28" s="231">
        <v>23.01106432820648</v>
      </c>
      <c r="S28" s="231">
        <v>22.153130286581071</v>
      </c>
      <c r="T28" s="231">
        <v>24.982563707094322</v>
      </c>
      <c r="U28" s="231">
        <v>22.70376197827574</v>
      </c>
      <c r="V28" s="231">
        <v>17.370082825180081</v>
      </c>
      <c r="W28" s="231">
        <v>18.382652566957031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2.8020045440737</v>
      </c>
      <c r="N29" s="231">
        <v>0.52081048046589962</v>
      </c>
      <c r="O29" s="231">
        <v>0.8474325497562013</v>
      </c>
      <c r="P29" s="231">
        <v>0.18776460180550239</v>
      </c>
      <c r="Q29" s="231">
        <v>0.60739609365144043</v>
      </c>
      <c r="R29" s="231">
        <v>0.73785092359626303</v>
      </c>
      <c r="S29" s="231">
        <v>1.2858705377470661</v>
      </c>
      <c r="T29" s="231">
        <v>0.73394464722067509</v>
      </c>
      <c r="U29" s="231">
        <v>0.23072286150625931</v>
      </c>
      <c r="V29" s="231">
        <v>0.91409502697680789</v>
      </c>
      <c r="W29" s="231">
        <v>0.85110926015458921</v>
      </c>
      <c r="DA29" s="73" t="s">
        <v>1005</v>
      </c>
    </row>
    <row r="30" spans="1:105" ht="12" customHeight="1" x14ac:dyDescent="0.25">
      <c r="A30" s="46" t="s">
        <v>70</v>
      </c>
      <c r="B30" s="231">
        <v>10.529407899890611</v>
      </c>
      <c r="C30" s="231">
        <v>8.7634891307645066</v>
      </c>
      <c r="D30" s="231">
        <v>5.4374668720644239</v>
      </c>
      <c r="E30" s="231">
        <v>5.6826100701539346</v>
      </c>
      <c r="F30" s="231">
        <v>1.896720434112265</v>
      </c>
      <c r="G30" s="231">
        <v>4.3999344577807422</v>
      </c>
      <c r="H30" s="231">
        <v>4.0086351972246046</v>
      </c>
      <c r="I30" s="231">
        <v>3.5173000270045049</v>
      </c>
      <c r="J30" s="231">
        <v>0.79550960356573774</v>
      </c>
      <c r="K30" s="231">
        <v>0</v>
      </c>
      <c r="L30" s="231">
        <v>0.1223294395810178</v>
      </c>
      <c r="M30" s="231">
        <v>0.18403741782120259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0.21933792362951551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3.54838518667587</v>
      </c>
      <c r="K31" s="231">
        <v>0</v>
      </c>
      <c r="L31" s="231">
        <v>0</v>
      </c>
      <c r="M31" s="231">
        <v>170.68683259770799</v>
      </c>
      <c r="N31" s="231">
        <v>106.1922730846195</v>
      </c>
      <c r="O31" s="231">
        <v>114.65332187857079</v>
      </c>
      <c r="P31" s="231">
        <v>104.65987814892451</v>
      </c>
      <c r="Q31" s="231">
        <v>151.3871644963607</v>
      </c>
      <c r="R31" s="231">
        <v>175.62815124152721</v>
      </c>
      <c r="S31" s="231">
        <v>170.9696452875132</v>
      </c>
      <c r="T31" s="231">
        <v>206.25150655751179</v>
      </c>
      <c r="U31" s="231">
        <v>161.69437853487301</v>
      </c>
      <c r="V31" s="231">
        <v>163.66611653619279</v>
      </c>
      <c r="W31" s="231">
        <v>160.81895291759531</v>
      </c>
      <c r="DA31" s="73" t="s">
        <v>1007</v>
      </c>
    </row>
    <row r="32" spans="1:105" ht="12" customHeight="1" x14ac:dyDescent="0.25">
      <c r="A32" s="46" t="s">
        <v>162</v>
      </c>
      <c r="B32" s="231">
        <v>55.461938625105347</v>
      </c>
      <c r="C32" s="231">
        <v>51.462506714373887</v>
      </c>
      <c r="D32" s="231">
        <v>53.475525705021312</v>
      </c>
      <c r="E32" s="231">
        <v>40.309306273084552</v>
      </c>
      <c r="F32" s="231">
        <v>26.12627671258042</v>
      </c>
      <c r="G32" s="231">
        <v>29.501742546006781</v>
      </c>
      <c r="H32" s="231">
        <v>24.022294184605769</v>
      </c>
      <c r="I32" s="231">
        <v>26.25020032949697</v>
      </c>
      <c r="J32" s="231">
        <v>27.593902417286181</v>
      </c>
      <c r="K32" s="231">
        <v>8.8670124044842229</v>
      </c>
      <c r="L32" s="231">
        <v>17.238510028768658</v>
      </c>
      <c r="M32" s="231">
        <v>24.265081106826791</v>
      </c>
      <c r="N32" s="231">
        <v>9.9519897134859878</v>
      </c>
      <c r="O32" s="231">
        <v>30.504637451485682</v>
      </c>
      <c r="P32" s="231">
        <v>38.416850643750699</v>
      </c>
      <c r="Q32" s="231">
        <v>42.433904932820369</v>
      </c>
      <c r="R32" s="231">
        <v>53.578728880926548</v>
      </c>
      <c r="S32" s="231">
        <v>48.914128607505141</v>
      </c>
      <c r="T32" s="231">
        <v>55.487630207014263</v>
      </c>
      <c r="U32" s="231">
        <v>53.032501901961169</v>
      </c>
      <c r="V32" s="231">
        <v>38.754093140813467</v>
      </c>
      <c r="W32" s="231">
        <v>34.914754619743313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0.84097409024909087</v>
      </c>
      <c r="F34" s="231">
        <v>0.58510802181395927</v>
      </c>
      <c r="G34" s="231">
        <v>0</v>
      </c>
      <c r="H34" s="231">
        <v>0.1961309329912474</v>
      </c>
      <c r="I34" s="231">
        <v>8.1056350491443399E-2</v>
      </c>
      <c r="J34" s="231">
        <v>0.1027309213164715</v>
      </c>
      <c r="K34" s="231">
        <v>5.6962669214696462E-2</v>
      </c>
      <c r="L34" s="231">
        <v>8.4207146839174934E-2</v>
      </c>
      <c r="M34" s="231">
        <v>0.1919794437779071</v>
      </c>
      <c r="N34" s="231">
        <v>0.1586696022580816</v>
      </c>
      <c r="O34" s="231">
        <v>0.57249416455939939</v>
      </c>
      <c r="P34" s="231">
        <v>0.8473292102185932</v>
      </c>
      <c r="Q34" s="231">
        <v>1.0020626619161399</v>
      </c>
      <c r="R34" s="231">
        <v>1.220131235800717</v>
      </c>
      <c r="S34" s="231">
        <v>0.93654811233820356</v>
      </c>
      <c r="T34" s="231">
        <v>1.429942710980503</v>
      </c>
      <c r="U34" s="231">
        <v>1.3324625099525489</v>
      </c>
      <c r="V34" s="231">
        <v>1.2090769315093119</v>
      </c>
      <c r="W34" s="231">
        <v>1.580247326837027</v>
      </c>
      <c r="DA34" s="73" t="s">
        <v>1010</v>
      </c>
    </row>
    <row r="35" spans="1:105" ht="12" customHeight="1" x14ac:dyDescent="0.25">
      <c r="A35" s="46" t="s">
        <v>79</v>
      </c>
      <c r="B35" s="231">
        <v>196.48311994210931</v>
      </c>
      <c r="C35" s="231">
        <v>147.3501143563436</v>
      </c>
      <c r="D35" s="231">
        <v>170.13715395161171</v>
      </c>
      <c r="E35" s="231">
        <v>170.99004866781581</v>
      </c>
      <c r="F35" s="231">
        <v>73.735772347164755</v>
      </c>
      <c r="G35" s="231">
        <v>70.732792757592392</v>
      </c>
      <c r="H35" s="231">
        <v>68.127566662954791</v>
      </c>
      <c r="I35" s="231">
        <v>60.599223562667419</v>
      </c>
      <c r="J35" s="231">
        <v>73.619344791581327</v>
      </c>
      <c r="K35" s="231">
        <v>38.677205045973572</v>
      </c>
      <c r="L35" s="231">
        <v>45.118482346607941</v>
      </c>
      <c r="M35" s="231">
        <v>95.487338237999168</v>
      </c>
      <c r="N35" s="231">
        <v>87.617117729295529</v>
      </c>
      <c r="O35" s="231">
        <v>105.79669531232609</v>
      </c>
      <c r="P35" s="231">
        <v>115.0976540099677</v>
      </c>
      <c r="Q35" s="231">
        <v>135.8625427371361</v>
      </c>
      <c r="R35" s="231">
        <v>183.13395828408071</v>
      </c>
      <c r="S35" s="231">
        <v>166.49681567074521</v>
      </c>
      <c r="T35" s="231">
        <v>186.10049729614559</v>
      </c>
      <c r="U35" s="231">
        <v>187.7724309802303</v>
      </c>
      <c r="V35" s="231">
        <v>156.3970046164188</v>
      </c>
      <c r="W35" s="231">
        <v>164.43095406377219</v>
      </c>
      <c r="DA35" s="73" t="s">
        <v>1011</v>
      </c>
    </row>
    <row r="36" spans="1:105" ht="12" customHeight="1" x14ac:dyDescent="0.25">
      <c r="A36" s="57" t="s">
        <v>1012</v>
      </c>
      <c r="B36" s="263">
        <v>109.2371997543312</v>
      </c>
      <c r="C36" s="263">
        <v>90.530263318949125</v>
      </c>
      <c r="D36" s="263">
        <v>97.514735372549936</v>
      </c>
      <c r="E36" s="263">
        <v>85.611033248309226</v>
      </c>
      <c r="F36" s="263">
        <v>44.205214068217977</v>
      </c>
      <c r="G36" s="263">
        <v>46.392633852383618</v>
      </c>
      <c r="H36" s="263">
        <v>41.648366844658753</v>
      </c>
      <c r="I36" s="263">
        <v>40.467231649598631</v>
      </c>
      <c r="J36" s="263">
        <v>45.168351947899168</v>
      </c>
      <c r="K36" s="263">
        <v>18.378885534605981</v>
      </c>
      <c r="L36" s="263">
        <v>27.023413166262941</v>
      </c>
      <c r="M36" s="263">
        <v>101.4958099210707</v>
      </c>
      <c r="N36" s="263">
        <v>63.520368402959917</v>
      </c>
      <c r="O36" s="263">
        <v>95.15092774851297</v>
      </c>
      <c r="P36" s="263">
        <v>114.7575714895318</v>
      </c>
      <c r="Q36" s="263">
        <v>136.59252238827241</v>
      </c>
      <c r="R36" s="263">
        <v>162.75719626941029</v>
      </c>
      <c r="S36" s="263">
        <v>152.53502633071349</v>
      </c>
      <c r="T36" s="263">
        <v>174.30585158553791</v>
      </c>
      <c r="U36" s="263">
        <v>158.62680565720061</v>
      </c>
      <c r="V36" s="263">
        <v>134.162306796449</v>
      </c>
      <c r="W36" s="263">
        <v>133.05879086938609</v>
      </c>
      <c r="DA36" s="70" t="s">
        <v>1013</v>
      </c>
    </row>
    <row r="37" spans="1:105" ht="12" customHeight="1" x14ac:dyDescent="0.25">
      <c r="A37" s="60" t="s">
        <v>1014</v>
      </c>
      <c r="B37" s="264">
        <v>104.2119337377803</v>
      </c>
      <c r="C37" s="264">
        <v>84.947690022987047</v>
      </c>
      <c r="D37" s="264">
        <v>89.385030597987935</v>
      </c>
      <c r="E37" s="264">
        <v>82.235810827744331</v>
      </c>
      <c r="F37" s="264">
        <v>40.305535376146032</v>
      </c>
      <c r="G37" s="264">
        <v>44.442382694083797</v>
      </c>
      <c r="H37" s="264">
        <v>39.402412427011903</v>
      </c>
      <c r="I37" s="264">
        <v>38.43537810047475</v>
      </c>
      <c r="J37" s="264">
        <v>41.606173481712887</v>
      </c>
      <c r="K37" s="264">
        <v>16.593639240452021</v>
      </c>
      <c r="L37" s="264">
        <v>24.60772710174767</v>
      </c>
      <c r="M37" s="264">
        <v>98.571135940027304</v>
      </c>
      <c r="N37" s="264">
        <v>58.62160711736442</v>
      </c>
      <c r="O37" s="264">
        <v>92.444253502715597</v>
      </c>
      <c r="P37" s="264">
        <v>111.73259156303671</v>
      </c>
      <c r="Q37" s="264">
        <v>132.87220688513099</v>
      </c>
      <c r="R37" s="264">
        <v>157.96579467321979</v>
      </c>
      <c r="S37" s="264">
        <v>148.999045048982</v>
      </c>
      <c r="T37" s="264">
        <v>170.46718735981671</v>
      </c>
      <c r="U37" s="264">
        <v>154.90174840363451</v>
      </c>
      <c r="V37" s="264">
        <v>130.54948782506699</v>
      </c>
      <c r="W37" s="264">
        <v>129.187420892278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0.1067935339875959</v>
      </c>
      <c r="D38" s="232">
        <v>0.14629833473318771</v>
      </c>
      <c r="E38" s="232">
        <v>0</v>
      </c>
      <c r="F38" s="232">
        <v>0</v>
      </c>
      <c r="G38" s="232">
        <v>0</v>
      </c>
      <c r="H38" s="232">
        <v>0</v>
      </c>
      <c r="I38" s="232">
        <v>0.16441423947140391</v>
      </c>
      <c r="J38" s="232">
        <v>0.2192605404490493</v>
      </c>
      <c r="K38" s="232">
        <v>0</v>
      </c>
      <c r="L38" s="232">
        <v>0.1628214044282974</v>
      </c>
      <c r="M38" s="232">
        <v>0.45422279138799182</v>
      </c>
      <c r="N38" s="232">
        <v>0.3495920636232786</v>
      </c>
      <c r="O38" s="232">
        <v>0.30664634267995222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26.965368890748259</v>
      </c>
      <c r="N39" s="297">
        <v>22.483346578357711</v>
      </c>
      <c r="O39" s="297">
        <v>23.13468872684204</v>
      </c>
      <c r="P39" s="297">
        <v>45.483802242454352</v>
      </c>
      <c r="Q39" s="297">
        <v>49.792097086719728</v>
      </c>
      <c r="R39" s="297">
        <v>47.007265042789548</v>
      </c>
      <c r="S39" s="297">
        <v>45.482748180227013</v>
      </c>
      <c r="T39" s="297">
        <v>52.444462112844462</v>
      </c>
      <c r="U39" s="297">
        <v>46.294483651572747</v>
      </c>
      <c r="V39" s="297">
        <v>39.756734852389357</v>
      </c>
      <c r="W39" s="297">
        <v>43.857295270772418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7.3159168459116177</v>
      </c>
      <c r="N40" s="297">
        <v>1.7797640820707581</v>
      </c>
      <c r="O40" s="297">
        <v>1.86511828744144</v>
      </c>
      <c r="P40" s="297">
        <v>0.32221995913578289</v>
      </c>
      <c r="Q40" s="297">
        <v>1.1724212081937679</v>
      </c>
      <c r="R40" s="297">
        <v>1.507290294479829</v>
      </c>
      <c r="S40" s="297">
        <v>2.640029878583313</v>
      </c>
      <c r="T40" s="297">
        <v>1.540727873062895</v>
      </c>
      <c r="U40" s="297">
        <v>0.4704592899743214</v>
      </c>
      <c r="V40" s="297">
        <v>2.0921853961872441</v>
      </c>
      <c r="W40" s="297">
        <v>2.0305747494452828</v>
      </c>
      <c r="DA40" s="122" t="s">
        <v>1018</v>
      </c>
    </row>
    <row r="41" spans="1:105" ht="12" customHeight="1" x14ac:dyDescent="0.25">
      <c r="A41" s="59" t="s">
        <v>70</v>
      </c>
      <c r="B41" s="297">
        <v>16.627785552850231</v>
      </c>
      <c r="C41" s="297">
        <v>12.345205152563381</v>
      </c>
      <c r="D41" s="297">
        <v>8.236428488190672</v>
      </c>
      <c r="E41" s="297">
        <v>10.160786588004751</v>
      </c>
      <c r="F41" s="297">
        <v>2.728056965341179</v>
      </c>
      <c r="G41" s="297">
        <v>5.7679615961101742</v>
      </c>
      <c r="H41" s="297">
        <v>5.6348433959832613</v>
      </c>
      <c r="I41" s="297">
        <v>4.5220613289552016</v>
      </c>
      <c r="J41" s="297">
        <v>1.1597171044800849</v>
      </c>
      <c r="K41" s="297">
        <v>0</v>
      </c>
      <c r="L41" s="297">
        <v>0.17224579606392551</v>
      </c>
      <c r="M41" s="297">
        <v>0.48051401207177952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0.45032423940818811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87.5841481849301</v>
      </c>
      <c r="C42" s="297">
        <v>72.495691336436067</v>
      </c>
      <c r="D42" s="297">
        <v>81.002303775064078</v>
      </c>
      <c r="E42" s="297">
        <v>72.075024239739591</v>
      </c>
      <c r="F42" s="297">
        <v>37.577478410804851</v>
      </c>
      <c r="G42" s="297">
        <v>38.674421097973628</v>
      </c>
      <c r="H42" s="297">
        <v>33.767569031028643</v>
      </c>
      <c r="I42" s="297">
        <v>33.748902532048142</v>
      </c>
      <c r="J42" s="297">
        <v>40.22719583678375</v>
      </c>
      <c r="K42" s="297">
        <v>16.593639240452021</v>
      </c>
      <c r="L42" s="297">
        <v>24.272659901255452</v>
      </c>
      <c r="M42" s="297">
        <v>63.355113399907658</v>
      </c>
      <c r="N42" s="297">
        <v>34.008904393312669</v>
      </c>
      <c r="O42" s="297">
        <v>67.137800145752166</v>
      </c>
      <c r="P42" s="297">
        <v>65.926569361446525</v>
      </c>
      <c r="Q42" s="297">
        <v>81.907688590217461</v>
      </c>
      <c r="R42" s="297">
        <v>109.4512393359505</v>
      </c>
      <c r="S42" s="297">
        <v>100.4259427507635</v>
      </c>
      <c r="T42" s="297">
        <v>116.48199737390939</v>
      </c>
      <c r="U42" s="297">
        <v>108.13680546208739</v>
      </c>
      <c r="V42" s="297">
        <v>88.700567576490386</v>
      </c>
      <c r="W42" s="297">
        <v>83.29955087206028</v>
      </c>
      <c r="DA42" s="122" t="s">
        <v>1020</v>
      </c>
    </row>
    <row r="43" spans="1:105" ht="12" customHeight="1" x14ac:dyDescent="0.25">
      <c r="A43" s="60" t="s">
        <v>1021</v>
      </c>
      <c r="B43" s="264">
        <v>5.0252660165509164</v>
      </c>
      <c r="C43" s="264">
        <v>5.5825732959620744</v>
      </c>
      <c r="D43" s="264">
        <v>8.129704774561997</v>
      </c>
      <c r="E43" s="264">
        <v>3.3752224205648949</v>
      </c>
      <c r="F43" s="264">
        <v>3.8996786920719488</v>
      </c>
      <c r="G43" s="264">
        <v>1.950251158299817</v>
      </c>
      <c r="H43" s="264">
        <v>2.2459544176468431</v>
      </c>
      <c r="I43" s="264">
        <v>2.0318535491238841</v>
      </c>
      <c r="J43" s="264">
        <v>3.5621784661862801</v>
      </c>
      <c r="K43" s="264">
        <v>1.7852462941539531</v>
      </c>
      <c r="L43" s="264">
        <v>2.4156860645152678</v>
      </c>
      <c r="M43" s="264">
        <v>2.92467398104337</v>
      </c>
      <c r="N43" s="264">
        <v>4.8987612855955032</v>
      </c>
      <c r="O43" s="264">
        <v>2.7066742457973678</v>
      </c>
      <c r="P43" s="264">
        <v>3.024979926495118</v>
      </c>
      <c r="Q43" s="264">
        <v>3.720315503141427</v>
      </c>
      <c r="R43" s="264">
        <v>4.7914015961904344</v>
      </c>
      <c r="S43" s="264">
        <v>3.5359812817315088</v>
      </c>
      <c r="T43" s="264">
        <v>3.8386642257211618</v>
      </c>
      <c r="U43" s="264">
        <v>3.7250572535660642</v>
      </c>
      <c r="V43" s="264">
        <v>3.6128189713820031</v>
      </c>
      <c r="W43" s="264">
        <v>3.871369977108118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18.813581836242601</v>
      </c>
      <c r="C44" s="263">
        <f t="shared" si="1"/>
        <v>15.694613349236704</v>
      </c>
      <c r="D44" s="263">
        <f t="shared" si="1"/>
        <v>17.475599951871985</v>
      </c>
      <c r="E44" s="263">
        <f t="shared" si="1"/>
        <v>14.921242066100092</v>
      </c>
      <c r="F44" s="263">
        <f t="shared" si="1"/>
        <v>7.9076924207360602</v>
      </c>
      <c r="G44" s="263">
        <f t="shared" si="1"/>
        <v>7.7857309651378763</v>
      </c>
      <c r="H44" s="263">
        <f t="shared" si="1"/>
        <v>7.0912304038289458</v>
      </c>
      <c r="I44" s="263">
        <f t="shared" si="1"/>
        <v>6.7848592914618386</v>
      </c>
      <c r="J44" s="263">
        <f t="shared" si="1"/>
        <v>7.9059614406289178</v>
      </c>
      <c r="K44" s="263">
        <f t="shared" si="1"/>
        <v>3.3431398981607181</v>
      </c>
      <c r="L44" s="263">
        <f t="shared" si="1"/>
        <v>4.7695700766891092</v>
      </c>
      <c r="M44" s="263">
        <f t="shared" si="1"/>
        <v>17.71214785267188</v>
      </c>
      <c r="N44" s="263">
        <f t="shared" si="1"/>
        <v>12.061878322900597</v>
      </c>
      <c r="O44" s="263">
        <f t="shared" si="1"/>
        <v>16.342031383635565</v>
      </c>
      <c r="P44" s="263">
        <f t="shared" si="1"/>
        <v>18.652034452848884</v>
      </c>
      <c r="Q44" s="263">
        <f t="shared" si="1"/>
        <v>22.654016654681342</v>
      </c>
      <c r="R44" s="263">
        <f t="shared" si="1"/>
        <v>27.596160481759345</v>
      </c>
      <c r="S44" s="263">
        <f t="shared" si="1"/>
        <v>25.489995970004991</v>
      </c>
      <c r="T44" s="263">
        <f t="shared" si="1"/>
        <v>29.1612958099163</v>
      </c>
      <c r="U44" s="263">
        <f t="shared" si="1"/>
        <v>26.491120972790249</v>
      </c>
      <c r="V44" s="263">
        <f t="shared" si="1"/>
        <v>22.770559907277935</v>
      </c>
      <c r="W44" s="263">
        <f t="shared" si="1"/>
        <v>22.619112427103772</v>
      </c>
      <c r="DA44" s="70"/>
    </row>
    <row r="45" spans="1:105" ht="12" customHeight="1" x14ac:dyDescent="0.25">
      <c r="A45" s="60" t="s">
        <v>1024</v>
      </c>
      <c r="B45" s="264">
        <v>7.7890349586991352</v>
      </c>
      <c r="C45" s="264">
        <v>5.9367430468204727</v>
      </c>
      <c r="D45" s="264">
        <v>5.8655815143112262</v>
      </c>
      <c r="E45" s="264">
        <v>6.4571362964955519</v>
      </c>
      <c r="F45" s="264">
        <v>2.626196627588488</v>
      </c>
      <c r="G45" s="264">
        <v>3.4384786813547978</v>
      </c>
      <c r="H45" s="264">
        <v>2.8134331819856482</v>
      </c>
      <c r="I45" s="264">
        <v>2.8230519750745651</v>
      </c>
      <c r="J45" s="264">
        <v>2.7914276243178868</v>
      </c>
      <c r="K45" s="264">
        <v>1.0377706098697721</v>
      </c>
      <c r="L45" s="264">
        <v>1.605888533164832</v>
      </c>
      <c r="M45" s="264">
        <v>6.9214219487773461</v>
      </c>
      <c r="N45" s="264">
        <v>2.7818620811668771</v>
      </c>
      <c r="O45" s="264">
        <v>6.9648874357533606</v>
      </c>
      <c r="P45" s="264">
        <v>7.8940334412896753</v>
      </c>
      <c r="Q45" s="264">
        <v>9.4453331114856951</v>
      </c>
      <c r="R45" s="264">
        <v>11.59719551871434</v>
      </c>
      <c r="S45" s="264">
        <v>11.26072404363892</v>
      </c>
      <c r="T45" s="264">
        <v>13.01056647878522</v>
      </c>
      <c r="U45" s="264">
        <v>11.77584595640548</v>
      </c>
      <c r="V45" s="264">
        <v>9.4663209456994792</v>
      </c>
      <c r="W45" s="264">
        <v>8.9461605363314369</v>
      </c>
      <c r="DA45" s="72" t="s">
        <v>1025</v>
      </c>
    </row>
    <row r="46" spans="1:105" ht="12" customHeight="1" x14ac:dyDescent="0.25">
      <c r="A46" s="60" t="s">
        <v>1026</v>
      </c>
      <c r="B46" s="264">
        <v>6.5554764474661811</v>
      </c>
      <c r="C46" s="264">
        <v>5.1862464462669653</v>
      </c>
      <c r="D46" s="264">
        <v>5.7230937675048699</v>
      </c>
      <c r="E46" s="264">
        <v>5.4402745006642821</v>
      </c>
      <c r="F46" s="264">
        <v>2.5561072192156651</v>
      </c>
      <c r="G46" s="264">
        <v>2.613316302139443</v>
      </c>
      <c r="H46" s="264">
        <v>2.406521656217425</v>
      </c>
      <c r="I46" s="264">
        <v>2.2621881452247501</v>
      </c>
      <c r="J46" s="264">
        <v>2.6426828293301519</v>
      </c>
      <c r="K46" s="264">
        <v>1.1888715094701079</v>
      </c>
      <c r="L46" s="264">
        <v>1.5654543337694431</v>
      </c>
      <c r="M46" s="264">
        <v>7.5955769097422969</v>
      </c>
      <c r="N46" s="264">
        <v>5.2729250083665784</v>
      </c>
      <c r="O46" s="264">
        <v>6.5692352278607844</v>
      </c>
      <c r="P46" s="264">
        <v>7.1358964594380803</v>
      </c>
      <c r="Q46" s="264">
        <v>8.9185344971398948</v>
      </c>
      <c r="R46" s="264">
        <v>10.922108688339589</v>
      </c>
      <c r="S46" s="264">
        <v>10.264389113578289</v>
      </c>
      <c r="T46" s="264">
        <v>11.86309714551864</v>
      </c>
      <c r="U46" s="264">
        <v>10.65877452986318</v>
      </c>
      <c r="V46" s="264">
        <v>9.4485585712222555</v>
      </c>
      <c r="W46" s="264">
        <v>9.5151987038509382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1.8933935748907821E-3</v>
      </c>
      <c r="D47" s="231">
        <v>2.4122053395278522E-3</v>
      </c>
      <c r="E47" s="231">
        <v>0</v>
      </c>
      <c r="F47" s="231">
        <v>0</v>
      </c>
      <c r="G47" s="231">
        <v>0</v>
      </c>
      <c r="H47" s="231">
        <v>0</v>
      </c>
      <c r="I47" s="231">
        <v>3.193960898388803E-3</v>
      </c>
      <c r="J47" s="231">
        <v>3.7563931888789739E-3</v>
      </c>
      <c r="K47" s="231">
        <v>0</v>
      </c>
      <c r="L47" s="231">
        <v>2.8880921848448188E-3</v>
      </c>
      <c r="M47" s="231">
        <v>4.3449641390404369E-3</v>
      </c>
      <c r="N47" s="231">
        <v>2.5550302236779961E-3</v>
      </c>
      <c r="O47" s="231">
        <v>3.479795722323941E-3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0.25794293691929271</v>
      </c>
      <c r="N49" s="231">
        <v>0.16432189404343789</v>
      </c>
      <c r="O49" s="231">
        <v>0.26253041260949622</v>
      </c>
      <c r="P49" s="231">
        <v>0.66196533090126186</v>
      </c>
      <c r="Q49" s="231">
        <v>0.6442670879352006</v>
      </c>
      <c r="R49" s="231">
        <v>0.57471681823036314</v>
      </c>
      <c r="S49" s="231">
        <v>0.55328933814418213</v>
      </c>
      <c r="T49" s="231">
        <v>0.62395634205319972</v>
      </c>
      <c r="U49" s="231">
        <v>0.56704173522386259</v>
      </c>
      <c r="V49" s="231">
        <v>0.43382950876585791</v>
      </c>
      <c r="W49" s="231">
        <v>0.45911911953440721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6.998194926008322E-2</v>
      </c>
      <c r="N50" s="231">
        <v>1.300759225932414E-2</v>
      </c>
      <c r="O50" s="231">
        <v>2.1165198259157969E-2</v>
      </c>
      <c r="P50" s="231">
        <v>4.6895472971962351E-3</v>
      </c>
      <c r="Q50" s="231">
        <v>1.517012622145477E-2</v>
      </c>
      <c r="R50" s="231">
        <v>1.8428323396488051E-2</v>
      </c>
      <c r="S50" s="231">
        <v>3.2115482081560877E-2</v>
      </c>
      <c r="T50" s="231">
        <v>1.8330761515051971E-2</v>
      </c>
      <c r="U50" s="231">
        <v>5.7624587444807312E-3</v>
      </c>
      <c r="V50" s="231">
        <v>2.2830138492131849E-2</v>
      </c>
      <c r="W50" s="231">
        <v>2.1257026575813701E-2</v>
      </c>
      <c r="DA50" s="73" t="s">
        <v>1031</v>
      </c>
    </row>
    <row r="51" spans="1:105" ht="12" customHeight="1" x14ac:dyDescent="0.25">
      <c r="A51" s="64" t="s">
        <v>70</v>
      </c>
      <c r="B51" s="231">
        <v>0.26297904867690391</v>
      </c>
      <c r="C51" s="231">
        <v>0.21887403894028851</v>
      </c>
      <c r="D51" s="231">
        <v>0.13580439458922841</v>
      </c>
      <c r="E51" s="231">
        <v>0.14192701094487961</v>
      </c>
      <c r="F51" s="231">
        <v>4.7371869350229058E-2</v>
      </c>
      <c r="G51" s="231">
        <v>0.10989132427474201</v>
      </c>
      <c r="H51" s="231">
        <v>0.10011836189476821</v>
      </c>
      <c r="I51" s="231">
        <v>8.7846935345956431E-2</v>
      </c>
      <c r="J51" s="231">
        <v>1.9868387733486152E-2</v>
      </c>
      <c r="K51" s="231">
        <v>0</v>
      </c>
      <c r="L51" s="231">
        <v>3.0552600822434731E-3</v>
      </c>
      <c r="M51" s="231">
        <v>4.5964583687632217E-3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5.4781122588532854E-3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8.8623308129314043E-2</v>
      </c>
      <c r="K52" s="231">
        <v>0</v>
      </c>
      <c r="L52" s="231">
        <v>0</v>
      </c>
      <c r="M52" s="231">
        <v>4.263018517754027</v>
      </c>
      <c r="N52" s="231">
        <v>2.652223488551654</v>
      </c>
      <c r="O52" s="231">
        <v>2.8635438765352288</v>
      </c>
      <c r="P52" s="231">
        <v>2.6139508937184202</v>
      </c>
      <c r="Q52" s="231">
        <v>3.7809963180893109</v>
      </c>
      <c r="R52" s="231">
        <v>4.3864312764310398</v>
      </c>
      <c r="S52" s="231">
        <v>4.2700819550171518</v>
      </c>
      <c r="T52" s="231">
        <v>5.1512701852148934</v>
      </c>
      <c r="U52" s="231">
        <v>4.0384259255400172</v>
      </c>
      <c r="V52" s="231">
        <v>4.0876714091186868</v>
      </c>
      <c r="W52" s="231">
        <v>4.016561581579948</v>
      </c>
      <c r="DA52" s="73" t="s">
        <v>1033</v>
      </c>
    </row>
    <row r="53" spans="1:105" ht="12" customHeight="1" x14ac:dyDescent="0.25">
      <c r="A53" s="64" t="s">
        <v>162</v>
      </c>
      <c r="B53" s="231">
        <v>1.3851992434976861</v>
      </c>
      <c r="C53" s="231">
        <v>1.2853107398769721</v>
      </c>
      <c r="D53" s="231">
        <v>1.3355872439465399</v>
      </c>
      <c r="E53" s="231">
        <v>1.006752052661182</v>
      </c>
      <c r="F53" s="231">
        <v>0.65252134409336793</v>
      </c>
      <c r="G53" s="231">
        <v>0.73682587499914476</v>
      </c>
      <c r="H53" s="231">
        <v>0.59997296445985138</v>
      </c>
      <c r="I53" s="231">
        <v>0.65561641982746088</v>
      </c>
      <c r="J53" s="231">
        <v>0.6891762837924279</v>
      </c>
      <c r="K53" s="231">
        <v>0.22145960237344339</v>
      </c>
      <c r="L53" s="231">
        <v>0.4305433896259207</v>
      </c>
      <c r="M53" s="231">
        <v>0.60603673123989465</v>
      </c>
      <c r="N53" s="231">
        <v>0.24855764086431381</v>
      </c>
      <c r="O53" s="231">
        <v>0.76187385021990683</v>
      </c>
      <c r="P53" s="231">
        <v>0.95948669968054157</v>
      </c>
      <c r="Q53" s="231">
        <v>1.0598153340602581</v>
      </c>
      <c r="R53" s="231">
        <v>1.338164812721351</v>
      </c>
      <c r="S53" s="231">
        <v>1.221663281578736</v>
      </c>
      <c r="T53" s="231">
        <v>1.3858409080465051</v>
      </c>
      <c r="U53" s="231">
        <v>1.324522426306491</v>
      </c>
      <c r="V53" s="231">
        <v>0.96790955801162681</v>
      </c>
      <c r="W53" s="231">
        <v>0.87201949454185601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2.1003893886372121E-2</v>
      </c>
      <c r="F55" s="231">
        <v>1.461346662726009E-2</v>
      </c>
      <c r="G55" s="231">
        <v>0</v>
      </c>
      <c r="H55" s="231">
        <v>4.8985020491691374E-3</v>
      </c>
      <c r="I55" s="231">
        <v>2.0244369051067861E-3</v>
      </c>
      <c r="J55" s="231">
        <v>2.565773898624273E-3</v>
      </c>
      <c r="K55" s="231">
        <v>1.4226809999766149E-3</v>
      </c>
      <c r="L55" s="231">
        <v>2.103130164402943E-3</v>
      </c>
      <c r="M55" s="231">
        <v>4.7948158120799658E-3</v>
      </c>
      <c r="N55" s="231">
        <v>3.9628801023281219E-3</v>
      </c>
      <c r="O55" s="231">
        <v>1.429842705309896E-2</v>
      </c>
      <c r="P55" s="231">
        <v>2.1162617284657851E-2</v>
      </c>
      <c r="Q55" s="231">
        <v>2.5027189377675299E-2</v>
      </c>
      <c r="R55" s="231">
        <v>3.047359877236604E-2</v>
      </c>
      <c r="S55" s="231">
        <v>2.3390919410141729E-2</v>
      </c>
      <c r="T55" s="231">
        <v>3.5713781569810053E-2</v>
      </c>
      <c r="U55" s="231">
        <v>3.3279147944168967E-2</v>
      </c>
      <c r="V55" s="231">
        <v>3.01975100830515E-2</v>
      </c>
      <c r="W55" s="231">
        <v>3.9467740507055427E-2</v>
      </c>
      <c r="DA55" s="73" t="s">
        <v>1036</v>
      </c>
    </row>
    <row r="56" spans="1:105" ht="12" customHeight="1" x14ac:dyDescent="0.25">
      <c r="A56" s="64" t="s">
        <v>79</v>
      </c>
      <c r="B56" s="231">
        <v>4.9072981552915911</v>
      </c>
      <c r="C56" s="231">
        <v>3.680168273874814</v>
      </c>
      <c r="D56" s="231">
        <v>4.2492899236295729</v>
      </c>
      <c r="E56" s="231">
        <v>4.2705915431718493</v>
      </c>
      <c r="F56" s="231">
        <v>1.841600539144808</v>
      </c>
      <c r="G56" s="231">
        <v>1.7665991028655561</v>
      </c>
      <c r="H56" s="231">
        <v>1.701531827813636</v>
      </c>
      <c r="I56" s="231">
        <v>1.5135063922478369</v>
      </c>
      <c r="J56" s="231">
        <v>1.838692682587421</v>
      </c>
      <c r="K56" s="231">
        <v>0.96598922609668769</v>
      </c>
      <c r="L56" s="231">
        <v>1.1268644617120309</v>
      </c>
      <c r="M56" s="231">
        <v>2.3848605362491151</v>
      </c>
      <c r="N56" s="231">
        <v>2.1882964823218409</v>
      </c>
      <c r="O56" s="231">
        <v>2.6423436674615699</v>
      </c>
      <c r="P56" s="231">
        <v>2.8746413705560032</v>
      </c>
      <c r="Q56" s="231">
        <v>3.3932584414559961</v>
      </c>
      <c r="R56" s="231">
        <v>4.5738938587879874</v>
      </c>
      <c r="S56" s="231">
        <v>4.1583700250876667</v>
      </c>
      <c r="T56" s="231">
        <v>4.6479851671191836</v>
      </c>
      <c r="U56" s="231">
        <v>4.6897428361041626</v>
      </c>
      <c r="V56" s="231">
        <v>3.9061204467509012</v>
      </c>
      <c r="W56" s="231">
        <v>4.1067737411118577</v>
      </c>
      <c r="DA56" s="73" t="s">
        <v>1037</v>
      </c>
    </row>
    <row r="57" spans="1:105" ht="12" customHeight="1" x14ac:dyDescent="0.25">
      <c r="A57" s="60" t="s">
        <v>1038</v>
      </c>
      <c r="B57" s="264">
        <v>4.4690704300772852</v>
      </c>
      <c r="C57" s="264">
        <v>4.571623856149265</v>
      </c>
      <c r="D57" s="264">
        <v>5.8869246700558886</v>
      </c>
      <c r="E57" s="264">
        <v>3.0238312689402571</v>
      </c>
      <c r="F57" s="264">
        <v>2.725388573931907</v>
      </c>
      <c r="G57" s="264">
        <v>1.7339359816436359</v>
      </c>
      <c r="H57" s="264">
        <v>1.871275565625873</v>
      </c>
      <c r="I57" s="264">
        <v>1.699619171162523</v>
      </c>
      <c r="J57" s="264">
        <v>2.4718509869808791</v>
      </c>
      <c r="K57" s="264">
        <v>1.1164977788208379</v>
      </c>
      <c r="L57" s="264">
        <v>1.598227209754834</v>
      </c>
      <c r="M57" s="264">
        <v>3.1951489941522389</v>
      </c>
      <c r="N57" s="264">
        <v>4.0070912333671416</v>
      </c>
      <c r="O57" s="264">
        <v>2.807908720021421</v>
      </c>
      <c r="P57" s="264">
        <v>3.6221045521211281</v>
      </c>
      <c r="Q57" s="264">
        <v>4.2901490460557508</v>
      </c>
      <c r="R57" s="264">
        <v>5.0768562747054169</v>
      </c>
      <c r="S57" s="264">
        <v>3.9648828127877822</v>
      </c>
      <c r="T57" s="264">
        <v>4.2876321856124404</v>
      </c>
      <c r="U57" s="264">
        <v>4.056500486521589</v>
      </c>
      <c r="V57" s="264">
        <v>3.8556803903561998</v>
      </c>
      <c r="W57" s="264">
        <v>4.1577531869213971</v>
      </c>
      <c r="DA57" s="72" t="s">
        <v>1039</v>
      </c>
    </row>
    <row r="58" spans="1:105" ht="12" customHeight="1" x14ac:dyDescent="0.25">
      <c r="A58" s="132" t="s">
        <v>1040</v>
      </c>
      <c r="B58" s="318">
        <v>28.46726040663879</v>
      </c>
      <c r="C58" s="318">
        <v>29.039863509287621</v>
      </c>
      <c r="D58" s="318">
        <v>29.053637875131599</v>
      </c>
      <c r="E58" s="318">
        <v>29.486040489567241</v>
      </c>
      <c r="F58" s="318">
        <v>29.219216753969778</v>
      </c>
      <c r="G58" s="318">
        <v>37.522759291120749</v>
      </c>
      <c r="H58" s="318">
        <v>45.818322085692436</v>
      </c>
      <c r="I58" s="318">
        <v>55.804698133711341</v>
      </c>
      <c r="J58" s="318">
        <v>62.695735872174367</v>
      </c>
      <c r="K58" s="318">
        <v>53.968069007285507</v>
      </c>
      <c r="L58" s="318">
        <v>58.79561106525982</v>
      </c>
      <c r="M58" s="318">
        <v>58.96773692439028</v>
      </c>
      <c r="N58" s="318">
        <v>57.718881060381328</v>
      </c>
      <c r="O58" s="318">
        <v>57.349123462303687</v>
      </c>
      <c r="P58" s="318">
        <v>61.957154322948632</v>
      </c>
      <c r="Q58" s="318">
        <v>66.386601402325454</v>
      </c>
      <c r="R58" s="318">
        <v>75.8066152936252</v>
      </c>
      <c r="S58" s="318">
        <v>89.885251858437456</v>
      </c>
      <c r="T58" s="318">
        <v>99.299742466865879</v>
      </c>
      <c r="U58" s="318">
        <v>98.508786320378363</v>
      </c>
      <c r="V58" s="318">
        <v>95.072494185889724</v>
      </c>
      <c r="W58" s="318">
        <v>97.970184698018244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170.90802806045281</v>
      </c>
      <c r="C61" s="225">
        <v>225.55377161109379</v>
      </c>
      <c r="D61" s="225">
        <v>132.22743436861859</v>
      </c>
      <c r="E61" s="225">
        <v>70.539033915791705</v>
      </c>
      <c r="F61" s="225">
        <v>121.03210168815259</v>
      </c>
      <c r="G61" s="225">
        <v>194.59361463840639</v>
      </c>
      <c r="H61" s="225">
        <v>224.81191751438689</v>
      </c>
      <c r="I61" s="225">
        <v>282.17132992563103</v>
      </c>
      <c r="J61" s="225">
        <v>208.02333066926741</v>
      </c>
      <c r="K61" s="225">
        <v>204.2983065651807</v>
      </c>
      <c r="L61" s="225">
        <v>153.77362897857341</v>
      </c>
      <c r="M61" s="225">
        <v>76.066804285896879</v>
      </c>
      <c r="N61" s="225">
        <v>221.39808922059791</v>
      </c>
      <c r="O61" s="225">
        <v>368.14154954901647</v>
      </c>
      <c r="P61" s="225">
        <v>281.59523181146039</v>
      </c>
      <c r="Q61" s="225">
        <v>212.64917813964911</v>
      </c>
      <c r="R61" s="225">
        <v>52.214735335167873</v>
      </c>
      <c r="S61" s="225">
        <v>163.18473394523559</v>
      </c>
      <c r="T61" s="225">
        <v>46.090875135176887</v>
      </c>
      <c r="U61" s="225">
        <v>115.7731490692865</v>
      </c>
      <c r="V61" s="225">
        <v>236.96692714187731</v>
      </c>
      <c r="W61" s="225">
        <v>296.20400896997052</v>
      </c>
      <c r="DA61" s="89" t="s">
        <v>1042</v>
      </c>
    </row>
    <row r="62" spans="1:105" ht="12" customHeight="1" x14ac:dyDescent="0.25">
      <c r="A62" s="55" t="s">
        <v>92</v>
      </c>
      <c r="B62" s="261">
        <v>1.3468692523397949</v>
      </c>
      <c r="C62" s="261">
        <v>1.9485957365564199</v>
      </c>
      <c r="D62" s="261">
        <v>1.1979203975382271</v>
      </c>
      <c r="E62" s="261">
        <v>0.51698944716130557</v>
      </c>
      <c r="F62" s="261">
        <v>1.11050015435662</v>
      </c>
      <c r="G62" s="261">
        <v>1.5438315886443019</v>
      </c>
      <c r="H62" s="261">
        <v>1.833358869237766</v>
      </c>
      <c r="I62" s="261">
        <v>2.2917966189987822</v>
      </c>
      <c r="J62" s="261">
        <v>1.7912375590033749</v>
      </c>
      <c r="K62" s="261">
        <v>1.701579809735061</v>
      </c>
      <c r="L62" s="261">
        <v>1.366704561000176</v>
      </c>
      <c r="M62" s="261">
        <v>0.44182323952743852</v>
      </c>
      <c r="N62" s="261">
        <v>1.498319824730947</v>
      </c>
      <c r="O62" s="261">
        <v>2.269983875272847</v>
      </c>
      <c r="P62" s="261">
        <v>1.8403074202614409</v>
      </c>
      <c r="Q62" s="261">
        <v>1.351018907131935</v>
      </c>
      <c r="R62" s="261">
        <v>0.33114568328866473</v>
      </c>
      <c r="S62" s="261">
        <v>0.9571284036707427</v>
      </c>
      <c r="T62" s="261">
        <v>0.2623670534180253</v>
      </c>
      <c r="U62" s="261">
        <v>0.67471657087688852</v>
      </c>
      <c r="V62" s="261">
        <v>1.380144740987578</v>
      </c>
      <c r="W62" s="261">
        <v>1.735171070004782</v>
      </c>
      <c r="DA62" s="67" t="s">
        <v>1043</v>
      </c>
    </row>
    <row r="63" spans="1:105" ht="12" customHeight="1" x14ac:dyDescent="0.25">
      <c r="A63" s="202" t="s">
        <v>93</v>
      </c>
      <c r="B63" s="226">
        <v>10.68884967668223</v>
      </c>
      <c r="C63" s="226">
        <v>15.4641936271783</v>
      </c>
      <c r="D63" s="226">
        <v>9.5067810269434911</v>
      </c>
      <c r="E63" s="226">
        <v>4.1028648293354273</v>
      </c>
      <c r="F63" s="226">
        <v>8.813007792129552</v>
      </c>
      <c r="G63" s="226">
        <v>12.25195671255053</v>
      </c>
      <c r="H63" s="226">
        <v>14.54966569520491</v>
      </c>
      <c r="I63" s="226">
        <v>18.187860111477558</v>
      </c>
      <c r="J63" s="226">
        <v>14.215387997129779</v>
      </c>
      <c r="K63" s="226">
        <v>13.503857755709671</v>
      </c>
      <c r="L63" s="226">
        <v>10.84626408954605</v>
      </c>
      <c r="M63" s="226">
        <v>3.5063404875933131</v>
      </c>
      <c r="N63" s="226">
        <v>11.890772134206779</v>
      </c>
      <c r="O63" s="226">
        <v>18.014752634031279</v>
      </c>
      <c r="P63" s="226">
        <v>14.6048098877342</v>
      </c>
      <c r="Q63" s="226">
        <v>10.721781630698</v>
      </c>
      <c r="R63" s="226">
        <v>2.6279955709181042</v>
      </c>
      <c r="S63" s="226">
        <v>7.5958387277359662</v>
      </c>
      <c r="T63" s="226">
        <v>2.08216349822189</v>
      </c>
      <c r="U63" s="226">
        <v>5.3545984422325406</v>
      </c>
      <c r="V63" s="226">
        <v>10.95292630880996</v>
      </c>
      <c r="W63" s="226">
        <v>13.770440373769739</v>
      </c>
      <c r="DA63" s="174" t="s">
        <v>1044</v>
      </c>
    </row>
    <row r="64" spans="1:105" ht="12" customHeight="1" x14ac:dyDescent="0.25">
      <c r="A64" s="202" t="s">
        <v>94</v>
      </c>
      <c r="B64" s="226">
        <v>11.96490650326559</v>
      </c>
      <c r="C64" s="226">
        <v>17.31034082191487</v>
      </c>
      <c r="D64" s="226">
        <v>10.64172007045241</v>
      </c>
      <c r="E64" s="226">
        <v>4.5926732589032477</v>
      </c>
      <c r="F64" s="226">
        <v>9.8651227620324633</v>
      </c>
      <c r="G64" s="226">
        <v>13.71462046730049</v>
      </c>
      <c r="H64" s="226">
        <v>16.286634667214511</v>
      </c>
      <c r="I64" s="226">
        <v>20.359164204828609</v>
      </c>
      <c r="J64" s="226">
        <v>15.91245021102173</v>
      </c>
      <c r="K64" s="226">
        <v>15.115976028078579</v>
      </c>
      <c r="L64" s="226">
        <v>12.14111337202629</v>
      </c>
      <c r="M64" s="226">
        <v>3.92493461613455</v>
      </c>
      <c r="N64" s="226">
        <v>13.31031693221272</v>
      </c>
      <c r="O64" s="226">
        <v>20.165390801206009</v>
      </c>
      <c r="P64" s="226">
        <v>16.34836208670011</v>
      </c>
      <c r="Q64" s="226">
        <v>12.00176994158563</v>
      </c>
      <c r="R64" s="226">
        <v>2.9417310794093958</v>
      </c>
      <c r="S64" s="226">
        <v>8.5026455549756115</v>
      </c>
      <c r="T64" s="226">
        <v>2.330736452874334</v>
      </c>
      <c r="U64" s="226">
        <v>5.9938414012507764</v>
      </c>
      <c r="V64" s="226">
        <v>12.260509146083031</v>
      </c>
      <c r="W64" s="226">
        <v>15.414383826575619</v>
      </c>
      <c r="DA64" s="174" t="s">
        <v>1045</v>
      </c>
    </row>
    <row r="65" spans="1:105" ht="12" customHeight="1" x14ac:dyDescent="0.25">
      <c r="A65" s="202" t="s">
        <v>95</v>
      </c>
      <c r="B65" s="226">
        <v>19.262483423360859</v>
      </c>
      <c r="C65" s="226">
        <v>27.868178747895431</v>
      </c>
      <c r="D65" s="226">
        <v>17.132265630089901</v>
      </c>
      <c r="E65" s="226">
        <v>7.3938139419970721</v>
      </c>
      <c r="F65" s="226">
        <v>15.8820099113358</v>
      </c>
      <c r="G65" s="226">
        <v>22.07937432164298</v>
      </c>
      <c r="H65" s="226">
        <v>26.220098770845372</v>
      </c>
      <c r="I65" s="226">
        <v>32.776525491608162</v>
      </c>
      <c r="J65" s="226">
        <v>25.617693571713609</v>
      </c>
      <c r="K65" s="226">
        <v>24.335437772899791</v>
      </c>
      <c r="L65" s="226">
        <v>19.546161518769221</v>
      </c>
      <c r="M65" s="226">
        <v>6.3188114307815377</v>
      </c>
      <c r="N65" s="226">
        <v>21.428479963169821</v>
      </c>
      <c r="O65" s="226">
        <v>32.464566766803273</v>
      </c>
      <c r="P65" s="226">
        <v>26.319474674391611</v>
      </c>
      <c r="Q65" s="226">
        <v>19.321830428652881</v>
      </c>
      <c r="R65" s="226">
        <v>4.7359372292331177</v>
      </c>
      <c r="S65" s="226">
        <v>13.6885373080625</v>
      </c>
      <c r="T65" s="226">
        <v>3.7522877655133642</v>
      </c>
      <c r="U65" s="226">
        <v>9.6495756654960534</v>
      </c>
      <c r="V65" s="226">
        <v>19.73837857604078</v>
      </c>
      <c r="W65" s="226">
        <v>24.815848988013091</v>
      </c>
      <c r="DA65" s="174" t="s">
        <v>1046</v>
      </c>
    </row>
    <row r="66" spans="1:105" ht="12" customHeight="1" x14ac:dyDescent="0.25">
      <c r="A66" s="56" t="s">
        <v>96</v>
      </c>
      <c r="B66" s="262">
        <v>4.3973536057216789</v>
      </c>
      <c r="C66" s="262">
        <v>5.9514438178753188</v>
      </c>
      <c r="D66" s="262">
        <v>3.4795811875439249</v>
      </c>
      <c r="E66" s="262">
        <v>1.769920677328862</v>
      </c>
      <c r="F66" s="262">
        <v>3.2108680291170808</v>
      </c>
      <c r="G66" s="262">
        <v>5.1788834732819229</v>
      </c>
      <c r="H66" s="262">
        <v>5.8677463971737511</v>
      </c>
      <c r="I66" s="262">
        <v>7.4957899008592728</v>
      </c>
      <c r="J66" s="262">
        <v>5.4394669600431254</v>
      </c>
      <c r="K66" s="262">
        <v>5.0878047535898681</v>
      </c>
      <c r="L66" s="262">
        <v>4.0561631302115257</v>
      </c>
      <c r="M66" s="262">
        <v>1.675940902494728</v>
      </c>
      <c r="N66" s="262">
        <v>4.5685112738801577</v>
      </c>
      <c r="O66" s="262">
        <v>8.5991597583510178</v>
      </c>
      <c r="P66" s="262">
        <v>6.7899143854781592</v>
      </c>
      <c r="Q66" s="262">
        <v>5.0134851199028008</v>
      </c>
      <c r="R66" s="262">
        <v>1.2293285278411741</v>
      </c>
      <c r="S66" s="262">
        <v>3.8543189302488678</v>
      </c>
      <c r="T66" s="262">
        <v>1.0774941118456549</v>
      </c>
      <c r="U66" s="262">
        <v>2.728263543202551</v>
      </c>
      <c r="V66" s="262">
        <v>5.4288366072898846</v>
      </c>
      <c r="W66" s="262">
        <v>6.6644911881105422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0.1227113482858017</v>
      </c>
      <c r="N67" s="228">
        <v>9.5909753837970665E-2</v>
      </c>
      <c r="O67" s="228">
        <v>0.16694604699500501</v>
      </c>
      <c r="P67" s="228">
        <v>2.2672310216071159E-2</v>
      </c>
      <c r="Q67" s="228">
        <v>4.8867282492322479E-2</v>
      </c>
      <c r="R67" s="228">
        <v>1.1663153956737379E-2</v>
      </c>
      <c r="S67" s="228">
        <v>7.2513411628610219E-2</v>
      </c>
      <c r="T67" s="228">
        <v>1.0527520543997519E-2</v>
      </c>
      <c r="U67" s="228">
        <v>8.7108267934251395E-3</v>
      </c>
      <c r="V67" s="228">
        <v>8.7256464344106957E-2</v>
      </c>
      <c r="W67" s="228">
        <v>0.10588911777916871</v>
      </c>
      <c r="DA67" s="69" t="s">
        <v>1048</v>
      </c>
    </row>
    <row r="68" spans="1:105" ht="12" customHeight="1" x14ac:dyDescent="0.25">
      <c r="A68" s="37" t="s">
        <v>162</v>
      </c>
      <c r="B68" s="228">
        <v>2.794162709034004</v>
      </c>
      <c r="C68" s="228">
        <v>3.3622914988178469</v>
      </c>
      <c r="D68" s="228">
        <v>1.7366310445640361</v>
      </c>
      <c r="E68" s="228">
        <v>1.20542750184726</v>
      </c>
      <c r="F68" s="228">
        <v>1.575677200711169</v>
      </c>
      <c r="G68" s="228">
        <v>3.4427789681072549</v>
      </c>
      <c r="H68" s="228">
        <v>3.5239143576859848</v>
      </c>
      <c r="I68" s="228">
        <v>4.6788731261106467</v>
      </c>
      <c r="J68" s="228">
        <v>2.8848707156093432</v>
      </c>
      <c r="K68" s="228">
        <v>2.450936136718096</v>
      </c>
      <c r="L68" s="228">
        <v>2.032930887046291</v>
      </c>
      <c r="M68" s="228">
        <v>1.062668090664141</v>
      </c>
      <c r="N68" s="228">
        <v>1.832706751147942</v>
      </c>
      <c r="O68" s="228">
        <v>6.0094796205390288</v>
      </c>
      <c r="P68" s="228">
        <v>4.6387804034640174</v>
      </c>
      <c r="Q68" s="228">
        <v>3.4139660120936819</v>
      </c>
      <c r="R68" s="228">
        <v>0.84691493059168255</v>
      </c>
      <c r="S68" s="228">
        <v>2.7583883742956461</v>
      </c>
      <c r="T68" s="228">
        <v>0.7959008477739391</v>
      </c>
      <c r="U68" s="228">
        <v>2.0022157122797331</v>
      </c>
      <c r="V68" s="228">
        <v>3.6993365531299252</v>
      </c>
      <c r="W68" s="228">
        <v>4.3438518851143284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5.2193037077577137E-2</v>
      </c>
      <c r="T70" s="228">
        <v>8.776618989123415E-3</v>
      </c>
      <c r="U70" s="228">
        <v>2.762103458871364E-2</v>
      </c>
      <c r="V70" s="228">
        <v>0.13548510496743979</v>
      </c>
      <c r="W70" s="228">
        <v>0.19593284502936689</v>
      </c>
      <c r="DA70" s="69" t="s">
        <v>1051</v>
      </c>
    </row>
    <row r="71" spans="1:105" ht="12" customHeight="1" x14ac:dyDescent="0.25">
      <c r="A71" s="37" t="s">
        <v>38</v>
      </c>
      <c r="B71" s="228">
        <v>1.6031908966876749</v>
      </c>
      <c r="C71" s="228">
        <v>2.589152319057471</v>
      </c>
      <c r="D71" s="228">
        <v>1.742950142979889</v>
      </c>
      <c r="E71" s="228">
        <v>0.56449317548160172</v>
      </c>
      <c r="F71" s="228">
        <v>1.635190828405912</v>
      </c>
      <c r="G71" s="228">
        <v>1.736104505174668</v>
      </c>
      <c r="H71" s="228">
        <v>2.3438320394877659</v>
      </c>
      <c r="I71" s="228">
        <v>2.8169167747486261</v>
      </c>
      <c r="J71" s="228">
        <v>2.5545962444337822</v>
      </c>
      <c r="K71" s="228">
        <v>2.6368686168717721</v>
      </c>
      <c r="L71" s="228">
        <v>2.0232322431652352</v>
      </c>
      <c r="M71" s="228">
        <v>0.49056146354478503</v>
      </c>
      <c r="N71" s="228">
        <v>2.6398947688942451</v>
      </c>
      <c r="O71" s="228">
        <v>2.4227340908169852</v>
      </c>
      <c r="P71" s="228">
        <v>2.1284616717980711</v>
      </c>
      <c r="Q71" s="228">
        <v>1.550651825316796</v>
      </c>
      <c r="R71" s="228">
        <v>0.37075044329275419</v>
      </c>
      <c r="S71" s="228">
        <v>0.97122410724703523</v>
      </c>
      <c r="T71" s="228">
        <v>0.26228912453859532</v>
      </c>
      <c r="U71" s="228">
        <v>0.68971596954068048</v>
      </c>
      <c r="V71" s="228">
        <v>1.506758484848413</v>
      </c>
      <c r="W71" s="228">
        <v>2.0188173401876792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81.985924439737886</v>
      </c>
      <c r="C72" s="263">
        <f t="shared" si="2"/>
        <v>102.4130147446008</v>
      </c>
      <c r="D72" s="263">
        <f t="shared" si="2"/>
        <v>59.083367901738249</v>
      </c>
      <c r="E72" s="263">
        <f t="shared" si="2"/>
        <v>35.404242973096743</v>
      </c>
      <c r="F72" s="263">
        <f t="shared" si="2"/>
        <v>53.47687522397009</v>
      </c>
      <c r="G72" s="263">
        <f t="shared" si="2"/>
        <v>91.224377698381318</v>
      </c>
      <c r="H72" s="263">
        <f t="shared" si="2"/>
        <v>105.09069425941564</v>
      </c>
      <c r="I72" s="263">
        <f t="shared" si="2"/>
        <v>130.7189235639014</v>
      </c>
      <c r="J72" s="263">
        <f t="shared" si="2"/>
        <v>95.226084356357404</v>
      </c>
      <c r="K72" s="263">
        <f t="shared" si="2"/>
        <v>97.892659273414381</v>
      </c>
      <c r="L72" s="263">
        <f t="shared" si="2"/>
        <v>69.099732825082086</v>
      </c>
      <c r="M72" s="263">
        <f t="shared" si="2"/>
        <v>43.156553073055036</v>
      </c>
      <c r="N72" s="263">
        <f t="shared" si="2"/>
        <v>123.25246506759365</v>
      </c>
      <c r="O72" s="263">
        <f t="shared" si="2"/>
        <v>200.70256673829698</v>
      </c>
      <c r="P72" s="263">
        <f t="shared" si="2"/>
        <v>146.557181617156</v>
      </c>
      <c r="Q72" s="263">
        <f t="shared" si="2"/>
        <v>113.24267695357997</v>
      </c>
      <c r="R72" s="263">
        <f t="shared" si="2"/>
        <v>28.016071565924129</v>
      </c>
      <c r="S72" s="263">
        <f t="shared" si="2"/>
        <v>89.616072862829043</v>
      </c>
      <c r="T72" s="263">
        <f t="shared" si="2"/>
        <v>25.600517736530776</v>
      </c>
      <c r="U72" s="263">
        <f t="shared" si="2"/>
        <v>63.665504049064765</v>
      </c>
      <c r="V72" s="263">
        <f t="shared" si="2"/>
        <v>132.12280674776352</v>
      </c>
      <c r="W72" s="263">
        <f t="shared" si="2"/>
        <v>165.69276750294813</v>
      </c>
      <c r="DA72" s="70"/>
    </row>
    <row r="73" spans="1:105" ht="12" customHeight="1" x14ac:dyDescent="0.25">
      <c r="A73" s="60" t="s">
        <v>1054</v>
      </c>
      <c r="B73" s="264">
        <v>81.928814040558706</v>
      </c>
      <c r="C73" s="264">
        <v>102.33038973837969</v>
      </c>
      <c r="D73" s="264">
        <v>59.032573281570443</v>
      </c>
      <c r="E73" s="264">
        <v>35.38232141415736</v>
      </c>
      <c r="F73" s="264">
        <v>53.429787426105761</v>
      </c>
      <c r="G73" s="264">
        <v>91.158915636536975</v>
      </c>
      <c r="H73" s="264">
        <v>105.0129555652707</v>
      </c>
      <c r="I73" s="264">
        <v>130.62174603941551</v>
      </c>
      <c r="J73" s="264">
        <v>95.150131704055241</v>
      </c>
      <c r="K73" s="264">
        <v>97.820508318894937</v>
      </c>
      <c r="L73" s="264">
        <v>69.041781362530585</v>
      </c>
      <c r="M73" s="264">
        <v>43.137818736717477</v>
      </c>
      <c r="N73" s="264">
        <v>123.1889328107396</v>
      </c>
      <c r="O73" s="264">
        <v>200.60631412504449</v>
      </c>
      <c r="P73" s="264">
        <v>146.4791482882334</v>
      </c>
      <c r="Q73" s="264">
        <v>113.18539059935451</v>
      </c>
      <c r="R73" s="264">
        <v>28.00203021623393</v>
      </c>
      <c r="S73" s="264">
        <v>89.575488385082281</v>
      </c>
      <c r="T73" s="264">
        <v>25.58939276124001</v>
      </c>
      <c r="U73" s="264">
        <v>63.636894492028212</v>
      </c>
      <c r="V73" s="264">
        <v>132.06428539021829</v>
      </c>
      <c r="W73" s="264">
        <v>165.61919220060901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3.7358753475006813E-2</v>
      </c>
      <c r="D74" s="231">
        <v>2.4881418033791149E-2</v>
      </c>
      <c r="E74" s="231">
        <v>0</v>
      </c>
      <c r="F74" s="231">
        <v>0</v>
      </c>
      <c r="G74" s="231">
        <v>0</v>
      </c>
      <c r="H74" s="231">
        <v>0</v>
      </c>
      <c r="I74" s="231">
        <v>0.18442354152099791</v>
      </c>
      <c r="J74" s="231">
        <v>0.13524941498357829</v>
      </c>
      <c r="K74" s="231">
        <v>0</v>
      </c>
      <c r="L74" s="231">
        <v>0.12737454225238121</v>
      </c>
      <c r="M74" s="231">
        <v>2.4676502874595121E-2</v>
      </c>
      <c r="N74" s="231">
        <v>5.969200131893776E-2</v>
      </c>
      <c r="O74" s="231">
        <v>0.1062633578415525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1.464944110166152</v>
      </c>
      <c r="N76" s="231">
        <v>3.838977177284228</v>
      </c>
      <c r="O76" s="231">
        <v>8.0169542713221063</v>
      </c>
      <c r="P76" s="231">
        <v>13.588218161224679</v>
      </c>
      <c r="Q76" s="231">
        <v>8.1764130667028034</v>
      </c>
      <c r="R76" s="231">
        <v>1.4734551879204001</v>
      </c>
      <c r="S76" s="231">
        <v>4.8284571185012686</v>
      </c>
      <c r="T76" s="231">
        <v>1.345910238010438</v>
      </c>
      <c r="U76" s="231">
        <v>3.3854525185721069</v>
      </c>
      <c r="V76" s="231">
        <v>6.0637168753816653</v>
      </c>
      <c r="W76" s="231">
        <v>7.991313693782276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0.39745086882755998</v>
      </c>
      <c r="N77" s="231">
        <v>0.30389042254931659</v>
      </c>
      <c r="O77" s="231">
        <v>0.64632674325442341</v>
      </c>
      <c r="P77" s="231">
        <v>9.6262732770198242E-2</v>
      </c>
      <c r="Q77" s="231">
        <v>0.19252452994014971</v>
      </c>
      <c r="R77" s="231">
        <v>4.7246413976259137E-2</v>
      </c>
      <c r="S77" s="231">
        <v>0.28026606945099541</v>
      </c>
      <c r="T77" s="231">
        <v>3.9540522198158269E-2</v>
      </c>
      <c r="U77" s="231">
        <v>3.4404046929576312E-2</v>
      </c>
      <c r="V77" s="231">
        <v>0.31910115205361789</v>
      </c>
      <c r="W77" s="231">
        <v>0.36999454027673823</v>
      </c>
      <c r="DA77" s="73" t="s">
        <v>1059</v>
      </c>
    </row>
    <row r="78" spans="1:105" ht="12" customHeight="1" x14ac:dyDescent="0.25">
      <c r="A78" s="64" t="s">
        <v>70</v>
      </c>
      <c r="B78" s="231">
        <v>3.2866507489231962</v>
      </c>
      <c r="C78" s="231">
        <v>4.3186273426120367</v>
      </c>
      <c r="D78" s="231">
        <v>1.400795304292751</v>
      </c>
      <c r="E78" s="231">
        <v>0.92306134883252433</v>
      </c>
      <c r="F78" s="231">
        <v>0.99020451502681706</v>
      </c>
      <c r="G78" s="231">
        <v>3.8332803229932209</v>
      </c>
      <c r="H78" s="231">
        <v>4.3688470709415874</v>
      </c>
      <c r="I78" s="231">
        <v>5.0723986434649371</v>
      </c>
      <c r="J78" s="231">
        <v>0.71536382974404356</v>
      </c>
      <c r="K78" s="231">
        <v>0</v>
      </c>
      <c r="L78" s="231">
        <v>0.1347472066438368</v>
      </c>
      <c r="M78" s="231">
        <v>2.6104822622262571E-2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4.7806506123774919E-2</v>
      </c>
      <c r="T78" s="231">
        <v>0</v>
      </c>
      <c r="U78" s="231">
        <v>0</v>
      </c>
      <c r="V78" s="231">
        <v>0</v>
      </c>
      <c r="W78" s="231">
        <v>0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3.1908934916305149</v>
      </c>
      <c r="K79" s="231">
        <v>0</v>
      </c>
      <c r="L79" s="231">
        <v>0</v>
      </c>
      <c r="M79" s="231">
        <v>24.211106315607381</v>
      </c>
      <c r="N79" s="231">
        <v>61.962683067147672</v>
      </c>
      <c r="O79" s="231">
        <v>87.444727199110687</v>
      </c>
      <c r="P79" s="231">
        <v>53.656790391447409</v>
      </c>
      <c r="Q79" s="231">
        <v>47.984738440480463</v>
      </c>
      <c r="R79" s="231">
        <v>11.245903574937619</v>
      </c>
      <c r="S79" s="231">
        <v>37.264241674061587</v>
      </c>
      <c r="T79" s="231">
        <v>11.11159036900616</v>
      </c>
      <c r="U79" s="231">
        <v>24.110922303256579</v>
      </c>
      <c r="V79" s="231">
        <v>57.134154324817118</v>
      </c>
      <c r="W79" s="231">
        <v>69.911276187647843</v>
      </c>
      <c r="DA79" s="73" t="s">
        <v>1061</v>
      </c>
    </row>
    <row r="80" spans="1:105" ht="12" customHeight="1" x14ac:dyDescent="0.25">
      <c r="A80" s="64" t="s">
        <v>162</v>
      </c>
      <c r="B80" s="231">
        <v>17.311896723160331</v>
      </c>
      <c r="C80" s="231">
        <v>25.36060526803692</v>
      </c>
      <c r="D80" s="231">
        <v>13.776316631376551</v>
      </c>
      <c r="E80" s="231">
        <v>6.5476888541692313</v>
      </c>
      <c r="F80" s="231">
        <v>13.639520456658859</v>
      </c>
      <c r="G80" s="231">
        <v>25.70230313218341</v>
      </c>
      <c r="H80" s="231">
        <v>26.18091305948079</v>
      </c>
      <c r="I80" s="231">
        <v>37.856162260750118</v>
      </c>
      <c r="J80" s="231">
        <v>24.813879835433141</v>
      </c>
      <c r="K80" s="231">
        <v>18.221725984438919</v>
      </c>
      <c r="L80" s="231">
        <v>18.98840606998731</v>
      </c>
      <c r="M80" s="231">
        <v>3.4418850563526608</v>
      </c>
      <c r="N80" s="231">
        <v>5.8069383637062346</v>
      </c>
      <c r="O80" s="231">
        <v>23.265524771083861</v>
      </c>
      <c r="P80" s="231">
        <v>19.695464383764481</v>
      </c>
      <c r="Q80" s="231">
        <v>13.450148405801921</v>
      </c>
      <c r="R80" s="231">
        <v>3.430778120723935</v>
      </c>
      <c r="S80" s="231">
        <v>10.661237008715521</v>
      </c>
      <c r="T80" s="231">
        <v>2.989339703248727</v>
      </c>
      <c r="U80" s="231">
        <v>7.9078972595804897</v>
      </c>
      <c r="V80" s="231">
        <v>13.52865446487168</v>
      </c>
      <c r="W80" s="231">
        <v>15.17815536639875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0.1366046004380348</v>
      </c>
      <c r="F82" s="231">
        <v>0.30546230986843431</v>
      </c>
      <c r="G82" s="231">
        <v>0</v>
      </c>
      <c r="H82" s="231">
        <v>0.21375505875743109</v>
      </c>
      <c r="I82" s="231">
        <v>0.1168936738749496</v>
      </c>
      <c r="J82" s="231">
        <v>9.2381015862886606E-2</v>
      </c>
      <c r="K82" s="231">
        <v>0.11705838476638621</v>
      </c>
      <c r="L82" s="231">
        <v>9.2755087041099402E-2</v>
      </c>
      <c r="M82" s="231">
        <v>2.723136080844055E-2</v>
      </c>
      <c r="N82" s="231">
        <v>9.2582953462852877E-2</v>
      </c>
      <c r="O82" s="231">
        <v>0.43663450149311539</v>
      </c>
      <c r="P82" s="231">
        <v>0.43440682933488528</v>
      </c>
      <c r="Q82" s="231">
        <v>0.31762081609087489</v>
      </c>
      <c r="R82" s="231">
        <v>7.8128011537935665E-2</v>
      </c>
      <c r="S82" s="231">
        <v>0.20412837108521459</v>
      </c>
      <c r="T82" s="231">
        <v>7.7036710765218092E-2</v>
      </c>
      <c r="U82" s="231">
        <v>0.1986890350831787</v>
      </c>
      <c r="V82" s="231">
        <v>0.42207629445495642</v>
      </c>
      <c r="W82" s="231">
        <v>0.68696571708127463</v>
      </c>
      <c r="DA82" s="73" t="s">
        <v>1064</v>
      </c>
    </row>
    <row r="83" spans="1:105" ht="12" customHeight="1" x14ac:dyDescent="0.25">
      <c r="A83" s="64" t="s">
        <v>79</v>
      </c>
      <c r="B83" s="231">
        <v>61.330266568475182</v>
      </c>
      <c r="C83" s="231">
        <v>72.613798374255751</v>
      </c>
      <c r="D83" s="231">
        <v>43.83057992786734</v>
      </c>
      <c r="E83" s="231">
        <v>27.77496661071757</v>
      </c>
      <c r="F83" s="231">
        <v>38.494600144551647</v>
      </c>
      <c r="G83" s="231">
        <v>61.62333218136034</v>
      </c>
      <c r="H83" s="231">
        <v>74.249440376090902</v>
      </c>
      <c r="I83" s="231">
        <v>87.391867919804554</v>
      </c>
      <c r="J83" s="231">
        <v>66.202364116401071</v>
      </c>
      <c r="K83" s="231">
        <v>79.481723949689624</v>
      </c>
      <c r="L83" s="231">
        <v>49.698498456605961</v>
      </c>
      <c r="M83" s="231">
        <v>13.54441969945843</v>
      </c>
      <c r="N83" s="231">
        <v>51.124168825270367</v>
      </c>
      <c r="O83" s="231">
        <v>80.689883280938773</v>
      </c>
      <c r="P83" s="231">
        <v>59.008005789691794</v>
      </c>
      <c r="Q83" s="231">
        <v>43.063945340338272</v>
      </c>
      <c r="R83" s="231">
        <v>11.72651890713778</v>
      </c>
      <c r="S83" s="231">
        <v>36.289351637143923</v>
      </c>
      <c r="T83" s="231">
        <v>10.025975218011309</v>
      </c>
      <c r="U83" s="231">
        <v>27.999529328606279</v>
      </c>
      <c r="V83" s="231">
        <v>54.596582278639239</v>
      </c>
      <c r="W83" s="231">
        <v>71.481486695422134</v>
      </c>
      <c r="DA83" s="73" t="s">
        <v>1065</v>
      </c>
    </row>
    <row r="84" spans="1:105" ht="12" customHeight="1" x14ac:dyDescent="0.25">
      <c r="A84" s="60" t="s">
        <v>1066</v>
      </c>
      <c r="B84" s="264">
        <v>5.7110399179186609E-2</v>
      </c>
      <c r="C84" s="264">
        <v>8.2625006221110728E-2</v>
      </c>
      <c r="D84" s="264">
        <v>5.0794620167806989E-2</v>
      </c>
      <c r="E84" s="264">
        <v>2.1921558939382739E-2</v>
      </c>
      <c r="F84" s="264">
        <v>4.7087797864328033E-2</v>
      </c>
      <c r="G84" s="264">
        <v>6.5462061844344693E-2</v>
      </c>
      <c r="H84" s="264">
        <v>7.7738694144942722E-2</v>
      </c>
      <c r="I84" s="264">
        <v>9.7177524485881059E-2</v>
      </c>
      <c r="J84" s="264">
        <v>7.5952652302159945E-2</v>
      </c>
      <c r="K84" s="264">
        <v>7.2150954519449709E-2</v>
      </c>
      <c r="L84" s="264">
        <v>5.7951462551498967E-2</v>
      </c>
      <c r="M84" s="264">
        <v>1.8734336337561271E-2</v>
      </c>
      <c r="N84" s="264">
        <v>6.3532256854049368E-2</v>
      </c>
      <c r="O84" s="264">
        <v>9.6252613252502367E-2</v>
      </c>
      <c r="P84" s="264">
        <v>7.8033328922586992E-2</v>
      </c>
      <c r="Q84" s="264">
        <v>5.7286354225471361E-2</v>
      </c>
      <c r="R84" s="264">
        <v>1.404134969019916E-2</v>
      </c>
      <c r="S84" s="264">
        <v>4.0584477746755623E-2</v>
      </c>
      <c r="T84" s="264">
        <v>1.11249752907643E-2</v>
      </c>
      <c r="U84" s="264">
        <v>2.860955703655018E-2</v>
      </c>
      <c r="V84" s="264">
        <v>5.8521357545231432E-2</v>
      </c>
      <c r="W84" s="264">
        <v>7.3575302339108542E-2</v>
      </c>
      <c r="DA84" s="72" t="s">
        <v>1067</v>
      </c>
    </row>
    <row r="85" spans="1:105" ht="12" customHeight="1" x14ac:dyDescent="0.25">
      <c r="A85" s="57" t="s">
        <v>1012</v>
      </c>
      <c r="B85" s="263">
        <v>31.094264822097959</v>
      </c>
      <c r="C85" s="263">
        <v>40.683901014344301</v>
      </c>
      <c r="D85" s="263">
        <v>22.90912107278341</v>
      </c>
      <c r="E85" s="263">
        <v>12.681556936808949</v>
      </c>
      <c r="F85" s="263">
        <v>21.045304066398771</v>
      </c>
      <c r="G85" s="263">
        <v>36.858149712166473</v>
      </c>
      <c r="H85" s="263">
        <v>41.393143693718422</v>
      </c>
      <c r="I85" s="263">
        <v>53.219107310546512</v>
      </c>
      <c r="J85" s="263">
        <v>37.040421759079067</v>
      </c>
      <c r="K85" s="263">
        <v>34.442248520164597</v>
      </c>
      <c r="L85" s="263">
        <v>27.1449542297281</v>
      </c>
      <c r="M85" s="263">
        <v>13.128734223977689</v>
      </c>
      <c r="N85" s="263">
        <v>33.799512299633797</v>
      </c>
      <c r="O85" s="263">
        <v>66.178990767589028</v>
      </c>
      <c r="P85" s="263">
        <v>53.65200331432991</v>
      </c>
      <c r="Q85" s="263">
        <v>39.482180522032323</v>
      </c>
      <c r="R85" s="263">
        <v>9.5038714476639345</v>
      </c>
      <c r="S85" s="263">
        <v>30.318170163746309</v>
      </c>
      <c r="T85" s="263">
        <v>8.5634977466395092</v>
      </c>
      <c r="U85" s="263">
        <v>21.570271348772859</v>
      </c>
      <c r="V85" s="263">
        <v>42.709813060264082</v>
      </c>
      <c r="W85" s="263">
        <v>52.748935544009441</v>
      </c>
      <c r="DA85" s="70" t="s">
        <v>1068</v>
      </c>
    </row>
    <row r="86" spans="1:105" ht="12" customHeight="1" x14ac:dyDescent="0.25">
      <c r="A86" s="60" t="s">
        <v>1014</v>
      </c>
      <c r="B86" s="264">
        <v>29.66382763887157</v>
      </c>
      <c r="C86" s="264">
        <v>38.175117199388758</v>
      </c>
      <c r="D86" s="264">
        <v>20.99921083967978</v>
      </c>
      <c r="E86" s="264">
        <v>12.181585453266161</v>
      </c>
      <c r="F86" s="264">
        <v>19.188737469769261</v>
      </c>
      <c r="G86" s="264">
        <v>35.308708708285039</v>
      </c>
      <c r="H86" s="264">
        <v>39.160952590380603</v>
      </c>
      <c r="I86" s="264">
        <v>50.546984023081372</v>
      </c>
      <c r="J86" s="264">
        <v>34.119248258641313</v>
      </c>
      <c r="K86" s="264">
        <v>31.096675883718479</v>
      </c>
      <c r="L86" s="264">
        <v>24.718403325472838</v>
      </c>
      <c r="M86" s="264">
        <v>12.75042040571504</v>
      </c>
      <c r="N86" s="264">
        <v>31.19285641131972</v>
      </c>
      <c r="O86" s="264">
        <v>64.296455576792695</v>
      </c>
      <c r="P86" s="264">
        <v>52.237750372798267</v>
      </c>
      <c r="Q86" s="264">
        <v>38.406820277374031</v>
      </c>
      <c r="R86" s="264">
        <v>9.2240874143426126</v>
      </c>
      <c r="S86" s="264">
        <v>29.61535137665064</v>
      </c>
      <c r="T86" s="264">
        <v>8.3749074489068072</v>
      </c>
      <c r="U86" s="264">
        <v>21.06373340635993</v>
      </c>
      <c r="V86" s="264">
        <v>41.55969253406883</v>
      </c>
      <c r="W86" s="264">
        <v>51.214195568881102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4.7992543116948477E-2</v>
      </c>
      <c r="D87" s="232">
        <v>3.4369844212207623E-2</v>
      </c>
      <c r="E87" s="232">
        <v>0</v>
      </c>
      <c r="F87" s="232">
        <v>0</v>
      </c>
      <c r="G87" s="232">
        <v>0</v>
      </c>
      <c r="H87" s="232">
        <v>0</v>
      </c>
      <c r="I87" s="232">
        <v>0.2162238111461553</v>
      </c>
      <c r="J87" s="232">
        <v>0.17980516319755041</v>
      </c>
      <c r="K87" s="232">
        <v>0</v>
      </c>
      <c r="L87" s="232">
        <v>0.16355371335342661</v>
      </c>
      <c r="M87" s="232">
        <v>5.8754842305743321E-2</v>
      </c>
      <c r="N87" s="232">
        <v>0.18601972172659439</v>
      </c>
      <c r="O87" s="232">
        <v>0.21327743156396761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3.4880372075798838</v>
      </c>
      <c r="N88" s="297">
        <v>11.963503492160481</v>
      </c>
      <c r="O88" s="297">
        <v>16.090545703466901</v>
      </c>
      <c r="P88" s="297">
        <v>21.264802635555011</v>
      </c>
      <c r="Q88" s="297">
        <v>14.392446463212959</v>
      </c>
      <c r="R88" s="297">
        <v>2.7448924797981671</v>
      </c>
      <c r="S88" s="297">
        <v>9.0402429659219035</v>
      </c>
      <c r="T88" s="297">
        <v>2.576551670766325</v>
      </c>
      <c r="U88" s="297">
        <v>6.2951817643843748</v>
      </c>
      <c r="V88" s="297">
        <v>12.656332124702089</v>
      </c>
      <c r="W88" s="297">
        <v>17.386492288536441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0.94633195152970484</v>
      </c>
      <c r="N89" s="297">
        <v>0.94702155379177455</v>
      </c>
      <c r="O89" s="297">
        <v>1.2972195736365539</v>
      </c>
      <c r="P89" s="297">
        <v>0.15064580132800451</v>
      </c>
      <c r="Q89" s="297">
        <v>0.33888931092570518</v>
      </c>
      <c r="R89" s="297">
        <v>8.8015114055759652E-2</v>
      </c>
      <c r="S89" s="297">
        <v>0.52473767515354519</v>
      </c>
      <c r="T89" s="297">
        <v>7.5694645642369773E-2</v>
      </c>
      <c r="U89" s="297">
        <v>6.3973642419726071E-2</v>
      </c>
      <c r="V89" s="297">
        <v>0.66603541107968511</v>
      </c>
      <c r="W89" s="297">
        <v>0.8049874486002575</v>
      </c>
      <c r="DA89" s="122" t="s">
        <v>1072</v>
      </c>
    </row>
    <row r="90" spans="1:105" ht="12" customHeight="1" x14ac:dyDescent="0.25">
      <c r="A90" s="59" t="s">
        <v>70</v>
      </c>
      <c r="B90" s="297">
        <v>4.7330833136344603</v>
      </c>
      <c r="C90" s="297">
        <v>5.5478807419257166</v>
      </c>
      <c r="D90" s="297">
        <v>1.93498281795469</v>
      </c>
      <c r="E90" s="297">
        <v>1.5051166742119859</v>
      </c>
      <c r="F90" s="297">
        <v>1.298778652162212</v>
      </c>
      <c r="G90" s="297">
        <v>4.582546287842038</v>
      </c>
      <c r="H90" s="297">
        <v>5.6003128106198039</v>
      </c>
      <c r="I90" s="297">
        <v>5.9470355969587629</v>
      </c>
      <c r="J90" s="297">
        <v>0.95102895763630479</v>
      </c>
      <c r="K90" s="297">
        <v>0</v>
      </c>
      <c r="L90" s="297">
        <v>0.17302049232831701</v>
      </c>
      <c r="M90" s="297">
        <v>6.2155676774179207E-2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8.9507356098236665E-2</v>
      </c>
      <c r="T90" s="297">
        <v>0</v>
      </c>
      <c r="U90" s="297">
        <v>0</v>
      </c>
      <c r="V90" s="297">
        <v>0</v>
      </c>
      <c r="W90" s="297">
        <v>0</v>
      </c>
      <c r="DA90" s="122" t="s">
        <v>1073</v>
      </c>
    </row>
    <row r="91" spans="1:105" ht="12" customHeight="1" x14ac:dyDescent="0.25">
      <c r="A91" s="59" t="s">
        <v>162</v>
      </c>
      <c r="B91" s="297">
        <v>24.930744325237111</v>
      </c>
      <c r="C91" s="297">
        <v>32.579243914346087</v>
      </c>
      <c r="D91" s="297">
        <v>19.029858177512882</v>
      </c>
      <c r="E91" s="297">
        <v>10.676468779054179</v>
      </c>
      <c r="F91" s="297">
        <v>17.889958817607049</v>
      </c>
      <c r="G91" s="297">
        <v>30.726162420443</v>
      </c>
      <c r="H91" s="297">
        <v>33.560639779760791</v>
      </c>
      <c r="I91" s="297">
        <v>44.383724614976451</v>
      </c>
      <c r="J91" s="297">
        <v>32.98841413780746</v>
      </c>
      <c r="K91" s="297">
        <v>31.096675883718479</v>
      </c>
      <c r="L91" s="297">
        <v>24.381829119791099</v>
      </c>
      <c r="M91" s="297">
        <v>8.1951407275255246</v>
      </c>
      <c r="N91" s="297">
        <v>18.09631164364087</v>
      </c>
      <c r="O91" s="297">
        <v>46.695412868125267</v>
      </c>
      <c r="P91" s="297">
        <v>30.82230193591527</v>
      </c>
      <c r="Q91" s="297">
        <v>23.675484503235371</v>
      </c>
      <c r="R91" s="297">
        <v>6.3911798204886852</v>
      </c>
      <c r="S91" s="297">
        <v>19.960863379476962</v>
      </c>
      <c r="T91" s="297">
        <v>5.7226611324981116</v>
      </c>
      <c r="U91" s="297">
        <v>14.704577999555831</v>
      </c>
      <c r="V91" s="297">
        <v>28.23732499828705</v>
      </c>
      <c r="W91" s="297">
        <v>33.022715831744392</v>
      </c>
      <c r="DA91" s="122" t="s">
        <v>1074</v>
      </c>
    </row>
    <row r="92" spans="1:105" ht="12" customHeight="1" x14ac:dyDescent="0.25">
      <c r="A92" s="60" t="s">
        <v>1021</v>
      </c>
      <c r="B92" s="264">
        <v>1.430437183226384</v>
      </c>
      <c r="C92" s="264">
        <v>2.508783814955541</v>
      </c>
      <c r="D92" s="264">
        <v>1.9099102331036359</v>
      </c>
      <c r="E92" s="264">
        <v>0.49997148354278459</v>
      </c>
      <c r="F92" s="264">
        <v>1.8565665966295111</v>
      </c>
      <c r="G92" s="264">
        <v>1.549441003881427</v>
      </c>
      <c r="H92" s="264">
        <v>2.2321911033378292</v>
      </c>
      <c r="I92" s="264">
        <v>2.6721232874651362</v>
      </c>
      <c r="J92" s="264">
        <v>2.9211735004377579</v>
      </c>
      <c r="K92" s="264">
        <v>3.345572636446128</v>
      </c>
      <c r="L92" s="264">
        <v>2.4265509042552651</v>
      </c>
      <c r="M92" s="264">
        <v>0.37831381826265759</v>
      </c>
      <c r="N92" s="264">
        <v>2.60665588831408</v>
      </c>
      <c r="O92" s="264">
        <v>1.8825351907963339</v>
      </c>
      <c r="P92" s="264">
        <v>1.4142529415316381</v>
      </c>
      <c r="Q92" s="264">
        <v>1.0753602446582879</v>
      </c>
      <c r="R92" s="264">
        <v>0.27978403332132218</v>
      </c>
      <c r="S92" s="264">
        <v>0.70281878709566692</v>
      </c>
      <c r="T92" s="264">
        <v>0.18859029773270261</v>
      </c>
      <c r="U92" s="264">
        <v>0.50653794241293304</v>
      </c>
      <c r="V92" s="264">
        <v>1.150120526195253</v>
      </c>
      <c r="W92" s="264">
        <v>1.5347399751283459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6.5138967040312243</v>
      </c>
      <c r="C93" s="263">
        <f t="shared" si="3"/>
        <v>8.62839713891195</v>
      </c>
      <c r="D93" s="263">
        <f t="shared" si="3"/>
        <v>5.0272319204516194</v>
      </c>
      <c r="E93" s="263">
        <f t="shared" si="3"/>
        <v>2.674600824789171</v>
      </c>
      <c r="F93" s="263">
        <f t="shared" si="3"/>
        <v>4.6161022793979285</v>
      </c>
      <c r="G93" s="263">
        <f t="shared" si="3"/>
        <v>7.5546665402512101</v>
      </c>
      <c r="H93" s="263">
        <f t="shared" si="3"/>
        <v>8.5974574833021169</v>
      </c>
      <c r="I93" s="263">
        <f t="shared" si="3"/>
        <v>10.905499705498086</v>
      </c>
      <c r="J93" s="263">
        <f t="shared" si="3"/>
        <v>7.9217276574998383</v>
      </c>
      <c r="K93" s="263">
        <f t="shared" si="3"/>
        <v>7.6030851418801095</v>
      </c>
      <c r="L93" s="263">
        <f t="shared" si="3"/>
        <v>5.8652509188845983</v>
      </c>
      <c r="M93" s="263">
        <f t="shared" si="3"/>
        <v>2.7151890256244413</v>
      </c>
      <c r="N93" s="263">
        <f t="shared" si="3"/>
        <v>7.5854115310805685</v>
      </c>
      <c r="O93" s="263">
        <f t="shared" si="3"/>
        <v>13.588643824377311</v>
      </c>
      <c r="P93" s="263">
        <f t="shared" si="3"/>
        <v>10.491212303158742</v>
      </c>
      <c r="Q93" s="263">
        <f t="shared" si="3"/>
        <v>7.8496987660314428</v>
      </c>
      <c r="R93" s="263">
        <f t="shared" si="3"/>
        <v>1.9303977687860958</v>
      </c>
      <c r="S93" s="263">
        <f t="shared" si="3"/>
        <v>6.0557424196067036</v>
      </c>
      <c r="T93" s="263">
        <f t="shared" si="3"/>
        <v>1.7101212839977473</v>
      </c>
      <c r="U93" s="263">
        <f t="shared" si="3"/>
        <v>4.3061608646438501</v>
      </c>
      <c r="V93" s="263">
        <f t="shared" si="3"/>
        <v>8.6297701672837661</v>
      </c>
      <c r="W93" s="263">
        <f t="shared" si="3"/>
        <v>10.655194259475479</v>
      </c>
      <c r="DA93" s="70"/>
    </row>
    <row r="94" spans="1:105" ht="12" customHeight="1" x14ac:dyDescent="0.25">
      <c r="A94" s="60" t="s">
        <v>1024</v>
      </c>
      <c r="B94" s="264">
        <v>2.9971906902951768</v>
      </c>
      <c r="C94" s="264">
        <v>3.6066005554126921</v>
      </c>
      <c r="D94" s="264">
        <v>1.86281721619726</v>
      </c>
      <c r="E94" s="264">
        <v>1.293015641029519</v>
      </c>
      <c r="F94" s="264">
        <v>1.690168228791006</v>
      </c>
      <c r="G94" s="264">
        <v>3.6929363628657348</v>
      </c>
      <c r="H94" s="264">
        <v>3.779967169451409</v>
      </c>
      <c r="I94" s="264">
        <v>5.0188469444928323</v>
      </c>
      <c r="J94" s="264">
        <v>3.0944896743392492</v>
      </c>
      <c r="K94" s="264">
        <v>2.629024769290953</v>
      </c>
      <c r="L94" s="264">
        <v>2.1806466420043078</v>
      </c>
      <c r="M94" s="264">
        <v>1.2102944910183531</v>
      </c>
      <c r="N94" s="264">
        <v>2.0010318806121381</v>
      </c>
      <c r="O94" s="264">
        <v>6.548505583900079</v>
      </c>
      <c r="P94" s="264">
        <v>4.9891268146085892</v>
      </c>
      <c r="Q94" s="264">
        <v>3.690731668638001</v>
      </c>
      <c r="R94" s="264">
        <v>0.91544934862182303</v>
      </c>
      <c r="S94" s="264">
        <v>3.025664070555742</v>
      </c>
      <c r="T94" s="264">
        <v>0.86408489729376414</v>
      </c>
      <c r="U94" s="264">
        <v>2.164672167374901</v>
      </c>
      <c r="V94" s="264">
        <v>4.0737968292477706</v>
      </c>
      <c r="W94" s="264">
        <v>4.7943286587097598</v>
      </c>
      <c r="DA94" s="72" t="s">
        <v>1076</v>
      </c>
    </row>
    <row r="95" spans="1:105" ht="12" customHeight="1" x14ac:dyDescent="0.25">
      <c r="A95" s="60" t="s">
        <v>1026</v>
      </c>
      <c r="B95" s="264">
        <v>1.79702490326146</v>
      </c>
      <c r="C95" s="264">
        <v>2.2445126403182738</v>
      </c>
      <c r="D95" s="264">
        <v>1.294819234635485</v>
      </c>
      <c r="E95" s="264">
        <v>0.7760751020387705</v>
      </c>
      <c r="F95" s="264">
        <v>1.1719278462049529</v>
      </c>
      <c r="G95" s="264">
        <v>1.9994777597057769</v>
      </c>
      <c r="H95" s="264">
        <v>2.303351983374978</v>
      </c>
      <c r="I95" s="264">
        <v>2.865054661039288</v>
      </c>
      <c r="J95" s="264">
        <v>2.087021009923911</v>
      </c>
      <c r="K95" s="264">
        <v>2.145592995056985</v>
      </c>
      <c r="L95" s="264">
        <v>1.5143609965180249</v>
      </c>
      <c r="M95" s="264">
        <v>0.94618401901782856</v>
      </c>
      <c r="N95" s="264">
        <v>2.7020234902645051</v>
      </c>
      <c r="O95" s="264">
        <v>4.4000947219342663</v>
      </c>
      <c r="P95" s="264">
        <v>3.2128705921725409</v>
      </c>
      <c r="Q95" s="264">
        <v>2.482606003447386</v>
      </c>
      <c r="R95" s="264">
        <v>0.61419594839419112</v>
      </c>
      <c r="S95" s="264">
        <v>1.9647468993034971</v>
      </c>
      <c r="T95" s="264">
        <v>0.56127720863287711</v>
      </c>
      <c r="U95" s="264">
        <v>1.395810320307878</v>
      </c>
      <c r="V95" s="264">
        <v>2.8966952891587638</v>
      </c>
      <c r="W95" s="264">
        <v>3.632687917283941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8.1942612175684598E-4</v>
      </c>
      <c r="D96" s="231">
        <v>5.4574850568502855E-4</v>
      </c>
      <c r="E96" s="231">
        <v>0</v>
      </c>
      <c r="F96" s="231">
        <v>0</v>
      </c>
      <c r="G96" s="231">
        <v>0</v>
      </c>
      <c r="H96" s="231">
        <v>0</v>
      </c>
      <c r="I96" s="231">
        <v>4.0451421241962738E-3</v>
      </c>
      <c r="J96" s="231">
        <v>2.9665578554171931E-3</v>
      </c>
      <c r="K96" s="231">
        <v>0</v>
      </c>
      <c r="L96" s="231">
        <v>2.7938305607077868E-3</v>
      </c>
      <c r="M96" s="231">
        <v>5.4125390084491993E-4</v>
      </c>
      <c r="N96" s="231">
        <v>1.3092831154927289E-3</v>
      </c>
      <c r="O96" s="231">
        <v>2.3307782808978592E-3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3.2132053645394412E-2</v>
      </c>
      <c r="N98" s="231">
        <v>8.4204045565909713E-2</v>
      </c>
      <c r="O98" s="231">
        <v>0.17584370825558601</v>
      </c>
      <c r="P98" s="231">
        <v>0.29804369454905261</v>
      </c>
      <c r="Q98" s="231">
        <v>0.17934127415714199</v>
      </c>
      <c r="R98" s="231">
        <v>3.2318735447848031E-2</v>
      </c>
      <c r="S98" s="231">
        <v>0.10590727801798019</v>
      </c>
      <c r="T98" s="231">
        <v>2.9521167169122901E-2</v>
      </c>
      <c r="U98" s="231">
        <v>7.4256445133839777E-2</v>
      </c>
      <c r="V98" s="231">
        <v>0.1330014398352361</v>
      </c>
      <c r="W98" s="231">
        <v>0.17528130836108399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8.7176790909294973E-3</v>
      </c>
      <c r="N99" s="231">
        <v>6.6655262080740603E-3</v>
      </c>
      <c r="O99" s="231">
        <v>1.417651734464378E-2</v>
      </c>
      <c r="P99" s="231">
        <v>2.1114247785695111E-3</v>
      </c>
      <c r="Q99" s="231">
        <v>4.2228290357026656E-3</v>
      </c>
      <c r="R99" s="231">
        <v>1.036301861553945E-3</v>
      </c>
      <c r="S99" s="231">
        <v>6.1473501385399766E-3</v>
      </c>
      <c r="T99" s="231">
        <v>8.6728099155539118E-4</v>
      </c>
      <c r="U99" s="231">
        <v>7.5461764983950964E-4</v>
      </c>
      <c r="V99" s="231">
        <v>6.9991580326781789E-3</v>
      </c>
      <c r="W99" s="231">
        <v>8.1154525515152905E-3</v>
      </c>
      <c r="DA99" s="73" t="s">
        <v>1081</v>
      </c>
    </row>
    <row r="100" spans="1:105" ht="12" customHeight="1" x14ac:dyDescent="0.25">
      <c r="A100" s="64" t="s">
        <v>70</v>
      </c>
      <c r="B100" s="231">
        <v>7.2089329173177855E-2</v>
      </c>
      <c r="C100" s="231">
        <v>9.4724682316746092E-2</v>
      </c>
      <c r="D100" s="231">
        <v>3.072501507149393E-2</v>
      </c>
      <c r="E100" s="231">
        <v>2.024640842804086E-2</v>
      </c>
      <c r="F100" s="231">
        <v>2.171912523894497E-2</v>
      </c>
      <c r="G100" s="231">
        <v>8.4079090882370311E-2</v>
      </c>
      <c r="H100" s="231">
        <v>9.5826200793487984E-2</v>
      </c>
      <c r="I100" s="231">
        <v>0.1112578863531903</v>
      </c>
      <c r="J100" s="231">
        <v>1.5690775363917029E-2</v>
      </c>
      <c r="K100" s="231">
        <v>0</v>
      </c>
      <c r="L100" s="231">
        <v>2.955542428137919E-3</v>
      </c>
      <c r="M100" s="231">
        <v>5.7258263648495846E-4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1.048586911069111E-3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6.9988991483219701E-2</v>
      </c>
      <c r="K101" s="231">
        <v>0</v>
      </c>
      <c r="L101" s="231">
        <v>0</v>
      </c>
      <c r="M101" s="231">
        <v>0.53104590239910887</v>
      </c>
      <c r="N101" s="231">
        <v>1.3590882017337489</v>
      </c>
      <c r="O101" s="231">
        <v>1.9180108277646331</v>
      </c>
      <c r="P101" s="231">
        <v>1.176906924525692</v>
      </c>
      <c r="Q101" s="231">
        <v>1.0524962549969661</v>
      </c>
      <c r="R101" s="231">
        <v>0.24666741512742371</v>
      </c>
      <c r="S101" s="231">
        <v>0.8173531018805108</v>
      </c>
      <c r="T101" s="231">
        <v>0.24372139206188501</v>
      </c>
      <c r="U101" s="231">
        <v>0.52884846835577093</v>
      </c>
      <c r="V101" s="231">
        <v>1.253179352720186</v>
      </c>
      <c r="W101" s="231">
        <v>1.533432477928937</v>
      </c>
      <c r="DA101" s="73" t="s">
        <v>1083</v>
      </c>
    </row>
    <row r="102" spans="1:105" ht="12" customHeight="1" x14ac:dyDescent="0.25">
      <c r="A102" s="64" t="s">
        <v>162</v>
      </c>
      <c r="B102" s="231">
        <v>0.37971878268381493</v>
      </c>
      <c r="C102" s="231">
        <v>0.55625898851513922</v>
      </c>
      <c r="D102" s="231">
        <v>0.30216944248140948</v>
      </c>
      <c r="E102" s="231">
        <v>0.14361687115261659</v>
      </c>
      <c r="F102" s="231">
        <v>0.29916895803015292</v>
      </c>
      <c r="G102" s="231">
        <v>0.56375378236091034</v>
      </c>
      <c r="H102" s="231">
        <v>0.57425160255242158</v>
      </c>
      <c r="I102" s="231">
        <v>0.8303362757185434</v>
      </c>
      <c r="J102" s="231">
        <v>0.54426712424686119</v>
      </c>
      <c r="K102" s="231">
        <v>0.3996749587786404</v>
      </c>
      <c r="L102" s="231">
        <v>0.4164913038301265</v>
      </c>
      <c r="M102" s="231">
        <v>7.5494235243869889E-2</v>
      </c>
      <c r="N102" s="231">
        <v>0.12736926530046599</v>
      </c>
      <c r="O102" s="231">
        <v>0.51030553646714283</v>
      </c>
      <c r="P102" s="231">
        <v>0.43199990617955908</v>
      </c>
      <c r="Q102" s="231">
        <v>0.29501527540509798</v>
      </c>
      <c r="R102" s="231">
        <v>7.5250615948784474E-2</v>
      </c>
      <c r="S102" s="231">
        <v>0.2338433508234371</v>
      </c>
      <c r="T102" s="231">
        <v>6.5568114880642972E-2</v>
      </c>
      <c r="U102" s="231">
        <v>0.1734516540281448</v>
      </c>
      <c r="V102" s="231">
        <v>0.29673722567201399</v>
      </c>
      <c r="W102" s="231">
        <v>0.33291734414082252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2.996282464990944E-3</v>
      </c>
      <c r="F104" s="231">
        <v>6.7000039518404593E-3</v>
      </c>
      <c r="G104" s="231">
        <v>0</v>
      </c>
      <c r="H104" s="231">
        <v>4.6884990132416782E-3</v>
      </c>
      <c r="I104" s="231">
        <v>2.5639434116917371E-3</v>
      </c>
      <c r="J104" s="231">
        <v>2.0262832806540549E-3</v>
      </c>
      <c r="K104" s="231">
        <v>2.5675561769589539E-3</v>
      </c>
      <c r="L104" s="231">
        <v>2.0344881500972758E-3</v>
      </c>
      <c r="M104" s="231">
        <v>5.9729210163155075E-4</v>
      </c>
      <c r="N104" s="231">
        <v>2.0307125757719432E-3</v>
      </c>
      <c r="O104" s="231">
        <v>9.5771320748991393E-3</v>
      </c>
      <c r="P104" s="231">
        <v>9.5282703601102525E-3</v>
      </c>
      <c r="Q104" s="231">
        <v>6.9666883744584733E-3</v>
      </c>
      <c r="R104" s="231">
        <v>1.7136581802156361E-3</v>
      </c>
      <c r="S104" s="231">
        <v>4.4773474460491E-3</v>
      </c>
      <c r="T104" s="231">
        <v>1.689721611763039E-3</v>
      </c>
      <c r="U104" s="231">
        <v>4.3580411633043501E-3</v>
      </c>
      <c r="V104" s="231">
        <v>9.2578126644966268E-3</v>
      </c>
      <c r="W104" s="231">
        <v>1.5067891751378E-2</v>
      </c>
      <c r="DA104" s="73" t="s">
        <v>1086</v>
      </c>
    </row>
    <row r="105" spans="1:105" ht="12" customHeight="1" x14ac:dyDescent="0.25">
      <c r="A105" s="64" t="s">
        <v>79</v>
      </c>
      <c r="B105" s="231">
        <v>1.3452167914044679</v>
      </c>
      <c r="C105" s="231">
        <v>1.5927095433646321</v>
      </c>
      <c r="D105" s="231">
        <v>0.96137902857689617</v>
      </c>
      <c r="E105" s="231">
        <v>0.60921553999312206</v>
      </c>
      <c r="F105" s="231">
        <v>0.84433975898401503</v>
      </c>
      <c r="G105" s="231">
        <v>1.3516448864624959</v>
      </c>
      <c r="H105" s="231">
        <v>1.628585681015827</v>
      </c>
      <c r="I105" s="231">
        <v>1.9168514134316661</v>
      </c>
      <c r="J105" s="231">
        <v>1.452081277693841</v>
      </c>
      <c r="K105" s="231">
        <v>1.743350480101385</v>
      </c>
      <c r="L105" s="231">
        <v>1.090085831548955</v>
      </c>
      <c r="M105" s="231">
        <v>0.2970830199995646</v>
      </c>
      <c r="N105" s="231">
        <v>1.1213564557650419</v>
      </c>
      <c r="O105" s="231">
        <v>1.7698502217464629</v>
      </c>
      <c r="P105" s="231">
        <v>1.2942803717795579</v>
      </c>
      <c r="Q105" s="231">
        <v>0.94456368147801961</v>
      </c>
      <c r="R105" s="231">
        <v>0.25720922182836531</v>
      </c>
      <c r="S105" s="231">
        <v>0.79596988408591085</v>
      </c>
      <c r="T105" s="231">
        <v>0.21990953191790771</v>
      </c>
      <c r="U105" s="231">
        <v>0.61414109397697803</v>
      </c>
      <c r="V105" s="231">
        <v>1.1975203002341539</v>
      </c>
      <c r="W105" s="231">
        <v>1.567873442550205</v>
      </c>
      <c r="DA105" s="73" t="s">
        <v>1087</v>
      </c>
    </row>
    <row r="106" spans="1:105" ht="12" customHeight="1" x14ac:dyDescent="0.25">
      <c r="A106" s="60" t="s">
        <v>1038</v>
      </c>
      <c r="B106" s="264">
        <v>1.719681110474587</v>
      </c>
      <c r="C106" s="264">
        <v>2.7772839431809841</v>
      </c>
      <c r="D106" s="264">
        <v>1.8695954696188739</v>
      </c>
      <c r="E106" s="264">
        <v>0.60551008172088139</v>
      </c>
      <c r="F106" s="264">
        <v>1.7540062044019691</v>
      </c>
      <c r="G106" s="264">
        <v>1.8622524176796991</v>
      </c>
      <c r="H106" s="264">
        <v>2.514138330475729</v>
      </c>
      <c r="I106" s="264">
        <v>3.0215980999659648</v>
      </c>
      <c r="J106" s="264">
        <v>2.7402169732366781</v>
      </c>
      <c r="K106" s="264">
        <v>2.828467377532172</v>
      </c>
      <c r="L106" s="264">
        <v>2.170243280362266</v>
      </c>
      <c r="M106" s="264">
        <v>0.55871051558825957</v>
      </c>
      <c r="N106" s="264">
        <v>2.8823561602039258</v>
      </c>
      <c r="O106" s="264">
        <v>2.6400435185429658</v>
      </c>
      <c r="P106" s="264">
        <v>2.289214896377612</v>
      </c>
      <c r="Q106" s="264">
        <v>1.676361093946056</v>
      </c>
      <c r="R106" s="264">
        <v>0.40075247177008178</v>
      </c>
      <c r="S106" s="264">
        <v>1.0653314497474651</v>
      </c>
      <c r="T106" s="264">
        <v>0.28475917807110601</v>
      </c>
      <c r="U106" s="264">
        <v>0.74567837696107131</v>
      </c>
      <c r="V106" s="264">
        <v>1.659278048877231</v>
      </c>
      <c r="W106" s="264">
        <v>2.2281776834817788</v>
      </c>
      <c r="DA106" s="72" t="s">
        <v>1088</v>
      </c>
    </row>
    <row r="107" spans="1:105" ht="12" customHeight="1" x14ac:dyDescent="0.25">
      <c r="A107" s="132" t="s">
        <v>1040</v>
      </c>
      <c r="B107" s="318">
        <v>3.6534796332155661</v>
      </c>
      <c r="C107" s="318">
        <v>5.285705961816336</v>
      </c>
      <c r="D107" s="318">
        <v>3.249445161077344</v>
      </c>
      <c r="E107" s="318">
        <v>1.4023710263709299</v>
      </c>
      <c r="F107" s="318">
        <v>3.0123114694143189</v>
      </c>
      <c r="G107" s="318">
        <v>4.1877541241871148</v>
      </c>
      <c r="H107" s="318">
        <v>4.9731176782744297</v>
      </c>
      <c r="I107" s="318">
        <v>6.2166630179125644</v>
      </c>
      <c r="J107" s="318">
        <v>4.8588605974194294</v>
      </c>
      <c r="K107" s="318">
        <v>4.6156575097086616</v>
      </c>
      <c r="L107" s="318">
        <v>3.707284333325362</v>
      </c>
      <c r="M107" s="318">
        <v>1.198477286708141</v>
      </c>
      <c r="N107" s="318">
        <v>4.0643001940893697</v>
      </c>
      <c r="O107" s="318">
        <v>6.1574943830886468</v>
      </c>
      <c r="P107" s="318">
        <v>4.9919661222501563</v>
      </c>
      <c r="Q107" s="318">
        <v>3.6647358700341162</v>
      </c>
      <c r="R107" s="318">
        <v>0.8982564621032465</v>
      </c>
      <c r="S107" s="318">
        <v>2.5962795743598899</v>
      </c>
      <c r="T107" s="318">
        <v>0.71168948613559058</v>
      </c>
      <c r="U107" s="318">
        <v>1.8302171837462531</v>
      </c>
      <c r="V107" s="318">
        <v>3.7437417873547112</v>
      </c>
      <c r="W107" s="318">
        <v>4.7067762170637151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101.54933431014</v>
      </c>
      <c r="C110" s="225">
        <v>115.6786689661116</v>
      </c>
      <c r="D110" s="225">
        <v>114.2467645602531</v>
      </c>
      <c r="E110" s="225">
        <v>131.23100576973741</v>
      </c>
      <c r="F110" s="225">
        <v>131.48939900844101</v>
      </c>
      <c r="G110" s="225">
        <v>139.08860627702569</v>
      </c>
      <c r="H110" s="225">
        <v>154.04283619022101</v>
      </c>
      <c r="I110" s="225">
        <v>138.82006350716131</v>
      </c>
      <c r="J110" s="225">
        <v>134.221455511366</v>
      </c>
      <c r="K110" s="225">
        <v>139.74236048127349</v>
      </c>
      <c r="L110" s="225">
        <v>164.66280824611221</v>
      </c>
      <c r="M110" s="225">
        <v>168.4819303198403</v>
      </c>
      <c r="N110" s="225">
        <v>175.7802547553091</v>
      </c>
      <c r="O110" s="225">
        <v>151.93454495791599</v>
      </c>
      <c r="P110" s="225">
        <v>166.09582497372691</v>
      </c>
      <c r="Q110" s="225">
        <v>162.8045285182001</v>
      </c>
      <c r="R110" s="225">
        <v>161.21381484666091</v>
      </c>
      <c r="S110" s="225">
        <v>169.7215056845323</v>
      </c>
      <c r="T110" s="225">
        <v>160.09123913251159</v>
      </c>
      <c r="U110" s="225">
        <v>156.22910098404509</v>
      </c>
      <c r="V110" s="225">
        <v>159.34842839400031</v>
      </c>
      <c r="W110" s="225">
        <v>149.82527606894499</v>
      </c>
      <c r="DA110" s="89" t="s">
        <v>1090</v>
      </c>
    </row>
    <row r="111" spans="1:105" ht="12" customHeight="1" x14ac:dyDescent="0.25">
      <c r="A111" s="55" t="s">
        <v>92</v>
      </c>
      <c r="B111" s="261">
        <v>0.28319752101811968</v>
      </c>
      <c r="C111" s="261">
        <v>0.35725383757387619</v>
      </c>
      <c r="D111" s="261">
        <v>0.37282313956517221</v>
      </c>
      <c r="E111" s="261">
        <v>0.33812831740057803</v>
      </c>
      <c r="F111" s="261">
        <v>0.4350431715874703</v>
      </c>
      <c r="G111" s="261">
        <v>0.38939147630286558</v>
      </c>
      <c r="H111" s="261">
        <v>0.44590218098396073</v>
      </c>
      <c r="I111" s="261">
        <v>0.39920161562262008</v>
      </c>
      <c r="J111" s="261">
        <v>0.41337961602533091</v>
      </c>
      <c r="K111" s="261">
        <v>0.41650449816067608</v>
      </c>
      <c r="L111" s="261">
        <v>0.52544379222349047</v>
      </c>
      <c r="M111" s="261">
        <v>0.33997543680412928</v>
      </c>
      <c r="N111" s="261">
        <v>0.42207387989673351</v>
      </c>
      <c r="O111" s="261">
        <v>0.32538213535537158</v>
      </c>
      <c r="P111" s="261">
        <v>0.37798130108669059</v>
      </c>
      <c r="Q111" s="261">
        <v>0.37833599533071721</v>
      </c>
      <c r="R111" s="261">
        <v>0.38138233280490352</v>
      </c>
      <c r="S111" s="261">
        <v>0.34570061490349813</v>
      </c>
      <c r="T111" s="261">
        <v>0.33289338376357552</v>
      </c>
      <c r="U111" s="261">
        <v>0.34616142467009248</v>
      </c>
      <c r="V111" s="261">
        <v>0.34636177398736567</v>
      </c>
      <c r="W111" s="261">
        <v>0.32828736290795968</v>
      </c>
      <c r="DA111" s="67" t="s">
        <v>1091</v>
      </c>
    </row>
    <row r="112" spans="1:105" ht="12" customHeight="1" x14ac:dyDescent="0.25">
      <c r="A112" s="202" t="s">
        <v>93</v>
      </c>
      <c r="B112" s="226">
        <v>2.259951341138617</v>
      </c>
      <c r="C112" s="226">
        <v>2.8509299320467609</v>
      </c>
      <c r="D112" s="226">
        <v>2.9751748929112671</v>
      </c>
      <c r="E112" s="226">
        <v>2.6983059090319061</v>
      </c>
      <c r="F112" s="226">
        <v>3.4716984652538478</v>
      </c>
      <c r="G112" s="226">
        <v>3.107392274956748</v>
      </c>
      <c r="H112" s="226">
        <v>3.5583547070204031</v>
      </c>
      <c r="I112" s="226">
        <v>3.185678403425428</v>
      </c>
      <c r="J112" s="226">
        <v>3.2988206050576241</v>
      </c>
      <c r="K112" s="226">
        <v>3.323757552059436</v>
      </c>
      <c r="L112" s="226">
        <v>4.1931066298156594</v>
      </c>
      <c r="M112" s="226">
        <v>2.7130461509601962</v>
      </c>
      <c r="N112" s="226">
        <v>3.3682019090526261</v>
      </c>
      <c r="O112" s="226">
        <v>2.5965897954730668</v>
      </c>
      <c r="P112" s="226">
        <v>3.0163376615910789</v>
      </c>
      <c r="Q112" s="226">
        <v>3.0191681656491669</v>
      </c>
      <c r="R112" s="226">
        <v>3.043478316513474</v>
      </c>
      <c r="S112" s="226">
        <v>2.758733782255169</v>
      </c>
      <c r="T112" s="226">
        <v>2.6565304893489121</v>
      </c>
      <c r="U112" s="226">
        <v>2.7624111013442638</v>
      </c>
      <c r="V112" s="226">
        <v>2.7640099137443199</v>
      </c>
      <c r="W112" s="226">
        <v>2.6197738716619439</v>
      </c>
      <c r="DA112" s="174" t="s">
        <v>1092</v>
      </c>
    </row>
    <row r="113" spans="1:105" ht="12" customHeight="1" x14ac:dyDescent="0.25">
      <c r="A113" s="202" t="s">
        <v>94</v>
      </c>
      <c r="B113" s="226">
        <v>2.7709071707269959</v>
      </c>
      <c r="C113" s="226">
        <v>3.495501008428155</v>
      </c>
      <c r="D113" s="226">
        <v>3.6478367011128938</v>
      </c>
      <c r="E113" s="226">
        <v>3.3083699883487632</v>
      </c>
      <c r="F113" s="226">
        <v>4.2566200417072428</v>
      </c>
      <c r="G113" s="226">
        <v>3.8099473117864822</v>
      </c>
      <c r="H113" s="226">
        <v>4.3628685247291044</v>
      </c>
      <c r="I113" s="226">
        <v>3.9059332698881408</v>
      </c>
      <c r="J113" s="226">
        <v>4.0446559636504507</v>
      </c>
      <c r="K113" s="226">
        <v>4.0752309428571021</v>
      </c>
      <c r="L113" s="226">
        <v>5.1411324733767678</v>
      </c>
      <c r="M113" s="226">
        <v>3.3264428739520309</v>
      </c>
      <c r="N113" s="226">
        <v>4.1297237919946133</v>
      </c>
      <c r="O113" s="226">
        <v>3.1836567242584541</v>
      </c>
      <c r="P113" s="226">
        <v>3.698306022653421</v>
      </c>
      <c r="Q113" s="226">
        <v>3.701776479671036</v>
      </c>
      <c r="R113" s="226">
        <v>3.7315829494499062</v>
      </c>
      <c r="S113" s="226">
        <v>3.3824600911656488</v>
      </c>
      <c r="T113" s="226">
        <v>3.2571495006096698</v>
      </c>
      <c r="U113" s="226">
        <v>3.386968820910198</v>
      </c>
      <c r="V113" s="226">
        <v>3.3889291112329629</v>
      </c>
      <c r="W113" s="226">
        <v>3.2120825234290078</v>
      </c>
      <c r="DA113" s="174" t="s">
        <v>1093</v>
      </c>
    </row>
    <row r="114" spans="1:105" ht="12" customHeight="1" x14ac:dyDescent="0.25">
      <c r="A114" s="202" t="s">
        <v>95</v>
      </c>
      <c r="B114" s="226">
        <v>5.1309710268467006</v>
      </c>
      <c r="C114" s="226">
        <v>6.472722936384999</v>
      </c>
      <c r="D114" s="226">
        <v>6.7548074586589602</v>
      </c>
      <c r="E114" s="226">
        <v>6.1262068739217046</v>
      </c>
      <c r="F114" s="226">
        <v>7.8821096343565342</v>
      </c>
      <c r="G114" s="226">
        <v>7.0549924866158449</v>
      </c>
      <c r="H114" s="226">
        <v>8.0788531029905091</v>
      </c>
      <c r="I114" s="226">
        <v>7.2327325333437607</v>
      </c>
      <c r="J114" s="226">
        <v>7.4896094615859239</v>
      </c>
      <c r="K114" s="226">
        <v>7.5462260578086724</v>
      </c>
      <c r="L114" s="226">
        <v>9.5199875494767774</v>
      </c>
      <c r="M114" s="226">
        <v>6.1596729724548984</v>
      </c>
      <c r="N114" s="226">
        <v>7.6471320834773477</v>
      </c>
      <c r="O114" s="226">
        <v>5.8952716222932739</v>
      </c>
      <c r="P114" s="226">
        <v>6.8482629988895312</v>
      </c>
      <c r="Q114" s="226">
        <v>6.8546893471250243</v>
      </c>
      <c r="R114" s="226">
        <v>6.9098828716370146</v>
      </c>
      <c r="S114" s="226">
        <v>6.2634017157214039</v>
      </c>
      <c r="T114" s="226">
        <v>6.0313603769525281</v>
      </c>
      <c r="U114" s="226">
        <v>6.2717506643731564</v>
      </c>
      <c r="V114" s="226">
        <v>6.2753805921298804</v>
      </c>
      <c r="W114" s="226">
        <v>5.9479085180723672</v>
      </c>
      <c r="DA114" s="174" t="s">
        <v>1094</v>
      </c>
    </row>
    <row r="115" spans="1:105" ht="12" customHeight="1" x14ac:dyDescent="0.25">
      <c r="A115" s="56" t="s">
        <v>96</v>
      </c>
      <c r="B115" s="262">
        <v>5.1273490335704652</v>
      </c>
      <c r="C115" s="262">
        <v>6.0508303414551392</v>
      </c>
      <c r="D115" s="262">
        <v>6.0053642843155863</v>
      </c>
      <c r="E115" s="262">
        <v>6.4193514186869969</v>
      </c>
      <c r="F115" s="262">
        <v>6.975473162768056</v>
      </c>
      <c r="G115" s="262">
        <v>7.2436947416916881</v>
      </c>
      <c r="H115" s="262">
        <v>7.914089025065163</v>
      </c>
      <c r="I115" s="262">
        <v>7.2405424533360883</v>
      </c>
      <c r="J115" s="262">
        <v>6.9612895257069773</v>
      </c>
      <c r="K115" s="262">
        <v>6.9061386351262666</v>
      </c>
      <c r="L115" s="262">
        <v>8.6477777173821728</v>
      </c>
      <c r="M115" s="262">
        <v>7.1514674831317624</v>
      </c>
      <c r="N115" s="262">
        <v>7.1366785366351948</v>
      </c>
      <c r="O115" s="262">
        <v>6.8354078587856897</v>
      </c>
      <c r="P115" s="262">
        <v>7.7336002533855748</v>
      </c>
      <c r="Q115" s="262">
        <v>7.3557625968419877</v>
      </c>
      <c r="R115" s="262">
        <v>7.2537588182716366</v>
      </c>
      <c r="S115" s="262">
        <v>7.672499818726501</v>
      </c>
      <c r="T115" s="262">
        <v>7.1015607469938677</v>
      </c>
      <c r="U115" s="262">
        <v>6.9589409619482394</v>
      </c>
      <c r="V115" s="262">
        <v>6.9431722113154111</v>
      </c>
      <c r="W115" s="262">
        <v>6.4257631123196104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0.52362599168673696</v>
      </c>
      <c r="N116" s="228">
        <v>0.1498249737464401</v>
      </c>
      <c r="O116" s="228">
        <v>0.13270416571975499</v>
      </c>
      <c r="P116" s="228">
        <v>2.5823386581552098E-2</v>
      </c>
      <c r="Q116" s="228">
        <v>7.16978549191956E-2</v>
      </c>
      <c r="R116" s="228">
        <v>6.8819444067659191E-2</v>
      </c>
      <c r="S116" s="228">
        <v>0.1443469384978551</v>
      </c>
      <c r="T116" s="228">
        <v>6.9384905064923008E-2</v>
      </c>
      <c r="U116" s="228">
        <v>2.2218575451126071E-2</v>
      </c>
      <c r="V116" s="228">
        <v>0.1115960383994823</v>
      </c>
      <c r="W116" s="228">
        <v>0.1020960742262388</v>
      </c>
      <c r="DA116" s="69" t="s">
        <v>1096</v>
      </c>
    </row>
    <row r="117" spans="1:105" ht="12" customHeight="1" x14ac:dyDescent="0.25">
      <c r="A117" s="37" t="s">
        <v>162</v>
      </c>
      <c r="B117" s="228">
        <v>3.2580157863954389</v>
      </c>
      <c r="C117" s="228">
        <v>3.418440304646412</v>
      </c>
      <c r="D117" s="228">
        <v>2.997229116938624</v>
      </c>
      <c r="E117" s="228">
        <v>4.3719827917857321</v>
      </c>
      <c r="F117" s="228">
        <v>3.4230911787952141</v>
      </c>
      <c r="G117" s="228">
        <v>4.8154085792321304</v>
      </c>
      <c r="H117" s="228">
        <v>4.7528591141677454</v>
      </c>
      <c r="I117" s="228">
        <v>4.5195476329311131</v>
      </c>
      <c r="J117" s="228">
        <v>3.691983137890205</v>
      </c>
      <c r="K117" s="228">
        <v>3.326877811903632</v>
      </c>
      <c r="L117" s="228">
        <v>4.3342276584078334</v>
      </c>
      <c r="M117" s="228">
        <v>4.5345490908622468</v>
      </c>
      <c r="N117" s="228">
        <v>2.8629542865843089</v>
      </c>
      <c r="O117" s="228">
        <v>4.7768904613678123</v>
      </c>
      <c r="P117" s="228">
        <v>5.2834942043386333</v>
      </c>
      <c r="Q117" s="228">
        <v>5.0089554268259953</v>
      </c>
      <c r="R117" s="228">
        <v>4.9972944635829908</v>
      </c>
      <c r="S117" s="228">
        <v>5.4909141367795726</v>
      </c>
      <c r="T117" s="228">
        <v>5.2456325811088824</v>
      </c>
      <c r="U117" s="228">
        <v>5.1070216326991256</v>
      </c>
      <c r="V117" s="228">
        <v>4.731240340058279</v>
      </c>
      <c r="W117" s="228">
        <v>4.1882511989127824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0.1038967129506949</v>
      </c>
      <c r="T119" s="228">
        <v>5.7845042696073608E-2</v>
      </c>
      <c r="U119" s="228">
        <v>7.0452559280677313E-2</v>
      </c>
      <c r="V119" s="228">
        <v>0.1732777174752147</v>
      </c>
      <c r="W119" s="228">
        <v>0.18891435408116819</v>
      </c>
      <c r="DA119" s="69" t="s">
        <v>1099</v>
      </c>
    </row>
    <row r="120" spans="1:105" ht="12" customHeight="1" x14ac:dyDescent="0.25">
      <c r="A120" s="37" t="s">
        <v>38</v>
      </c>
      <c r="B120" s="228">
        <v>1.8693332471750259</v>
      </c>
      <c r="C120" s="228">
        <v>2.6323900368087272</v>
      </c>
      <c r="D120" s="228">
        <v>3.0081351673769618</v>
      </c>
      <c r="E120" s="228">
        <v>2.0473686269012652</v>
      </c>
      <c r="F120" s="228">
        <v>3.552381983972841</v>
      </c>
      <c r="G120" s="228">
        <v>2.4282861624595591</v>
      </c>
      <c r="H120" s="228">
        <v>3.1612299108974189</v>
      </c>
      <c r="I120" s="228">
        <v>2.7209948204049752</v>
      </c>
      <c r="J120" s="228">
        <v>3.2693063878167719</v>
      </c>
      <c r="K120" s="228">
        <v>3.5792608232226351</v>
      </c>
      <c r="L120" s="228">
        <v>4.3135500589743394</v>
      </c>
      <c r="M120" s="228">
        <v>2.093292400582778</v>
      </c>
      <c r="N120" s="228">
        <v>4.1238992763044457</v>
      </c>
      <c r="O120" s="228">
        <v>1.925813231698122</v>
      </c>
      <c r="P120" s="228">
        <v>2.424282662465389</v>
      </c>
      <c r="Q120" s="228">
        <v>2.2751093150967971</v>
      </c>
      <c r="R120" s="228">
        <v>2.1876449106209872</v>
      </c>
      <c r="S120" s="228">
        <v>1.9333420304983779</v>
      </c>
      <c r="T120" s="228">
        <v>1.7286982181239889</v>
      </c>
      <c r="U120" s="228">
        <v>1.7592481945173091</v>
      </c>
      <c r="V120" s="228">
        <v>1.9270581153824351</v>
      </c>
      <c r="W120" s="228">
        <v>1.9465014850994209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45.851163066771733</v>
      </c>
      <c r="C121" s="263">
        <f t="shared" si="4"/>
        <v>49.943298791864969</v>
      </c>
      <c r="D121" s="263">
        <f t="shared" si="4"/>
        <v>48.912133321949803</v>
      </c>
      <c r="E121" s="263">
        <f t="shared" si="4"/>
        <v>61.586889317166531</v>
      </c>
      <c r="F121" s="263">
        <f t="shared" si="4"/>
        <v>55.726269537266148</v>
      </c>
      <c r="G121" s="263">
        <f t="shared" si="4"/>
        <v>61.199555051738621</v>
      </c>
      <c r="H121" s="263">
        <f t="shared" si="4"/>
        <v>67.984702679858884</v>
      </c>
      <c r="I121" s="263">
        <f t="shared" si="4"/>
        <v>60.563389205929809</v>
      </c>
      <c r="J121" s="263">
        <f t="shared" si="4"/>
        <v>58.45438037822494</v>
      </c>
      <c r="K121" s="263">
        <f t="shared" si="4"/>
        <v>63.73409784150261</v>
      </c>
      <c r="L121" s="263">
        <f t="shared" si="4"/>
        <v>70.664397028719691</v>
      </c>
      <c r="M121" s="263">
        <f t="shared" si="4"/>
        <v>88.317232467142318</v>
      </c>
      <c r="N121" s="263">
        <f t="shared" si="4"/>
        <v>92.340868221878139</v>
      </c>
      <c r="O121" s="263">
        <f t="shared" si="4"/>
        <v>76.512391530990811</v>
      </c>
      <c r="P121" s="263">
        <f t="shared" si="4"/>
        <v>80.057955246997324</v>
      </c>
      <c r="Q121" s="263">
        <f t="shared" si="4"/>
        <v>79.684394521225514</v>
      </c>
      <c r="R121" s="263">
        <f t="shared" si="4"/>
        <v>79.282387707559423</v>
      </c>
      <c r="S121" s="263">
        <f t="shared" si="4"/>
        <v>85.554087828519926</v>
      </c>
      <c r="T121" s="263">
        <f t="shared" si="4"/>
        <v>80.91889904779562</v>
      </c>
      <c r="U121" s="263">
        <f t="shared" si="4"/>
        <v>77.880010496552828</v>
      </c>
      <c r="V121" s="263">
        <f t="shared" si="4"/>
        <v>81.038759240970052</v>
      </c>
      <c r="W121" s="263">
        <f t="shared" si="4"/>
        <v>76.617026249595767</v>
      </c>
      <c r="DA121" s="70"/>
    </row>
    <row r="122" spans="1:105" ht="12" customHeight="1" x14ac:dyDescent="0.25">
      <c r="A122" s="60" t="s">
        <v>1054</v>
      </c>
      <c r="B122" s="264">
        <v>45.805971896924831</v>
      </c>
      <c r="C122" s="264">
        <v>49.886290104803663</v>
      </c>
      <c r="D122" s="264">
        <v>48.852640167622837</v>
      </c>
      <c r="E122" s="264">
        <v>61.532932579950881</v>
      </c>
      <c r="F122" s="264">
        <v>55.656847637712559</v>
      </c>
      <c r="G122" s="264">
        <v>61.137418009439394</v>
      </c>
      <c r="H122" s="264">
        <v>67.913547956740175</v>
      </c>
      <c r="I122" s="264">
        <v>60.499686713231767</v>
      </c>
      <c r="J122" s="264">
        <v>58.388415434845889</v>
      </c>
      <c r="K122" s="264">
        <v>63.667634245879633</v>
      </c>
      <c r="L122" s="264">
        <v>70.580549473931754</v>
      </c>
      <c r="M122" s="264">
        <v>88.262980976334219</v>
      </c>
      <c r="N122" s="264">
        <v>92.273515893631114</v>
      </c>
      <c r="O122" s="264">
        <v>76.460468762418799</v>
      </c>
      <c r="P122" s="264">
        <v>79.997638980403764</v>
      </c>
      <c r="Q122" s="264">
        <v>79.627354976019106</v>
      </c>
      <c r="R122" s="264">
        <v>79.226161226634986</v>
      </c>
      <c r="S122" s="264">
        <v>85.499261887235576</v>
      </c>
      <c r="T122" s="264">
        <v>80.869139680220343</v>
      </c>
      <c r="U122" s="264">
        <v>77.83048773412159</v>
      </c>
      <c r="V122" s="264">
        <v>80.987966405859936</v>
      </c>
      <c r="W122" s="264">
        <v>76.568883968474623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1.8212474501199349E-2</v>
      </c>
      <c r="D123" s="231">
        <v>2.0590716184220259E-2</v>
      </c>
      <c r="E123" s="231">
        <v>0</v>
      </c>
      <c r="F123" s="231">
        <v>0</v>
      </c>
      <c r="G123" s="231">
        <v>0</v>
      </c>
      <c r="H123" s="231">
        <v>0</v>
      </c>
      <c r="I123" s="231">
        <v>8.541890476030102E-2</v>
      </c>
      <c r="J123" s="231">
        <v>8.2995145544758855E-2</v>
      </c>
      <c r="K123" s="231">
        <v>0</v>
      </c>
      <c r="L123" s="231">
        <v>0.13021340127302419</v>
      </c>
      <c r="M123" s="231">
        <v>5.0489843194806372E-2</v>
      </c>
      <c r="N123" s="231">
        <v>4.4711734299117713E-2</v>
      </c>
      <c r="O123" s="231">
        <v>4.0501946253641889E-2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2.9973776587116081</v>
      </c>
      <c r="N125" s="231">
        <v>2.8755498850505599</v>
      </c>
      <c r="O125" s="231">
        <v>3.0556370287032601</v>
      </c>
      <c r="P125" s="231">
        <v>7.4210246547148868</v>
      </c>
      <c r="Q125" s="231">
        <v>5.7522100886456453</v>
      </c>
      <c r="R125" s="231">
        <v>4.1688476648641926</v>
      </c>
      <c r="S125" s="231">
        <v>4.6087331158194251</v>
      </c>
      <c r="T125" s="231">
        <v>4.253426568197721</v>
      </c>
      <c r="U125" s="231">
        <v>4.1405449279770403</v>
      </c>
      <c r="V125" s="231">
        <v>3.7185534086449539</v>
      </c>
      <c r="W125" s="231">
        <v>3.6945354149158049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0.81321215355043774</v>
      </c>
      <c r="N126" s="231">
        <v>0.22762627368569929</v>
      </c>
      <c r="O126" s="231">
        <v>0.24634541528995241</v>
      </c>
      <c r="P126" s="231">
        <v>5.2572611415409233E-2</v>
      </c>
      <c r="Q126" s="231">
        <v>0.13544344376917269</v>
      </c>
      <c r="R126" s="231">
        <v>0.1336743079754763</v>
      </c>
      <c r="S126" s="231">
        <v>0.26751226816740958</v>
      </c>
      <c r="T126" s="231">
        <v>0.1249583388909134</v>
      </c>
      <c r="U126" s="231">
        <v>4.2077536528624393E-2</v>
      </c>
      <c r="V126" s="231">
        <v>0.1956876782108706</v>
      </c>
      <c r="W126" s="231">
        <v>0.1710554715730252</v>
      </c>
      <c r="DA126" s="73" t="s">
        <v>1105</v>
      </c>
    </row>
    <row r="127" spans="1:105" ht="12" customHeight="1" x14ac:dyDescent="0.25">
      <c r="A127" s="64" t="s">
        <v>70</v>
      </c>
      <c r="B127" s="231">
        <v>1.8375492627740739</v>
      </c>
      <c r="C127" s="231">
        <v>2.105340329679982</v>
      </c>
      <c r="D127" s="231">
        <v>1.159233710221365</v>
      </c>
      <c r="E127" s="231">
        <v>1.605283923573869</v>
      </c>
      <c r="F127" s="231">
        <v>1.031478216140068</v>
      </c>
      <c r="G127" s="231">
        <v>2.5708605660537698</v>
      </c>
      <c r="H127" s="231">
        <v>2.825402860732162</v>
      </c>
      <c r="I127" s="231">
        <v>2.349367835901143</v>
      </c>
      <c r="J127" s="231">
        <v>0.43897953402809031</v>
      </c>
      <c r="K127" s="231">
        <v>0</v>
      </c>
      <c r="L127" s="231">
        <v>0.13775038385902449</v>
      </c>
      <c r="M127" s="231">
        <v>5.3412284857559951E-2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4.5631020948707163E-2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1.9580762681143831</v>
      </c>
      <c r="K128" s="231">
        <v>0</v>
      </c>
      <c r="L128" s="231">
        <v>0</v>
      </c>
      <c r="M128" s="231">
        <v>49.537609427886153</v>
      </c>
      <c r="N128" s="231">
        <v>46.412567187285717</v>
      </c>
      <c r="O128" s="231">
        <v>33.329284083641518</v>
      </c>
      <c r="P128" s="231">
        <v>29.303942552531989</v>
      </c>
      <c r="Q128" s="231">
        <v>33.757870878906147</v>
      </c>
      <c r="R128" s="231">
        <v>31.81804186650249</v>
      </c>
      <c r="S128" s="231">
        <v>35.568493293868897</v>
      </c>
      <c r="T128" s="231">
        <v>35.115516886419726</v>
      </c>
      <c r="U128" s="231">
        <v>29.488630103045772</v>
      </c>
      <c r="V128" s="231">
        <v>35.037322599469668</v>
      </c>
      <c r="W128" s="231">
        <v>32.321304816026661</v>
      </c>
      <c r="DA128" s="73" t="s">
        <v>1107</v>
      </c>
    </row>
    <row r="129" spans="1:105" ht="12" customHeight="1" x14ac:dyDescent="0.25">
      <c r="A129" s="64" t="s">
        <v>162</v>
      </c>
      <c r="B129" s="231">
        <v>9.678991012746506</v>
      </c>
      <c r="C129" s="231">
        <v>12.36335085666345</v>
      </c>
      <c r="D129" s="231">
        <v>11.400645471065481</v>
      </c>
      <c r="E129" s="231">
        <v>11.38700008125757</v>
      </c>
      <c r="F129" s="231">
        <v>14.20804290036936</v>
      </c>
      <c r="G129" s="231">
        <v>17.237726440964881</v>
      </c>
      <c r="H129" s="231">
        <v>16.93161272383345</v>
      </c>
      <c r="I129" s="231">
        <v>17.533726399963658</v>
      </c>
      <c r="J129" s="231">
        <v>15.22691664671513</v>
      </c>
      <c r="K129" s="231">
        <v>11.85982576908985</v>
      </c>
      <c r="L129" s="231">
        <v>19.41161000780879</v>
      </c>
      <c r="M129" s="231">
        <v>7.0423364960965724</v>
      </c>
      <c r="N129" s="231">
        <v>4.349632772775105</v>
      </c>
      <c r="O129" s="231">
        <v>8.8675819490501979</v>
      </c>
      <c r="P129" s="231">
        <v>10.75641596593279</v>
      </c>
      <c r="Q129" s="231">
        <v>9.4623496541172454</v>
      </c>
      <c r="R129" s="231">
        <v>9.7067026364291387</v>
      </c>
      <c r="S129" s="231">
        <v>10.176086242828241</v>
      </c>
      <c r="T129" s="231">
        <v>9.4470913112021524</v>
      </c>
      <c r="U129" s="231">
        <v>9.6716771862834037</v>
      </c>
      <c r="V129" s="231">
        <v>8.2964005755235597</v>
      </c>
      <c r="W129" s="231">
        <v>7.0171482040412512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0.23756727464188929</v>
      </c>
      <c r="F131" s="231">
        <v>0.31819458879419898</v>
      </c>
      <c r="G131" s="231">
        <v>0</v>
      </c>
      <c r="H131" s="231">
        <v>0.13823879497321331</v>
      </c>
      <c r="I131" s="231">
        <v>5.4141296243729008E-2</v>
      </c>
      <c r="J131" s="231">
        <v>5.6689160970078027E-2</v>
      </c>
      <c r="K131" s="231">
        <v>7.6188833556491975E-2</v>
      </c>
      <c r="L131" s="231">
        <v>9.4822365249922422E-2</v>
      </c>
      <c r="M131" s="231">
        <v>5.5717260431373747E-2</v>
      </c>
      <c r="N131" s="231">
        <v>6.9348393828192079E-2</v>
      </c>
      <c r="O131" s="231">
        <v>0.16642187364650199</v>
      </c>
      <c r="P131" s="231">
        <v>0.23724551316595541</v>
      </c>
      <c r="Q131" s="231">
        <v>0.2234502645325078</v>
      </c>
      <c r="R131" s="231">
        <v>0.2210476308547234</v>
      </c>
      <c r="S131" s="231">
        <v>0.19483929557827701</v>
      </c>
      <c r="T131" s="231">
        <v>0.2434560515563898</v>
      </c>
      <c r="U131" s="231">
        <v>0.24300470083251749</v>
      </c>
      <c r="V131" s="231">
        <v>0.25883682825394461</v>
      </c>
      <c r="W131" s="231">
        <v>0.31759723968344927</v>
      </c>
      <c r="DA131" s="73" t="s">
        <v>1110</v>
      </c>
    </row>
    <row r="132" spans="1:105" ht="12" customHeight="1" x14ac:dyDescent="0.25">
      <c r="A132" s="64" t="s">
        <v>79</v>
      </c>
      <c r="B132" s="231">
        <v>34.289431621404248</v>
      </c>
      <c r="C132" s="231">
        <v>35.399386443959031</v>
      </c>
      <c r="D132" s="231">
        <v>36.272170270151783</v>
      </c>
      <c r="E132" s="231">
        <v>48.303081300477558</v>
      </c>
      <c r="F132" s="231">
        <v>40.099131932408937</v>
      </c>
      <c r="G132" s="231">
        <v>41.328831002420728</v>
      </c>
      <c r="H132" s="231">
        <v>48.018293577201362</v>
      </c>
      <c r="I132" s="231">
        <v>40.477032276362927</v>
      </c>
      <c r="J132" s="231">
        <v>40.624758679473452</v>
      </c>
      <c r="K132" s="231">
        <v>51.73161964323328</v>
      </c>
      <c r="L132" s="231">
        <v>50.806153315740993</v>
      </c>
      <c r="M132" s="231">
        <v>27.712825851605729</v>
      </c>
      <c r="N132" s="231">
        <v>38.294079646706727</v>
      </c>
      <c r="O132" s="231">
        <v>30.754696465833739</v>
      </c>
      <c r="P132" s="231">
        <v>32.226437682642732</v>
      </c>
      <c r="Q132" s="231">
        <v>30.296030646048379</v>
      </c>
      <c r="R132" s="231">
        <v>33.177847120008963</v>
      </c>
      <c r="S132" s="231">
        <v>34.63796665002463</v>
      </c>
      <c r="T132" s="231">
        <v>31.684690523953432</v>
      </c>
      <c r="U132" s="231">
        <v>34.244553279454252</v>
      </c>
      <c r="V132" s="231">
        <v>33.481165315756947</v>
      </c>
      <c r="W132" s="231">
        <v>33.047242822234431</v>
      </c>
      <c r="DA132" s="73" t="s">
        <v>1111</v>
      </c>
    </row>
    <row r="133" spans="1:105" ht="12" customHeight="1" x14ac:dyDescent="0.25">
      <c r="A133" s="60" t="s">
        <v>1066</v>
      </c>
      <c r="B133" s="264">
        <v>4.5191169846903599E-2</v>
      </c>
      <c r="C133" s="264">
        <v>5.700868706130436E-2</v>
      </c>
      <c r="D133" s="264">
        <v>5.9493154326967258E-2</v>
      </c>
      <c r="E133" s="264">
        <v>5.3956737215646651E-2</v>
      </c>
      <c r="F133" s="264">
        <v>6.9421899553587879E-2</v>
      </c>
      <c r="G133" s="264">
        <v>6.2137042299227709E-2</v>
      </c>
      <c r="H133" s="264">
        <v>7.1154723118715485E-2</v>
      </c>
      <c r="I133" s="264">
        <v>6.3702492698041235E-2</v>
      </c>
      <c r="J133" s="264">
        <v>6.5964943379053328E-2</v>
      </c>
      <c r="K133" s="264">
        <v>6.646359562297921E-2</v>
      </c>
      <c r="L133" s="264">
        <v>8.3847554787930462E-2</v>
      </c>
      <c r="M133" s="264">
        <v>5.4251490808097977E-2</v>
      </c>
      <c r="N133" s="264">
        <v>6.7352328247020476E-2</v>
      </c>
      <c r="O133" s="264">
        <v>5.1922768572017122E-2</v>
      </c>
      <c r="P133" s="264">
        <v>6.031626659355304E-2</v>
      </c>
      <c r="Q133" s="264">
        <v>5.7039545206410032E-2</v>
      </c>
      <c r="R133" s="264">
        <v>5.6226480924430368E-2</v>
      </c>
      <c r="S133" s="264">
        <v>5.4825941284356111E-2</v>
      </c>
      <c r="T133" s="264">
        <v>4.9759367575273113E-2</v>
      </c>
      <c r="U133" s="264">
        <v>4.9522762431236649E-2</v>
      </c>
      <c r="V133" s="264">
        <v>5.0792835110115037E-2</v>
      </c>
      <c r="W133" s="264">
        <v>4.8142281121145707E-2</v>
      </c>
      <c r="DA133" s="72" t="s">
        <v>1112</v>
      </c>
    </row>
    <row r="134" spans="1:105" ht="12" customHeight="1" x14ac:dyDescent="0.25">
      <c r="A134" s="57" t="s">
        <v>1012</v>
      </c>
      <c r="B134" s="263">
        <v>19.519062761205689</v>
      </c>
      <c r="C134" s="263">
        <v>22.268573740236949</v>
      </c>
      <c r="D134" s="263">
        <v>21.286192506285559</v>
      </c>
      <c r="E134" s="263">
        <v>24.762078698374701</v>
      </c>
      <c r="F134" s="263">
        <v>24.614079366010589</v>
      </c>
      <c r="G134" s="263">
        <v>27.75458296728441</v>
      </c>
      <c r="H134" s="263">
        <v>30.056276849124991</v>
      </c>
      <c r="I134" s="263">
        <v>27.67569016476077</v>
      </c>
      <c r="J134" s="263">
        <v>25.52033977163218</v>
      </c>
      <c r="K134" s="263">
        <v>25.16943849428085</v>
      </c>
      <c r="L134" s="263">
        <v>31.156982762638609</v>
      </c>
      <c r="M134" s="263">
        <v>30.160358536998501</v>
      </c>
      <c r="N134" s="263">
        <v>28.425560906306561</v>
      </c>
      <c r="O134" s="263">
        <v>28.320813962651311</v>
      </c>
      <c r="P134" s="263">
        <v>32.898836556089748</v>
      </c>
      <c r="Q134" s="263">
        <v>31.186474271496468</v>
      </c>
      <c r="R134" s="263">
        <v>30.1906789756408</v>
      </c>
      <c r="S134" s="263">
        <v>32.491472989653808</v>
      </c>
      <c r="T134" s="263">
        <v>30.385561349251521</v>
      </c>
      <c r="U134" s="263">
        <v>29.620311142135499</v>
      </c>
      <c r="V134" s="263">
        <v>29.407358251470828</v>
      </c>
      <c r="W134" s="263">
        <v>27.38095481742371</v>
      </c>
      <c r="DA134" s="70" t="s">
        <v>1113</v>
      </c>
    </row>
    <row r="135" spans="1:105" ht="12" customHeight="1" x14ac:dyDescent="0.25">
      <c r="A135" s="60" t="s">
        <v>1014</v>
      </c>
      <c r="B135" s="264">
        <v>18.621122471730981</v>
      </c>
      <c r="C135" s="264">
        <v>20.89537608738766</v>
      </c>
      <c r="D135" s="264">
        <v>19.511584184892229</v>
      </c>
      <c r="E135" s="264">
        <v>23.785831595269009</v>
      </c>
      <c r="F135" s="264">
        <v>22.442683912965808</v>
      </c>
      <c r="G135" s="264">
        <v>26.587837234496192</v>
      </c>
      <c r="H135" s="264">
        <v>28.435444319986669</v>
      </c>
      <c r="I135" s="264">
        <v>26.286097968965489</v>
      </c>
      <c r="J135" s="264">
        <v>23.50769151541229</v>
      </c>
      <c r="K135" s="264">
        <v>22.724586943666189</v>
      </c>
      <c r="L135" s="264">
        <v>28.3717872505479</v>
      </c>
      <c r="M135" s="264">
        <v>29.291266345501189</v>
      </c>
      <c r="N135" s="264">
        <v>26.233350111718941</v>
      </c>
      <c r="O135" s="264">
        <v>27.515196827994149</v>
      </c>
      <c r="P135" s="264">
        <v>32.0316317268529</v>
      </c>
      <c r="Q135" s="264">
        <v>30.337060835885659</v>
      </c>
      <c r="R135" s="264">
        <v>29.301896969378468</v>
      </c>
      <c r="S135" s="264">
        <v>31.73827391747345</v>
      </c>
      <c r="T135" s="264">
        <v>29.71639295204147</v>
      </c>
      <c r="U135" s="264">
        <v>28.924732898497791</v>
      </c>
      <c r="V135" s="264">
        <v>28.61545578403388</v>
      </c>
      <c r="W135" s="264">
        <v>26.584300904276532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2.626900220321688E-2</v>
      </c>
      <c r="D136" s="232">
        <v>3.1935014791172313E-2</v>
      </c>
      <c r="E136" s="232">
        <v>0</v>
      </c>
      <c r="F136" s="232">
        <v>0</v>
      </c>
      <c r="G136" s="232">
        <v>0</v>
      </c>
      <c r="H136" s="232">
        <v>0</v>
      </c>
      <c r="I136" s="232">
        <v>0.1124435095952625</v>
      </c>
      <c r="J136" s="232">
        <v>0.12388327776992759</v>
      </c>
      <c r="K136" s="232">
        <v>0</v>
      </c>
      <c r="L136" s="232">
        <v>0.18772697808189631</v>
      </c>
      <c r="M136" s="232">
        <v>0.13497623453216129</v>
      </c>
      <c r="N136" s="232">
        <v>0.15644352743429371</v>
      </c>
      <c r="O136" s="232">
        <v>9.1270513371343023E-2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8.0129927970411128</v>
      </c>
      <c r="N137" s="297">
        <v>10.06136698525391</v>
      </c>
      <c r="O137" s="297">
        <v>6.8858310793189217</v>
      </c>
      <c r="P137" s="297">
        <v>13.0393503147678</v>
      </c>
      <c r="Q137" s="297">
        <v>11.36841115141574</v>
      </c>
      <c r="R137" s="297">
        <v>8.7196221178482656</v>
      </c>
      <c r="S137" s="297">
        <v>9.6882763227707969</v>
      </c>
      <c r="T137" s="297">
        <v>9.1422887210204795</v>
      </c>
      <c r="U137" s="297">
        <v>8.6445478381972585</v>
      </c>
      <c r="V137" s="297">
        <v>8.7143741981626022</v>
      </c>
      <c r="W137" s="297">
        <v>9.0249927297341799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2.1739880224725829</v>
      </c>
      <c r="N138" s="297">
        <v>0.7964499196985404</v>
      </c>
      <c r="O138" s="297">
        <v>0.5551356070492266</v>
      </c>
      <c r="P138" s="297">
        <v>9.237439964198825E-2</v>
      </c>
      <c r="Q138" s="297">
        <v>0.26768437397149247</v>
      </c>
      <c r="R138" s="297">
        <v>0.27959511743132881</v>
      </c>
      <c r="S138" s="297">
        <v>0.56235253997263013</v>
      </c>
      <c r="T138" s="297">
        <v>0.26858467965133259</v>
      </c>
      <c r="U138" s="297">
        <v>8.7848648852338493E-2</v>
      </c>
      <c r="V138" s="297">
        <v>0.4585911419033693</v>
      </c>
      <c r="W138" s="297">
        <v>0.41785345488777392</v>
      </c>
      <c r="DA138" s="122" t="s">
        <v>1117</v>
      </c>
    </row>
    <row r="139" spans="1:105" ht="12" customHeight="1" x14ac:dyDescent="0.25">
      <c r="A139" s="59" t="s">
        <v>70</v>
      </c>
      <c r="B139" s="297">
        <v>2.9711379504039712</v>
      </c>
      <c r="C139" s="297">
        <v>3.0366653227293621</v>
      </c>
      <c r="D139" s="297">
        <v>1.7979047135191599</v>
      </c>
      <c r="E139" s="297">
        <v>2.9388992000576359</v>
      </c>
      <c r="F139" s="297">
        <v>1.519020144462625</v>
      </c>
      <c r="G139" s="297">
        <v>3.450706618225877</v>
      </c>
      <c r="H139" s="297">
        <v>4.0664838970236037</v>
      </c>
      <c r="I139" s="297">
        <v>3.092654553933436</v>
      </c>
      <c r="J139" s="297">
        <v>0.65524583627589672</v>
      </c>
      <c r="K139" s="297">
        <v>0</v>
      </c>
      <c r="L139" s="297">
        <v>0.19859294848811451</v>
      </c>
      <c r="M139" s="297">
        <v>0.1427888983536042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9.5923527948225701E-2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1118</v>
      </c>
    </row>
    <row r="140" spans="1:105" ht="12" customHeight="1" x14ac:dyDescent="0.25">
      <c r="A140" s="59" t="s">
        <v>162</v>
      </c>
      <c r="B140" s="297">
        <v>15.64998452132701</v>
      </c>
      <c r="C140" s="297">
        <v>17.83244176245508</v>
      </c>
      <c r="D140" s="297">
        <v>17.681744456581889</v>
      </c>
      <c r="E140" s="297">
        <v>20.846932395211368</v>
      </c>
      <c r="F140" s="297">
        <v>20.923663768503189</v>
      </c>
      <c r="G140" s="297">
        <v>23.137130616270319</v>
      </c>
      <c r="H140" s="297">
        <v>24.36896042296307</v>
      </c>
      <c r="I140" s="297">
        <v>23.080999905436791</v>
      </c>
      <c r="J140" s="297">
        <v>22.728562401366471</v>
      </c>
      <c r="K140" s="297">
        <v>22.724586943666189</v>
      </c>
      <c r="L140" s="297">
        <v>27.98546732397789</v>
      </c>
      <c r="M140" s="297">
        <v>18.82652039310172</v>
      </c>
      <c r="N140" s="297">
        <v>15.2190896793322</v>
      </c>
      <c r="O140" s="297">
        <v>19.982959628254662</v>
      </c>
      <c r="P140" s="297">
        <v>18.899907012443109</v>
      </c>
      <c r="Q140" s="297">
        <v>18.700965310498429</v>
      </c>
      <c r="R140" s="297">
        <v>20.30267973409887</v>
      </c>
      <c r="S140" s="297">
        <v>21.39172152678179</v>
      </c>
      <c r="T140" s="297">
        <v>20.30551955136966</v>
      </c>
      <c r="U140" s="297">
        <v>20.192336411448199</v>
      </c>
      <c r="V140" s="297">
        <v>19.442490443967909</v>
      </c>
      <c r="W140" s="297">
        <v>17.141454719654579</v>
      </c>
      <c r="DA140" s="122" t="s">
        <v>1119</v>
      </c>
    </row>
    <row r="141" spans="1:105" ht="12" customHeight="1" x14ac:dyDescent="0.25">
      <c r="A141" s="60" t="s">
        <v>1021</v>
      </c>
      <c r="B141" s="264">
        <v>0.89794028947471471</v>
      </c>
      <c r="C141" s="264">
        <v>1.37319765284929</v>
      </c>
      <c r="D141" s="264">
        <v>1.774608321393329</v>
      </c>
      <c r="E141" s="264">
        <v>0.97624710310568841</v>
      </c>
      <c r="F141" s="264">
        <v>2.1713954530447719</v>
      </c>
      <c r="G141" s="264">
        <v>1.166745732788218</v>
      </c>
      <c r="H141" s="264">
        <v>1.620832529138321</v>
      </c>
      <c r="I141" s="264">
        <v>1.389592195795283</v>
      </c>
      <c r="J141" s="264">
        <v>2.012648256219888</v>
      </c>
      <c r="K141" s="264">
        <v>2.4448515506146591</v>
      </c>
      <c r="L141" s="264">
        <v>2.7851955120907079</v>
      </c>
      <c r="M141" s="264">
        <v>0.8690921914973202</v>
      </c>
      <c r="N141" s="264">
        <v>2.1922107945876279</v>
      </c>
      <c r="O141" s="264">
        <v>0.80561713465715312</v>
      </c>
      <c r="P141" s="264">
        <v>0.8672048292368526</v>
      </c>
      <c r="Q141" s="264">
        <v>0.84941343561081462</v>
      </c>
      <c r="R141" s="264">
        <v>0.88878200626232995</v>
      </c>
      <c r="S141" s="264">
        <v>0.75319907218036386</v>
      </c>
      <c r="T141" s="264">
        <v>0.66916839721005128</v>
      </c>
      <c r="U141" s="264">
        <v>0.69557824363770748</v>
      </c>
      <c r="V141" s="264">
        <v>0.79190246743694892</v>
      </c>
      <c r="W141" s="264">
        <v>0.79665391314717493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15.811153786701606</v>
      </c>
      <c r="C142" s="263">
        <f t="shared" si="5"/>
        <v>18.189933180662685</v>
      </c>
      <c r="D142" s="263">
        <f t="shared" si="5"/>
        <v>17.97916134806308</v>
      </c>
      <c r="E142" s="263">
        <f t="shared" si="5"/>
        <v>20.265915650178741</v>
      </c>
      <c r="F142" s="263">
        <f t="shared" si="5"/>
        <v>20.761220081975139</v>
      </c>
      <c r="G142" s="263">
        <f t="shared" si="5"/>
        <v>21.935216006138976</v>
      </c>
      <c r="H142" s="263">
        <f t="shared" si="5"/>
        <v>24.091020490497996</v>
      </c>
      <c r="I142" s="263">
        <f t="shared" si="5"/>
        <v>21.856940057056853</v>
      </c>
      <c r="J142" s="263">
        <f t="shared" si="5"/>
        <v>21.038938543449188</v>
      </c>
      <c r="K142" s="263">
        <f t="shared" si="5"/>
        <v>21.518009032795575</v>
      </c>
      <c r="L142" s="263">
        <f t="shared" si="5"/>
        <v>25.916278795778407</v>
      </c>
      <c r="M142" s="263">
        <f t="shared" si="5"/>
        <v>24.556696257184761</v>
      </c>
      <c r="N142" s="263">
        <f t="shared" si="5"/>
        <v>25.162747823983331</v>
      </c>
      <c r="O142" s="263">
        <f t="shared" si="5"/>
        <v>22.7551116076753</v>
      </c>
      <c r="P142" s="263">
        <f t="shared" si="5"/>
        <v>25.063927325254415</v>
      </c>
      <c r="Q142" s="263">
        <f t="shared" si="5"/>
        <v>24.217303251243372</v>
      </c>
      <c r="R142" s="263">
        <f t="shared" si="5"/>
        <v>23.962453255342613</v>
      </c>
      <c r="S142" s="263">
        <f t="shared" si="5"/>
        <v>25.399162319888148</v>
      </c>
      <c r="T142" s="263">
        <f t="shared" si="5"/>
        <v>23.770171376645123</v>
      </c>
      <c r="U142" s="263">
        <f t="shared" si="5"/>
        <v>23.140756639371848</v>
      </c>
      <c r="V142" s="263">
        <f t="shared" si="5"/>
        <v>23.319274913482445</v>
      </c>
      <c r="W142" s="263">
        <f t="shared" si="5"/>
        <v>21.734363674732869</v>
      </c>
      <c r="DA142" s="70"/>
    </row>
    <row r="143" spans="1:105" ht="12" customHeight="1" x14ac:dyDescent="0.25">
      <c r="A143" s="60" t="s">
        <v>1024</v>
      </c>
      <c r="B143" s="264">
        <v>6.7733046797186711</v>
      </c>
      <c r="C143" s="264">
        <v>7.1068218298651811</v>
      </c>
      <c r="D143" s="264">
        <v>6.2311380100493556</v>
      </c>
      <c r="E143" s="264">
        <v>9.0892044252536941</v>
      </c>
      <c r="F143" s="264">
        <v>7.116490839993495</v>
      </c>
      <c r="G143" s="264">
        <v>10.01107164694127</v>
      </c>
      <c r="H143" s="264">
        <v>9.8810334236141752</v>
      </c>
      <c r="I143" s="264">
        <v>9.3959867414307965</v>
      </c>
      <c r="J143" s="264">
        <v>7.6755081328138699</v>
      </c>
      <c r="K143" s="264">
        <v>6.9164665028065828</v>
      </c>
      <c r="L143" s="264">
        <v>9.0107127793077879</v>
      </c>
      <c r="M143" s="264">
        <v>10.00949735380464</v>
      </c>
      <c r="N143" s="264">
        <v>6.0584312855544713</v>
      </c>
      <c r="O143" s="264">
        <v>10.08870359554856</v>
      </c>
      <c r="P143" s="264">
        <v>11.013534315079459</v>
      </c>
      <c r="Q143" s="264">
        <v>10.495066382827501</v>
      </c>
      <c r="R143" s="264">
        <v>10.46921734940871</v>
      </c>
      <c r="S143" s="264">
        <v>11.67332807960878</v>
      </c>
      <c r="T143" s="264">
        <v>11.03773746230233</v>
      </c>
      <c r="U143" s="264">
        <v>10.701230289913459</v>
      </c>
      <c r="V143" s="264">
        <v>10.097997918883379</v>
      </c>
      <c r="W143" s="264">
        <v>8.9592212142821968</v>
      </c>
      <c r="DA143" s="72" t="s">
        <v>1121</v>
      </c>
    </row>
    <row r="144" spans="1:105" ht="12" customHeight="1" x14ac:dyDescent="0.25">
      <c r="A144" s="60" t="s">
        <v>1026</v>
      </c>
      <c r="B144" s="264">
        <v>5.1515684806227267</v>
      </c>
      <c r="C144" s="264">
        <v>5.6104614546200917</v>
      </c>
      <c r="D144" s="264">
        <v>5.4942120177920559</v>
      </c>
      <c r="E144" s="264">
        <v>6.9203010627625048</v>
      </c>
      <c r="F144" s="264">
        <v>6.2594471888175418</v>
      </c>
      <c r="G144" s="264">
        <v>6.8758195178744446</v>
      </c>
      <c r="H144" s="264">
        <v>7.6378969503906617</v>
      </c>
      <c r="I144" s="264">
        <v>6.8040970697176304</v>
      </c>
      <c r="J144" s="264">
        <v>6.5666529522507764</v>
      </c>
      <c r="K144" s="264">
        <v>7.1603802786882644</v>
      </c>
      <c r="L144" s="264">
        <v>7.937841267359941</v>
      </c>
      <c r="M144" s="264">
        <v>9.9264958688500684</v>
      </c>
      <c r="N144" s="264">
        <v>10.377540665298771</v>
      </c>
      <c r="O144" s="264">
        <v>8.5991263710433135</v>
      </c>
      <c r="P144" s="264">
        <v>8.9969342081212567</v>
      </c>
      <c r="Q144" s="264">
        <v>8.9552902187707151</v>
      </c>
      <c r="R144" s="264">
        <v>8.9101699650491994</v>
      </c>
      <c r="S144" s="264">
        <v>9.6156742104703703</v>
      </c>
      <c r="T144" s="264">
        <v>9.0949475314957375</v>
      </c>
      <c r="U144" s="264">
        <v>8.7532055502464328</v>
      </c>
      <c r="V144" s="264">
        <v>9.1083113788088816</v>
      </c>
      <c r="W144" s="264">
        <v>8.6113192868402813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2.0482658856283849E-3</v>
      </c>
      <c r="D145" s="231">
        <v>2.315734828785472E-3</v>
      </c>
      <c r="E145" s="231">
        <v>0</v>
      </c>
      <c r="F145" s="231">
        <v>0</v>
      </c>
      <c r="G145" s="231">
        <v>0</v>
      </c>
      <c r="H145" s="231">
        <v>0</v>
      </c>
      <c r="I145" s="231">
        <v>9.6066368464506561E-3</v>
      </c>
      <c r="J145" s="231">
        <v>9.3340487741463921E-3</v>
      </c>
      <c r="K145" s="231">
        <v>0</v>
      </c>
      <c r="L145" s="231">
        <v>1.464444975127413E-2</v>
      </c>
      <c r="M145" s="231">
        <v>5.6783400509270764E-3</v>
      </c>
      <c r="N145" s="231">
        <v>5.0285050527391238E-3</v>
      </c>
      <c r="O145" s="231">
        <v>4.5550512538768944E-3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0.33710006865236058</v>
      </c>
      <c r="N147" s="231">
        <v>0.32339870848323321</v>
      </c>
      <c r="O147" s="231">
        <v>0.34365220850926159</v>
      </c>
      <c r="P147" s="231">
        <v>0.83460551369110691</v>
      </c>
      <c r="Q147" s="231">
        <v>0.64692228893797066</v>
      </c>
      <c r="R147" s="231">
        <v>0.46884943908970578</v>
      </c>
      <c r="S147" s="231">
        <v>0.51832115490276143</v>
      </c>
      <c r="T147" s="231">
        <v>0.47836160517842252</v>
      </c>
      <c r="U147" s="231">
        <v>0.46566637187761151</v>
      </c>
      <c r="V147" s="231">
        <v>0.41820709702643821</v>
      </c>
      <c r="W147" s="231">
        <v>0.41550591343969318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9.1457902207965416E-2</v>
      </c>
      <c r="N148" s="231">
        <v>2.5599988130796E-2</v>
      </c>
      <c r="O148" s="231">
        <v>2.77052363305238E-2</v>
      </c>
      <c r="P148" s="231">
        <v>5.9125785720929303E-3</v>
      </c>
      <c r="Q148" s="231">
        <v>1.5232646463617759E-2</v>
      </c>
      <c r="R148" s="231">
        <v>1.5033680612325359E-2</v>
      </c>
      <c r="S148" s="231">
        <v>3.008576637064303E-2</v>
      </c>
      <c r="T148" s="231">
        <v>1.4053439177537E-2</v>
      </c>
      <c r="U148" s="231">
        <v>4.7322500090357274E-3</v>
      </c>
      <c r="V148" s="231">
        <v>2.200801409444697E-2</v>
      </c>
      <c r="W148" s="231">
        <v>1.9237753054920179E-2</v>
      </c>
      <c r="DA148" s="73" t="s">
        <v>1126</v>
      </c>
    </row>
    <row r="149" spans="1:105" ht="12" customHeight="1" x14ac:dyDescent="0.25">
      <c r="A149" s="64" t="s">
        <v>70</v>
      </c>
      <c r="B149" s="231">
        <v>0.20665997187004259</v>
      </c>
      <c r="C149" s="231">
        <v>0.2367770933399054</v>
      </c>
      <c r="D149" s="231">
        <v>0.13037321545518049</v>
      </c>
      <c r="E149" s="231">
        <v>0.18053825125122411</v>
      </c>
      <c r="F149" s="231">
        <v>0.1160051942282414</v>
      </c>
      <c r="G149" s="231">
        <v>0.28913182521180453</v>
      </c>
      <c r="H149" s="231">
        <v>0.31775892355612789</v>
      </c>
      <c r="I149" s="231">
        <v>0.26422164603453557</v>
      </c>
      <c r="J149" s="231">
        <v>4.9369831868786997E-2</v>
      </c>
      <c r="K149" s="231">
        <v>0</v>
      </c>
      <c r="L149" s="231">
        <v>1.5492096473330649E-2</v>
      </c>
      <c r="M149" s="231">
        <v>6.0070124430373871E-3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5.1318926227996147E-3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0.22021504113420251</v>
      </c>
      <c r="K150" s="231">
        <v>0</v>
      </c>
      <c r="L150" s="231">
        <v>0</v>
      </c>
      <c r="M150" s="231">
        <v>5.5712470834229801</v>
      </c>
      <c r="N150" s="231">
        <v>5.219789217983112</v>
      </c>
      <c r="O150" s="231">
        <v>3.748377826222594</v>
      </c>
      <c r="P150" s="231">
        <v>3.2956678039995388</v>
      </c>
      <c r="Q150" s="231">
        <v>3.796578838760102</v>
      </c>
      <c r="R150" s="231">
        <v>3.5784159751801461</v>
      </c>
      <c r="S150" s="231">
        <v>4.0002104827784928</v>
      </c>
      <c r="T150" s="231">
        <v>3.9492664925858629</v>
      </c>
      <c r="U150" s="231">
        <v>3.3164386887682582</v>
      </c>
      <c r="V150" s="231">
        <v>3.9404723723579771</v>
      </c>
      <c r="W150" s="231">
        <v>3.6350154411639228</v>
      </c>
      <c r="DA150" s="73" t="s">
        <v>1128</v>
      </c>
    </row>
    <row r="151" spans="1:105" ht="12" customHeight="1" x14ac:dyDescent="0.25">
      <c r="A151" s="64" t="s">
        <v>162</v>
      </c>
      <c r="B151" s="231">
        <v>1.0885476928138931</v>
      </c>
      <c r="C151" s="231">
        <v>1.3904442139419659</v>
      </c>
      <c r="D151" s="231">
        <v>1.282173555877286</v>
      </c>
      <c r="E151" s="231">
        <v>1.2806389271568559</v>
      </c>
      <c r="F151" s="231">
        <v>1.59790749864631</v>
      </c>
      <c r="G151" s="231">
        <v>1.9386408481998241</v>
      </c>
      <c r="H151" s="231">
        <v>1.904213769996808</v>
      </c>
      <c r="I151" s="231">
        <v>1.971930482627297</v>
      </c>
      <c r="J151" s="231">
        <v>1.71249513122007</v>
      </c>
      <c r="K151" s="231">
        <v>1.3338152666033081</v>
      </c>
      <c r="L151" s="231">
        <v>2.1831266564847609</v>
      </c>
      <c r="M151" s="231">
        <v>0.79201635116197089</v>
      </c>
      <c r="N151" s="231">
        <v>0.48918143566376721</v>
      </c>
      <c r="O151" s="231">
        <v>0.99729257510051605</v>
      </c>
      <c r="P151" s="231">
        <v>1.2097202866748149</v>
      </c>
      <c r="Q151" s="231">
        <v>1.064183123119244</v>
      </c>
      <c r="R151" s="231">
        <v>1.091664280481361</v>
      </c>
      <c r="S151" s="231">
        <v>1.1444535062506089</v>
      </c>
      <c r="T151" s="231">
        <v>1.062467093632852</v>
      </c>
      <c r="U151" s="231">
        <v>1.087725143344473</v>
      </c>
      <c r="V151" s="231">
        <v>0.93305466378187929</v>
      </c>
      <c r="W151" s="231">
        <v>0.78918354997777396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2.671800277104833E-2</v>
      </c>
      <c r="F153" s="231">
        <v>3.5785753395332992E-2</v>
      </c>
      <c r="G153" s="231">
        <v>0</v>
      </c>
      <c r="H153" s="231">
        <v>1.5547025627701669E-2</v>
      </c>
      <c r="I153" s="231">
        <v>6.0890007062152692E-3</v>
      </c>
      <c r="J153" s="231">
        <v>6.3755463043893594E-3</v>
      </c>
      <c r="K153" s="231">
        <v>8.5685769184909461E-3</v>
      </c>
      <c r="L153" s="231">
        <v>1.0664196999876131E-2</v>
      </c>
      <c r="M153" s="231">
        <v>6.2662415134604422E-3</v>
      </c>
      <c r="N153" s="231">
        <v>7.7992668866635273E-3</v>
      </c>
      <c r="O153" s="231">
        <v>1.8716635479162361E-2</v>
      </c>
      <c r="P153" s="231">
        <v>2.6681815867702421E-2</v>
      </c>
      <c r="Q153" s="231">
        <v>2.5130333274944811E-2</v>
      </c>
      <c r="R153" s="231">
        <v>2.4860121086175892E-2</v>
      </c>
      <c r="S153" s="231">
        <v>2.1912600744427631E-2</v>
      </c>
      <c r="T153" s="231">
        <v>2.738028404761253E-2</v>
      </c>
      <c r="U153" s="231">
        <v>2.7329522889918099E-2</v>
      </c>
      <c r="V153" s="231">
        <v>2.9110083048950599E-2</v>
      </c>
      <c r="W153" s="231">
        <v>3.5718572529532547E-2</v>
      </c>
      <c r="DA153" s="73" t="s">
        <v>1131</v>
      </c>
    </row>
    <row r="154" spans="1:105" ht="12" customHeight="1" x14ac:dyDescent="0.25">
      <c r="A154" s="64" t="s">
        <v>79</v>
      </c>
      <c r="B154" s="231">
        <v>3.8563608159387921</v>
      </c>
      <c r="C154" s="231">
        <v>3.9811918814525922</v>
      </c>
      <c r="D154" s="231">
        <v>4.0793495116308041</v>
      </c>
      <c r="E154" s="231">
        <v>5.4324058815833762</v>
      </c>
      <c r="F154" s="231">
        <v>4.5097487425476581</v>
      </c>
      <c r="G154" s="231">
        <v>4.6480468444628178</v>
      </c>
      <c r="H154" s="231">
        <v>5.4003772312100242</v>
      </c>
      <c r="I154" s="231">
        <v>4.5522493035031317</v>
      </c>
      <c r="J154" s="231">
        <v>4.5688633529491813</v>
      </c>
      <c r="K154" s="231">
        <v>5.8179964351664646</v>
      </c>
      <c r="L154" s="231">
        <v>5.7139138676507004</v>
      </c>
      <c r="M154" s="231">
        <v>3.1167228693973672</v>
      </c>
      <c r="N154" s="231">
        <v>4.3067435430984631</v>
      </c>
      <c r="O154" s="231">
        <v>3.4588268381473788</v>
      </c>
      <c r="P154" s="231">
        <v>3.624346209316001</v>
      </c>
      <c r="Q154" s="231">
        <v>3.4072429882148372</v>
      </c>
      <c r="R154" s="231">
        <v>3.7313464685994862</v>
      </c>
      <c r="S154" s="231">
        <v>3.8955588068006359</v>
      </c>
      <c r="T154" s="231">
        <v>3.563418616873451</v>
      </c>
      <c r="U154" s="231">
        <v>3.8513135733571371</v>
      </c>
      <c r="V154" s="231">
        <v>3.7654591484991879</v>
      </c>
      <c r="W154" s="231">
        <v>3.7166580566744369</v>
      </c>
      <c r="DA154" s="73" t="s">
        <v>1132</v>
      </c>
    </row>
    <row r="155" spans="1:105" ht="12" customHeight="1" x14ac:dyDescent="0.25">
      <c r="A155" s="60" t="s">
        <v>1038</v>
      </c>
      <c r="B155" s="264">
        <v>3.886280626360207</v>
      </c>
      <c r="C155" s="264">
        <v>5.4726498961774119</v>
      </c>
      <c r="D155" s="264">
        <v>6.2538113202216703</v>
      </c>
      <c r="E155" s="264">
        <v>4.2564101621625428</v>
      </c>
      <c r="F155" s="264">
        <v>7.3852820531641017</v>
      </c>
      <c r="G155" s="264">
        <v>5.0483248413232618</v>
      </c>
      <c r="H155" s="264">
        <v>6.5720901164931567</v>
      </c>
      <c r="I155" s="264">
        <v>5.6568562459084264</v>
      </c>
      <c r="J155" s="264">
        <v>6.7967774583845406</v>
      </c>
      <c r="K155" s="264">
        <v>7.4411622513007263</v>
      </c>
      <c r="L155" s="264">
        <v>8.9677247491106762</v>
      </c>
      <c r="M155" s="264">
        <v>4.6207030345300506</v>
      </c>
      <c r="N155" s="264">
        <v>8.7267758731300855</v>
      </c>
      <c r="O155" s="264">
        <v>4.0672816410834258</v>
      </c>
      <c r="P155" s="264">
        <v>5.0534588020536999</v>
      </c>
      <c r="Q155" s="264">
        <v>4.7669466496451554</v>
      </c>
      <c r="R155" s="264">
        <v>4.5830659408847056</v>
      </c>
      <c r="S155" s="264">
        <v>4.1101600298089993</v>
      </c>
      <c r="T155" s="264">
        <v>3.6374863828470589</v>
      </c>
      <c r="U155" s="264">
        <v>3.6863207992119542</v>
      </c>
      <c r="V155" s="264">
        <v>4.1129656157901824</v>
      </c>
      <c r="W155" s="264">
        <v>4.1638231736103899</v>
      </c>
      <c r="DA155" s="72" t="s">
        <v>1133</v>
      </c>
    </row>
    <row r="156" spans="1:105" ht="12" customHeight="1" x14ac:dyDescent="0.25">
      <c r="A156" s="132" t="s">
        <v>1040</v>
      </c>
      <c r="B156" s="318">
        <v>4.795578602160111</v>
      </c>
      <c r="C156" s="318">
        <v>6.0496251974580204</v>
      </c>
      <c r="D156" s="318">
        <v>6.3132709073908098</v>
      </c>
      <c r="E156" s="318">
        <v>5.7257595966274897</v>
      </c>
      <c r="F156" s="318">
        <v>7.3668855475159916</v>
      </c>
      <c r="G156" s="318">
        <v>6.5938339605101257</v>
      </c>
      <c r="H156" s="318">
        <v>7.5507686299499408</v>
      </c>
      <c r="I156" s="318">
        <v>6.7599558037977818</v>
      </c>
      <c r="J156" s="318">
        <v>7.0000416460333392</v>
      </c>
      <c r="K156" s="318">
        <v>7.0529574266823341</v>
      </c>
      <c r="L156" s="318">
        <v>8.8977014967006376</v>
      </c>
      <c r="M156" s="318">
        <v>5.7570381412117113</v>
      </c>
      <c r="N156" s="318">
        <v>7.1472676020845753</v>
      </c>
      <c r="O156" s="318">
        <v>5.5099197204326771</v>
      </c>
      <c r="P156" s="318">
        <v>6.4006176077791128</v>
      </c>
      <c r="Q156" s="318">
        <v>6.4066238896167782</v>
      </c>
      <c r="R156" s="318">
        <v>6.4582096194411269</v>
      </c>
      <c r="S156" s="318">
        <v>5.8539865236981923</v>
      </c>
      <c r="T156" s="318">
        <v>5.6371128611508379</v>
      </c>
      <c r="U156" s="318">
        <v>5.8617897327390134</v>
      </c>
      <c r="V156" s="318">
        <v>5.8651823856669747</v>
      </c>
      <c r="W156" s="318">
        <v>5.5591159388017877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0.99999999999999978</v>
      </c>
      <c r="D160" s="234">
        <f t="shared" si="6"/>
        <v>1</v>
      </c>
      <c r="E160" s="234">
        <f t="shared" si="6"/>
        <v>1</v>
      </c>
      <c r="F160" s="234">
        <f t="shared" si="6"/>
        <v>0.99999999999999967</v>
      </c>
      <c r="G160" s="234">
        <f t="shared" si="6"/>
        <v>0.99999999999999989</v>
      </c>
      <c r="H160" s="234">
        <f t="shared" si="6"/>
        <v>1.0000000000000002</v>
      </c>
      <c r="I160" s="234">
        <f t="shared" si="6"/>
        <v>0.99999999999999967</v>
      </c>
      <c r="J160" s="234">
        <f t="shared" si="6"/>
        <v>1.0000000000000002</v>
      </c>
      <c r="K160" s="234">
        <f t="shared" si="6"/>
        <v>1.0000000000000002</v>
      </c>
      <c r="L160" s="234">
        <f t="shared" si="6"/>
        <v>1</v>
      </c>
      <c r="M160" s="234">
        <f t="shared" si="6"/>
        <v>0.99999999999999978</v>
      </c>
      <c r="N160" s="234">
        <f t="shared" si="6"/>
        <v>1</v>
      </c>
      <c r="O160" s="234">
        <f t="shared" si="6"/>
        <v>1.0000000000000002</v>
      </c>
      <c r="P160" s="234">
        <f t="shared" si="6"/>
        <v>1.0000000000000002</v>
      </c>
      <c r="Q160" s="234">
        <f t="shared" si="6"/>
        <v>0.99999999999999989</v>
      </c>
      <c r="R160" s="234">
        <f t="shared" si="6"/>
        <v>0.99999999999999978</v>
      </c>
      <c r="S160" s="234">
        <f t="shared" si="6"/>
        <v>0.99999999999999989</v>
      </c>
      <c r="T160" s="234">
        <f t="shared" si="6"/>
        <v>1</v>
      </c>
      <c r="U160" s="234">
        <f t="shared" si="6"/>
        <v>0.99999999999999989</v>
      </c>
      <c r="V160" s="234">
        <f t="shared" si="6"/>
        <v>0.99999999999999989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2.0346496376359635E-3</v>
      </c>
      <c r="C161" s="268">
        <f t="shared" si="7"/>
        <v>2.2065976738674439E-3</v>
      </c>
      <c r="D161" s="268">
        <f t="shared" si="7"/>
        <v>2.3658413593165869E-3</v>
      </c>
      <c r="E161" s="268">
        <f t="shared" si="7"/>
        <v>1.8270018435592344E-3</v>
      </c>
      <c r="F161" s="268">
        <f t="shared" si="7"/>
        <v>1.2548769413659772E-3</v>
      </c>
      <c r="G161" s="268">
        <f t="shared" si="7"/>
        <v>7.7307006867758125E-4</v>
      </c>
      <c r="H161" s="268">
        <f t="shared" si="7"/>
        <v>7.4492639888280106E-4</v>
      </c>
      <c r="I161" s="268">
        <f t="shared" si="7"/>
        <v>6.5468706236660183E-4</v>
      </c>
      <c r="J161" s="268">
        <f t="shared" si="7"/>
        <v>9.0082497509661114E-4</v>
      </c>
      <c r="K161" s="268">
        <f t="shared" si="7"/>
        <v>4.2262658527204329E-4</v>
      </c>
      <c r="L161" s="268">
        <f t="shared" si="7"/>
        <v>5.8622053998543542E-4</v>
      </c>
      <c r="M161" s="268">
        <f t="shared" si="7"/>
        <v>1.3403832464483948E-3</v>
      </c>
      <c r="N161" s="268">
        <f t="shared" si="7"/>
        <v>1.2251533548311457E-3</v>
      </c>
      <c r="O161" s="268">
        <f t="shared" si="7"/>
        <v>1.410829114617148E-3</v>
      </c>
      <c r="P161" s="268">
        <f t="shared" si="7"/>
        <v>1.4733559806748295E-3</v>
      </c>
      <c r="Q161" s="268">
        <f t="shared" si="7"/>
        <v>1.5885719809770743E-3</v>
      </c>
      <c r="R161" s="268">
        <f t="shared" si="7"/>
        <v>1.8279173760401893E-3</v>
      </c>
      <c r="S161" s="268">
        <f t="shared" si="7"/>
        <v>1.4016057374114685E-3</v>
      </c>
      <c r="T161" s="268">
        <f t="shared" si="7"/>
        <v>1.5062314871079304E-3</v>
      </c>
      <c r="U161" s="268">
        <f t="shared" si="7"/>
        <v>1.4988499225626886E-3</v>
      </c>
      <c r="V161" s="268">
        <f t="shared" si="7"/>
        <v>1.3370943476831586E-3</v>
      </c>
      <c r="W161" s="268">
        <f t="shared" si="7"/>
        <v>1.2612596410898995E-3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1.6098757111951748E-2</v>
      </c>
      <c r="C162" s="269">
        <f t="shared" si="8"/>
        <v>1.7459261456269221E-2</v>
      </c>
      <c r="D162" s="269">
        <f t="shared" si="8"/>
        <v>1.8719245173483764E-2</v>
      </c>
      <c r="E162" s="269">
        <f t="shared" si="8"/>
        <v>1.4455785594969661E-2</v>
      </c>
      <c r="F162" s="269">
        <f t="shared" si="8"/>
        <v>9.9289620732502179E-3</v>
      </c>
      <c r="G162" s="269">
        <f t="shared" si="8"/>
        <v>6.1167618424076637E-3</v>
      </c>
      <c r="H162" s="269">
        <f t="shared" si="8"/>
        <v>5.8940807007092011E-3</v>
      </c>
      <c r="I162" s="269">
        <f t="shared" si="8"/>
        <v>5.1800800523194909E-3</v>
      </c>
      <c r="J162" s="269">
        <f t="shared" si="8"/>
        <v>7.1275969121200764E-3</v>
      </c>
      <c r="K162" s="269">
        <f t="shared" si="8"/>
        <v>3.3439480780845434E-3</v>
      </c>
      <c r="L162" s="269">
        <f t="shared" si="8"/>
        <v>4.6383524281988714E-3</v>
      </c>
      <c r="M162" s="269">
        <f t="shared" si="8"/>
        <v>1.0605513559854906E-2</v>
      </c>
      <c r="N162" s="269">
        <f t="shared" si="8"/>
        <v>9.6937801572736151E-3</v>
      </c>
      <c r="O162" s="269">
        <f t="shared" si="8"/>
        <v>1.1162902360467778E-2</v>
      </c>
      <c r="P162" s="269">
        <f t="shared" si="8"/>
        <v>1.1657633645409646E-2</v>
      </c>
      <c r="Q162" s="269">
        <f t="shared" si="8"/>
        <v>1.2569257135747532E-2</v>
      </c>
      <c r="R162" s="269">
        <f t="shared" si="8"/>
        <v>1.4463029562071591E-2</v>
      </c>
      <c r="S162" s="269">
        <f t="shared" si="8"/>
        <v>1.1089924238515205E-2</v>
      </c>
      <c r="T162" s="269">
        <f t="shared" si="8"/>
        <v>1.1917754495313728E-2</v>
      </c>
      <c r="U162" s="269">
        <f t="shared" si="8"/>
        <v>1.1859349346573672E-2</v>
      </c>
      <c r="V162" s="269">
        <f t="shared" si="8"/>
        <v>1.0579490808120182E-2</v>
      </c>
      <c r="W162" s="269">
        <f t="shared" si="8"/>
        <v>9.9794639044614858E-3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1.7767096724192927E-2</v>
      </c>
      <c r="C163" s="269">
        <f t="shared" si="9"/>
        <v>1.9268592281339238E-2</v>
      </c>
      <c r="D163" s="269">
        <f t="shared" si="9"/>
        <v>2.065915010011888E-2</v>
      </c>
      <c r="E163" s="269">
        <f t="shared" si="9"/>
        <v>1.5953861475389554E-2</v>
      </c>
      <c r="F163" s="269">
        <f t="shared" si="9"/>
        <v>1.095791608628678E-2</v>
      </c>
      <c r="G163" s="269">
        <f t="shared" si="9"/>
        <v>6.7506515277646712E-3</v>
      </c>
      <c r="H163" s="269">
        <f t="shared" si="9"/>
        <v>6.5048935878381743E-3</v>
      </c>
      <c r="I163" s="269">
        <f t="shared" si="9"/>
        <v>5.7168999251684966E-3</v>
      </c>
      <c r="J163" s="269">
        <f t="shared" si="9"/>
        <v>7.8662410314073797E-3</v>
      </c>
      <c r="K163" s="269">
        <f t="shared" si="9"/>
        <v>3.6904866960132798E-3</v>
      </c>
      <c r="L163" s="269">
        <f t="shared" si="9"/>
        <v>5.1190322122148819E-3</v>
      </c>
      <c r="M163" s="269">
        <f t="shared" si="9"/>
        <v>1.1704579671420197E-2</v>
      </c>
      <c r="N163" s="269">
        <f t="shared" si="9"/>
        <v>1.0698361897110573E-2</v>
      </c>
      <c r="O163" s="269">
        <f t="shared" si="9"/>
        <v>1.2319731553307929E-2</v>
      </c>
      <c r="P163" s="269">
        <f t="shared" si="9"/>
        <v>1.2865732622267525E-2</v>
      </c>
      <c r="Q163" s="269">
        <f t="shared" si="9"/>
        <v>1.3871829093954458E-2</v>
      </c>
      <c r="R163" s="269">
        <f t="shared" si="9"/>
        <v>1.5961856146237241E-2</v>
      </c>
      <c r="S163" s="269">
        <f t="shared" si="9"/>
        <v>1.2239190593377641E-2</v>
      </c>
      <c r="T163" s="269">
        <f t="shared" si="9"/>
        <v>1.3152810206461522E-2</v>
      </c>
      <c r="U163" s="269">
        <f t="shared" si="9"/>
        <v>1.3088352439961957E-2</v>
      </c>
      <c r="V163" s="269">
        <f t="shared" si="9"/>
        <v>1.1675860140844924E-2</v>
      </c>
      <c r="W163" s="269">
        <f t="shared" si="9"/>
        <v>1.1013651501986249E-2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2.890761978193513E-2</v>
      </c>
      <c r="C164" s="269">
        <f t="shared" si="10"/>
        <v>3.1350599822177021E-2</v>
      </c>
      <c r="D164" s="269">
        <f t="shared" si="10"/>
        <v>3.3613080706594287E-2</v>
      </c>
      <c r="E164" s="269">
        <f t="shared" si="10"/>
        <v>2.5957429553261666E-2</v>
      </c>
      <c r="F164" s="269">
        <f t="shared" si="10"/>
        <v>1.7828870790881458E-2</v>
      </c>
      <c r="G164" s="269">
        <f t="shared" si="10"/>
        <v>1.0983520305781711E-2</v>
      </c>
      <c r="H164" s="269">
        <f t="shared" si="10"/>
        <v>1.0583664482623323E-2</v>
      </c>
      <c r="I164" s="269">
        <f t="shared" si="10"/>
        <v>9.3015742489380333E-3</v>
      </c>
      <c r="J164" s="269">
        <f t="shared" si="10"/>
        <v>1.2798619176724904E-2</v>
      </c>
      <c r="K164" s="269">
        <f t="shared" si="10"/>
        <v>6.0045368061386476E-3</v>
      </c>
      <c r="L164" s="269">
        <f t="shared" si="10"/>
        <v>8.3288248575068211E-3</v>
      </c>
      <c r="M164" s="269">
        <f t="shared" si="10"/>
        <v>1.9043715701060997E-2</v>
      </c>
      <c r="N164" s="269">
        <f t="shared" si="10"/>
        <v>1.7406568040466558E-2</v>
      </c>
      <c r="O164" s="269">
        <f t="shared" si="10"/>
        <v>2.0044586973717412E-2</v>
      </c>
      <c r="P164" s="269">
        <f t="shared" si="10"/>
        <v>2.0932947719821862E-2</v>
      </c>
      <c r="Q164" s="269">
        <f t="shared" si="10"/>
        <v>2.2569898017270835E-2</v>
      </c>
      <c r="R164" s="269">
        <f t="shared" si="10"/>
        <v>2.5970437131749818E-2</v>
      </c>
      <c r="S164" s="269">
        <f t="shared" si="10"/>
        <v>1.9913544323211282E-2</v>
      </c>
      <c r="T164" s="269">
        <f t="shared" si="10"/>
        <v>2.1400031891232747E-2</v>
      </c>
      <c r="U164" s="269">
        <f t="shared" si="10"/>
        <v>2.129515709739966E-2</v>
      </c>
      <c r="V164" s="269">
        <f t="shared" si="10"/>
        <v>1.8996988130255629E-2</v>
      </c>
      <c r="W164" s="269">
        <f t="shared" si="10"/>
        <v>1.7919554048277948E-2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6.6428674534635161E-3</v>
      </c>
      <c r="C165" s="270">
        <f t="shared" si="11"/>
        <v>6.7394389910162625E-3</v>
      </c>
      <c r="D165" s="270">
        <f t="shared" si="11"/>
        <v>6.8720234695966963E-3</v>
      </c>
      <c r="E165" s="270">
        <f t="shared" si="11"/>
        <v>6.2547666266473947E-3</v>
      </c>
      <c r="F165" s="270">
        <f t="shared" si="11"/>
        <v>3.6283148955009469E-3</v>
      </c>
      <c r="G165" s="270">
        <f t="shared" si="11"/>
        <v>2.5933138250390209E-3</v>
      </c>
      <c r="H165" s="270">
        <f t="shared" si="11"/>
        <v>2.3841699879639188E-3</v>
      </c>
      <c r="I165" s="270">
        <f t="shared" si="11"/>
        <v>2.141288031245402E-3</v>
      </c>
      <c r="J165" s="270">
        <f t="shared" si="11"/>
        <v>2.7355431802948407E-3</v>
      </c>
      <c r="K165" s="270">
        <f t="shared" si="11"/>
        <v>1.2636736386025524E-3</v>
      </c>
      <c r="L165" s="270">
        <f t="shared" si="11"/>
        <v>1.7398099108716556E-3</v>
      </c>
      <c r="M165" s="270">
        <f t="shared" si="11"/>
        <v>5.0843932748857032E-3</v>
      </c>
      <c r="N165" s="270">
        <f t="shared" si="11"/>
        <v>3.7356022535330402E-3</v>
      </c>
      <c r="O165" s="270">
        <f t="shared" si="11"/>
        <v>5.3445071044249046E-3</v>
      </c>
      <c r="P165" s="270">
        <f t="shared" si="11"/>
        <v>5.4360270778525946E-3</v>
      </c>
      <c r="Q165" s="270">
        <f t="shared" si="11"/>
        <v>5.8950188975743726E-3</v>
      </c>
      <c r="R165" s="270">
        <f t="shared" si="11"/>
        <v>6.7858682456202676E-3</v>
      </c>
      <c r="S165" s="270">
        <f t="shared" si="11"/>
        <v>5.6442119006519589E-3</v>
      </c>
      <c r="T165" s="270">
        <f t="shared" si="11"/>
        <v>6.1858207320317823E-3</v>
      </c>
      <c r="U165" s="270">
        <f t="shared" si="11"/>
        <v>6.0607042674899305E-3</v>
      </c>
      <c r="V165" s="270">
        <f t="shared" si="11"/>
        <v>5.25949672271947E-3</v>
      </c>
      <c r="W165" s="270">
        <f t="shared" si="11"/>
        <v>4.8442795694720103E-3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0.71083831214204629</v>
      </c>
      <c r="C166" s="319">
        <f t="shared" si="12"/>
        <v>0.71210377167023187</v>
      </c>
      <c r="D166" s="319">
        <f t="shared" si="12"/>
        <v>0.70853956083665426</v>
      </c>
      <c r="E166" s="319">
        <f t="shared" si="12"/>
        <v>0.7155217049363326</v>
      </c>
      <c r="F166" s="319">
        <f t="shared" si="12"/>
        <v>0.83699779024440601</v>
      </c>
      <c r="G166" s="319">
        <f t="shared" si="12"/>
        <v>0.87839788327775326</v>
      </c>
      <c r="H166" s="319">
        <f t="shared" si="12"/>
        <v>0.88072807480587822</v>
      </c>
      <c r="I166" s="319">
        <f t="shared" si="12"/>
        <v>0.88910332036131412</v>
      </c>
      <c r="J166" s="319">
        <f t="shared" si="12"/>
        <v>0.85814813897863329</v>
      </c>
      <c r="K166" s="319">
        <f t="shared" si="12"/>
        <v>0.91593075307713168</v>
      </c>
      <c r="L166" s="319">
        <f t="shared" si="12"/>
        <v>0.89979092104638481</v>
      </c>
      <c r="M166" s="319">
        <f t="shared" si="12"/>
        <v>0.72352084299993913</v>
      </c>
      <c r="N166" s="319">
        <f t="shared" si="12"/>
        <v>0.77615832147199648</v>
      </c>
      <c r="O166" s="319">
        <f t="shared" si="12"/>
        <v>0.72413318384931491</v>
      </c>
      <c r="P166" s="319">
        <f t="shared" si="12"/>
        <v>0.73004408505862717</v>
      </c>
      <c r="Q166" s="319">
        <f t="shared" si="12"/>
        <v>0.70418450279281508</v>
      </c>
      <c r="R166" s="319">
        <f t="shared" si="12"/>
        <v>0.66099573302385128</v>
      </c>
      <c r="S166" s="319">
        <f t="shared" si="12"/>
        <v>0.7109384553728566</v>
      </c>
      <c r="T166" s="319">
        <f t="shared" si="12"/>
        <v>0.68076593070638025</v>
      </c>
      <c r="U166" s="319">
        <f t="shared" si="12"/>
        <v>0.68689070764221627</v>
      </c>
      <c r="V166" s="319">
        <f t="shared" si="12"/>
        <v>0.71724601342411431</v>
      </c>
      <c r="W166" s="319">
        <f t="shared" si="12"/>
        <v>0.73400315577709108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0.13638310452792388</v>
      </c>
      <c r="C167" s="271">
        <f t="shared" si="13"/>
        <v>0.12769260392522436</v>
      </c>
      <c r="D167" s="271">
        <f t="shared" si="13"/>
        <v>0.12847217652560955</v>
      </c>
      <c r="E167" s="271">
        <f t="shared" si="13"/>
        <v>0.13778544323135208</v>
      </c>
      <c r="F167" s="271">
        <f t="shared" si="13"/>
        <v>6.6531247870124793E-2</v>
      </c>
      <c r="G167" s="271">
        <f t="shared" si="13"/>
        <v>5.0301136020207166E-2</v>
      </c>
      <c r="H167" s="271">
        <f t="shared" si="13"/>
        <v>4.7018467531410375E-2</v>
      </c>
      <c r="I167" s="271">
        <f t="shared" si="13"/>
        <v>4.1118084627595988E-2</v>
      </c>
      <c r="J167" s="271">
        <f t="shared" si="13"/>
        <v>5.2729825257009533E-2</v>
      </c>
      <c r="K167" s="271">
        <f t="shared" si="13"/>
        <v>2.6772819582159914E-2</v>
      </c>
      <c r="L167" s="271">
        <f t="shared" si="13"/>
        <v>3.2633081276653271E-2</v>
      </c>
      <c r="M167" s="271">
        <f t="shared" si="13"/>
        <v>0.1442109784613535</v>
      </c>
      <c r="N167" s="271">
        <f t="shared" si="13"/>
        <v>0.11099855566818027</v>
      </c>
      <c r="O167" s="271">
        <f t="shared" si="13"/>
        <v>0.1373902603930561</v>
      </c>
      <c r="P167" s="271">
        <f t="shared" si="13"/>
        <v>0.12922687023261598</v>
      </c>
      <c r="Q167" s="271">
        <f t="shared" si="13"/>
        <v>0.14665455360388327</v>
      </c>
      <c r="R167" s="271">
        <f t="shared" si="13"/>
        <v>0.17032825223369552</v>
      </c>
      <c r="S167" s="271">
        <f t="shared" si="13"/>
        <v>0.14454549270799943</v>
      </c>
      <c r="T167" s="271">
        <f t="shared" si="13"/>
        <v>0.16188332329448124</v>
      </c>
      <c r="U167" s="271">
        <f t="shared" si="13"/>
        <v>0.15577776125366621</v>
      </c>
      <c r="V167" s="271">
        <f t="shared" si="13"/>
        <v>0.14098811716325393</v>
      </c>
      <c r="W167" s="271">
        <f t="shared" si="13"/>
        <v>0.1326577325637652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5.6760219890949926E-2</v>
      </c>
      <c r="C168" s="271">
        <f t="shared" si="14"/>
        <v>5.5670301884040402E-2</v>
      </c>
      <c r="D168" s="271">
        <f t="shared" si="14"/>
        <v>5.467208878070097E-2</v>
      </c>
      <c r="E168" s="271">
        <f t="shared" si="14"/>
        <v>5.4153865567511887E-2</v>
      </c>
      <c r="F168" s="271">
        <f t="shared" si="14"/>
        <v>2.8736726863550711E-2</v>
      </c>
      <c r="G168" s="271">
        <f t="shared" si="14"/>
        <v>2.2302422815982364E-2</v>
      </c>
      <c r="H168" s="271">
        <f t="shared" si="14"/>
        <v>2.0323283329958947E-2</v>
      </c>
      <c r="I168" s="271">
        <f t="shared" si="14"/>
        <v>1.8370663794466002E-2</v>
      </c>
      <c r="J168" s="271">
        <f t="shared" si="14"/>
        <v>2.2509338581088414E-2</v>
      </c>
      <c r="K168" s="271">
        <f t="shared" si="14"/>
        <v>1.0337024949846143E-2</v>
      </c>
      <c r="L168" s="271">
        <f t="shared" si="14"/>
        <v>1.4069383914115012E-2</v>
      </c>
      <c r="M168" s="271">
        <f t="shared" si="14"/>
        <v>4.8128560377418202E-2</v>
      </c>
      <c r="N168" s="271">
        <f t="shared" si="14"/>
        <v>3.339611446313636E-2</v>
      </c>
      <c r="O168" s="271">
        <f t="shared" si="14"/>
        <v>4.9701713367627139E-2</v>
      </c>
      <c r="P168" s="271">
        <f t="shared" si="14"/>
        <v>5.1904239865002734E-2</v>
      </c>
      <c r="Q168" s="271">
        <f t="shared" si="14"/>
        <v>5.6097845316346207E-2</v>
      </c>
      <c r="R168" s="271">
        <f t="shared" si="14"/>
        <v>6.3392458612583302E-2</v>
      </c>
      <c r="S168" s="271">
        <f t="shared" si="14"/>
        <v>5.3648579540408303E-2</v>
      </c>
      <c r="T168" s="271">
        <f t="shared" si="14"/>
        <v>5.9406394014380956E-2</v>
      </c>
      <c r="U168" s="271">
        <f t="shared" si="14"/>
        <v>5.7901786170967792E-2</v>
      </c>
      <c r="V168" s="271">
        <f t="shared" si="14"/>
        <v>4.9999385625396617E-2</v>
      </c>
      <c r="W168" s="271">
        <f t="shared" si="14"/>
        <v>4.6331406058575442E-2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5.4149065405560089E-2</v>
      </c>
      <c r="C169" s="320">
        <f t="shared" si="15"/>
        <v>5.2237377585774937E-2</v>
      </c>
      <c r="D169" s="320">
        <f t="shared" si="15"/>
        <v>5.0114132083206218E-2</v>
      </c>
      <c r="E169" s="320">
        <f t="shared" si="15"/>
        <v>5.2018844714608756E-2</v>
      </c>
      <c r="F169" s="320">
        <f t="shared" si="15"/>
        <v>2.6201641268065488E-2</v>
      </c>
      <c r="G169" s="320">
        <f t="shared" si="15"/>
        <v>2.1364874711510447E-2</v>
      </c>
      <c r="H169" s="320">
        <f t="shared" si="15"/>
        <v>1.922731795522388E-2</v>
      </c>
      <c r="I169" s="320">
        <f t="shared" si="15"/>
        <v>1.7448275558133126E-2</v>
      </c>
      <c r="J169" s="320">
        <f t="shared" si="15"/>
        <v>2.0734151359864623E-2</v>
      </c>
      <c r="K169" s="320">
        <f t="shared" si="15"/>
        <v>9.3329305802750291E-3</v>
      </c>
      <c r="L169" s="320">
        <f t="shared" si="15"/>
        <v>1.2811688801786496E-2</v>
      </c>
      <c r="M169" s="320">
        <f t="shared" si="15"/>
        <v>4.6741701664823318E-2</v>
      </c>
      <c r="N169" s="320">
        <f t="shared" si="15"/>
        <v>3.0820569063533407E-2</v>
      </c>
      <c r="O169" s="320">
        <f t="shared" si="15"/>
        <v>4.8287892706837393E-2</v>
      </c>
      <c r="P169" s="320">
        <f t="shared" si="15"/>
        <v>5.0536057516303051E-2</v>
      </c>
      <c r="Q169" s="320">
        <f t="shared" si="15"/>
        <v>5.4569930903652482E-2</v>
      </c>
      <c r="R169" s="320">
        <f t="shared" si="15"/>
        <v>6.1526250946533342E-2</v>
      </c>
      <c r="S169" s="320">
        <f t="shared" si="15"/>
        <v>5.2404928310853492E-2</v>
      </c>
      <c r="T169" s="320">
        <f t="shared" si="15"/>
        <v>5.8098112063960067E-2</v>
      </c>
      <c r="U169" s="320">
        <f t="shared" si="15"/>
        <v>5.6542069774505099E-2</v>
      </c>
      <c r="V169" s="320">
        <f t="shared" si="15"/>
        <v>4.865296625278593E-2</v>
      </c>
      <c r="W169" s="320">
        <f t="shared" si="15"/>
        <v>4.4983385283394621E-2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2.6111544853898417E-3</v>
      </c>
      <c r="C170" s="320">
        <f t="shared" si="16"/>
        <v>3.4329242982654639E-3</v>
      </c>
      <c r="D170" s="320">
        <f t="shared" si="16"/>
        <v>4.5579566974947488E-3</v>
      </c>
      <c r="E170" s="320">
        <f t="shared" si="16"/>
        <v>2.1350208529031301E-3</v>
      </c>
      <c r="F170" s="320">
        <f t="shared" si="16"/>
        <v>2.5350855954852261E-3</v>
      </c>
      <c r="G170" s="320">
        <f t="shared" si="16"/>
        <v>9.3754810447191535E-4</v>
      </c>
      <c r="H170" s="320">
        <f t="shared" si="16"/>
        <v>1.0959653747350613E-3</v>
      </c>
      <c r="I170" s="320">
        <f t="shared" si="16"/>
        <v>9.2238823633288014E-4</v>
      </c>
      <c r="J170" s="320">
        <f t="shared" si="16"/>
        <v>1.7751872212237877E-3</v>
      </c>
      <c r="K170" s="320">
        <f t="shared" si="16"/>
        <v>1.0040943695711097E-3</v>
      </c>
      <c r="L170" s="320">
        <f t="shared" si="16"/>
        <v>1.2576951123285138E-3</v>
      </c>
      <c r="M170" s="320">
        <f t="shared" si="16"/>
        <v>1.3868587125948713E-3</v>
      </c>
      <c r="N170" s="320">
        <f t="shared" si="16"/>
        <v>2.5755453996029573E-3</v>
      </c>
      <c r="O170" s="320">
        <f t="shared" si="16"/>
        <v>1.413820660789737E-3</v>
      </c>
      <c r="P170" s="320">
        <f t="shared" si="16"/>
        <v>1.3681823486996964E-3</v>
      </c>
      <c r="Q170" s="320">
        <f t="shared" si="16"/>
        <v>1.5279144126937305E-3</v>
      </c>
      <c r="R170" s="320">
        <f t="shared" si="16"/>
        <v>1.8662076660499369E-3</v>
      </c>
      <c r="S170" s="320">
        <f t="shared" si="16"/>
        <v>1.2436512295548139E-3</v>
      </c>
      <c r="T170" s="320">
        <f t="shared" si="16"/>
        <v>1.3082819504208799E-3</v>
      </c>
      <c r="U170" s="320">
        <f t="shared" si="16"/>
        <v>1.3597163964626808E-3</v>
      </c>
      <c r="V170" s="320">
        <f t="shared" si="16"/>
        <v>1.3464193726106881E-3</v>
      </c>
      <c r="W170" s="320">
        <f t="shared" si="16"/>
        <v>1.3480207751808326E-3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9.7756354461948879E-3</v>
      </c>
      <c r="C171" s="271">
        <f t="shared" si="17"/>
        <v>9.6511799598667063E-3</v>
      </c>
      <c r="D171" s="271">
        <f t="shared" si="17"/>
        <v>9.7977761864870769E-3</v>
      </c>
      <c r="E171" s="271">
        <f t="shared" si="17"/>
        <v>9.4385373740813495E-3</v>
      </c>
      <c r="F171" s="271">
        <f t="shared" si="17"/>
        <v>5.1405971446033755E-3</v>
      </c>
      <c r="G171" s="271">
        <f t="shared" si="17"/>
        <v>3.7428498771700982E-3</v>
      </c>
      <c r="H171" s="271">
        <f t="shared" si="17"/>
        <v>3.4603297937843948E-3</v>
      </c>
      <c r="I171" s="271">
        <f t="shared" si="17"/>
        <v>3.0800814351589208E-3</v>
      </c>
      <c r="J171" s="271">
        <f t="shared" si="17"/>
        <v>3.9398816915307633E-3</v>
      </c>
      <c r="K171" s="271">
        <f t="shared" si="17"/>
        <v>1.8803164355664134E-3</v>
      </c>
      <c r="L171" s="271">
        <f t="shared" si="17"/>
        <v>2.4832138006160667E-3</v>
      </c>
      <c r="M171" s="271">
        <f t="shared" si="17"/>
        <v>8.3989691594559563E-3</v>
      </c>
      <c r="N171" s="271">
        <f t="shared" si="17"/>
        <v>6.3415858446633482E-3</v>
      </c>
      <c r="O171" s="271">
        <f t="shared" si="17"/>
        <v>8.5361959036381069E-3</v>
      </c>
      <c r="P171" s="271">
        <f t="shared" si="17"/>
        <v>8.436216082694601E-3</v>
      </c>
      <c r="Q171" s="271">
        <f t="shared" si="17"/>
        <v>9.3038879425317422E-3</v>
      </c>
      <c r="R171" s="271">
        <f t="shared" si="17"/>
        <v>1.0748455375886371E-2</v>
      </c>
      <c r="S171" s="271">
        <f t="shared" si="17"/>
        <v>8.9651676023354658E-3</v>
      </c>
      <c r="T171" s="271">
        <f t="shared" si="17"/>
        <v>9.9386647843183375E-3</v>
      </c>
      <c r="U171" s="271">
        <f t="shared" si="17"/>
        <v>9.6697605151964631E-3</v>
      </c>
      <c r="V171" s="271">
        <f t="shared" si="17"/>
        <v>8.4860944396069303E-3</v>
      </c>
      <c r="W171" s="271">
        <f t="shared" si="17"/>
        <v>7.8760319081317524E-3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4.047223271818899E-3</v>
      </c>
      <c r="C172" s="320">
        <f t="shared" si="18"/>
        <v>3.6507159651141285E-3</v>
      </c>
      <c r="D172" s="320">
        <f t="shared" si="18"/>
        <v>3.2885654878281414E-3</v>
      </c>
      <c r="E172" s="320">
        <f t="shared" si="18"/>
        <v>4.0845073080393842E-3</v>
      </c>
      <c r="F172" s="320">
        <f t="shared" si="18"/>
        <v>1.7072260991774606E-3</v>
      </c>
      <c r="G172" s="320">
        <f t="shared" si="18"/>
        <v>1.6529866711022295E-3</v>
      </c>
      <c r="H172" s="320">
        <f t="shared" si="18"/>
        <v>1.3728797554215541E-3</v>
      </c>
      <c r="I172" s="320">
        <f t="shared" si="18"/>
        <v>1.2815637886342155E-3</v>
      </c>
      <c r="J172" s="320">
        <f t="shared" si="18"/>
        <v>1.3910888223872208E-3</v>
      </c>
      <c r="K172" s="320">
        <f t="shared" si="18"/>
        <v>5.8368395984848627E-4</v>
      </c>
      <c r="L172" s="320">
        <f t="shared" si="18"/>
        <v>8.3608470023239254E-4</v>
      </c>
      <c r="M172" s="320">
        <f t="shared" si="18"/>
        <v>3.2820869592387197E-3</v>
      </c>
      <c r="N172" s="320">
        <f t="shared" si="18"/>
        <v>1.4625762856718359E-3</v>
      </c>
      <c r="O172" s="320">
        <f t="shared" si="18"/>
        <v>3.6380815947957062E-3</v>
      </c>
      <c r="P172" s="320">
        <f t="shared" si="18"/>
        <v>3.5704293836196096E-3</v>
      </c>
      <c r="Q172" s="320">
        <f t="shared" si="18"/>
        <v>3.8791496531802873E-3</v>
      </c>
      <c r="R172" s="320">
        <f t="shared" si="18"/>
        <v>4.517002957738399E-3</v>
      </c>
      <c r="S172" s="320">
        <f t="shared" si="18"/>
        <v>3.9605450896762892E-3</v>
      </c>
      <c r="T172" s="320">
        <f t="shared" si="18"/>
        <v>4.4342219814101748E-3</v>
      </c>
      <c r="U172" s="320">
        <f t="shared" si="18"/>
        <v>4.2984066389355211E-3</v>
      </c>
      <c r="V172" s="320">
        <f t="shared" si="18"/>
        <v>3.5278927645147275E-3</v>
      </c>
      <c r="W172" s="320">
        <f t="shared" si="18"/>
        <v>3.115075627591168E-3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3.4062598225232379E-3</v>
      </c>
      <c r="C173" s="320">
        <f t="shared" si="19"/>
        <v>3.1892087211932473E-3</v>
      </c>
      <c r="D173" s="320">
        <f t="shared" si="19"/>
        <v>3.2086790715465663E-3</v>
      </c>
      <c r="E173" s="320">
        <f t="shared" si="19"/>
        <v>3.4412841754267094E-3</v>
      </c>
      <c r="F173" s="320">
        <f t="shared" si="19"/>
        <v>1.6616626916271787E-3</v>
      </c>
      <c r="G173" s="320">
        <f t="shared" si="19"/>
        <v>1.2563047251782371E-3</v>
      </c>
      <c r="H173" s="320">
        <f t="shared" si="19"/>
        <v>1.174317870407951E-3</v>
      </c>
      <c r="I173" s="320">
        <f t="shared" si="19"/>
        <v>1.0269518363795144E-3</v>
      </c>
      <c r="J173" s="320">
        <f t="shared" si="19"/>
        <v>1.316962873394981E-3</v>
      </c>
      <c r="K173" s="320">
        <f t="shared" si="19"/>
        <v>6.6866918738972482E-4</v>
      </c>
      <c r="L173" s="320">
        <f t="shared" si="19"/>
        <v>8.1503316721346871E-4</v>
      </c>
      <c r="M173" s="320">
        <f t="shared" si="19"/>
        <v>3.6017662422334535E-3</v>
      </c>
      <c r="N173" s="320">
        <f t="shared" si="19"/>
        <v>2.7722636307433452E-3</v>
      </c>
      <c r="O173" s="320">
        <f t="shared" si="19"/>
        <v>3.4314142180790039E-3</v>
      </c>
      <c r="P173" s="320">
        <f t="shared" si="19"/>
        <v>3.2275280547940516E-3</v>
      </c>
      <c r="Q173" s="320">
        <f t="shared" si="19"/>
        <v>3.6627961759640739E-3</v>
      </c>
      <c r="R173" s="320">
        <f t="shared" si="19"/>
        <v>4.254062731835314E-3</v>
      </c>
      <c r="S173" s="320">
        <f t="shared" si="19"/>
        <v>3.6101209606742403E-3</v>
      </c>
      <c r="T173" s="320">
        <f t="shared" si="19"/>
        <v>4.0431449480725912E-3</v>
      </c>
      <c r="U173" s="320">
        <f t="shared" si="19"/>
        <v>3.890654427010335E-3</v>
      </c>
      <c r="V173" s="320">
        <f t="shared" si="19"/>
        <v>3.5212731123015553E-3</v>
      </c>
      <c r="W173" s="320">
        <f t="shared" si="19"/>
        <v>3.313216150512751E-3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2.3221523518527501E-3</v>
      </c>
      <c r="C174" s="320">
        <f t="shared" si="20"/>
        <v>2.8112552735593296E-3</v>
      </c>
      <c r="D174" s="320">
        <f t="shared" si="20"/>
        <v>3.3005316271123688E-3</v>
      </c>
      <c r="E174" s="320">
        <f t="shared" si="20"/>
        <v>1.9127458906152567E-3</v>
      </c>
      <c r="F174" s="320">
        <f t="shared" si="20"/>
        <v>1.7717083537987358E-3</v>
      </c>
      <c r="G174" s="320">
        <f t="shared" si="20"/>
        <v>8.3355848088963202E-4</v>
      </c>
      <c r="H174" s="320">
        <f t="shared" si="20"/>
        <v>9.1313216795488989E-4</v>
      </c>
      <c r="I174" s="320">
        <f t="shared" si="20"/>
        <v>7.7156581014519094E-4</v>
      </c>
      <c r="J174" s="320">
        <f t="shared" si="20"/>
        <v>1.2318299957485618E-3</v>
      </c>
      <c r="K174" s="320">
        <f t="shared" si="20"/>
        <v>6.2796328832820229E-4</v>
      </c>
      <c r="L174" s="320">
        <f t="shared" si="20"/>
        <v>8.3209593317020553E-4</v>
      </c>
      <c r="M174" s="320">
        <f t="shared" si="20"/>
        <v>1.5151159579837837E-3</v>
      </c>
      <c r="N174" s="320">
        <f t="shared" si="20"/>
        <v>2.1067459282481668E-3</v>
      </c>
      <c r="O174" s="320">
        <f t="shared" si="20"/>
        <v>1.4667000907633975E-3</v>
      </c>
      <c r="P174" s="320">
        <f t="shared" si="20"/>
        <v>1.6382586442809392E-3</v>
      </c>
      <c r="Q174" s="320">
        <f t="shared" si="20"/>
        <v>1.7619421133873803E-3</v>
      </c>
      <c r="R174" s="320">
        <f t="shared" si="20"/>
        <v>1.9773896863126586E-3</v>
      </c>
      <c r="S174" s="320">
        <f t="shared" si="20"/>
        <v>1.3945015519849365E-3</v>
      </c>
      <c r="T174" s="320">
        <f t="shared" si="20"/>
        <v>1.4612978548355713E-3</v>
      </c>
      <c r="U174" s="320">
        <f t="shared" si="20"/>
        <v>1.4806994492506062E-3</v>
      </c>
      <c r="V174" s="320">
        <f t="shared" si="20"/>
        <v>1.4369285627906477E-3</v>
      </c>
      <c r="W174" s="320">
        <f t="shared" si="20"/>
        <v>1.4477401300278339E-3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1.4791737283705721E-2</v>
      </c>
      <c r="C175" s="321">
        <f t="shared" si="21"/>
        <v>1.7857652335967346E-2</v>
      </c>
      <c r="D175" s="321">
        <f t="shared" si="21"/>
        <v>1.6289056861437851E-2</v>
      </c>
      <c r="E175" s="321">
        <f t="shared" si="21"/>
        <v>1.8651603796894629E-2</v>
      </c>
      <c r="F175" s="321">
        <f t="shared" si="21"/>
        <v>1.8994697090029572E-2</v>
      </c>
      <c r="G175" s="321">
        <f t="shared" si="21"/>
        <v>1.8038390439216442E-2</v>
      </c>
      <c r="H175" s="321">
        <f t="shared" si="21"/>
        <v>2.2358109380950744E-2</v>
      </c>
      <c r="I175" s="321">
        <f t="shared" si="21"/>
        <v>2.5333320461426806E-2</v>
      </c>
      <c r="J175" s="321">
        <f t="shared" si="21"/>
        <v>3.1243990216094249E-2</v>
      </c>
      <c r="K175" s="321">
        <f t="shared" si="21"/>
        <v>3.0353814151184801E-2</v>
      </c>
      <c r="L175" s="321">
        <f t="shared" si="21"/>
        <v>3.061116001345306E-2</v>
      </c>
      <c r="M175" s="321">
        <f t="shared" si="21"/>
        <v>2.7962063548162788E-2</v>
      </c>
      <c r="N175" s="321">
        <f t="shared" si="21"/>
        <v>3.0345956848808624E-2</v>
      </c>
      <c r="O175" s="321">
        <f t="shared" si="21"/>
        <v>2.9956089379828708E-2</v>
      </c>
      <c r="P175" s="321">
        <f t="shared" si="21"/>
        <v>2.8022891715033079E-2</v>
      </c>
      <c r="Q175" s="321">
        <f t="shared" si="21"/>
        <v>2.7264635218899318E-2</v>
      </c>
      <c r="R175" s="321">
        <f t="shared" si="21"/>
        <v>2.9525992292264325E-2</v>
      </c>
      <c r="S175" s="321">
        <f t="shared" si="21"/>
        <v>3.1613827983232493E-2</v>
      </c>
      <c r="T175" s="321">
        <f t="shared" si="21"/>
        <v>3.3843038388291453E-2</v>
      </c>
      <c r="U175" s="321">
        <f t="shared" si="21"/>
        <v>3.5957571343965274E-2</v>
      </c>
      <c r="V175" s="321">
        <f t="shared" si="21"/>
        <v>3.543145919800475E-2</v>
      </c>
      <c r="W175" s="321">
        <f t="shared" si="21"/>
        <v>3.4113465027148869E-2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0.99999999999999989</v>
      </c>
      <c r="C178" s="234">
        <f t="shared" si="22"/>
        <v>0.99999999999999978</v>
      </c>
      <c r="D178" s="234">
        <f t="shared" si="22"/>
        <v>0.99999999999999989</v>
      </c>
      <c r="E178" s="234">
        <f t="shared" si="22"/>
        <v>0.99999999999999989</v>
      </c>
      <c r="F178" s="234">
        <f t="shared" si="22"/>
        <v>1.0000000000000004</v>
      </c>
      <c r="G178" s="234">
        <f t="shared" si="22"/>
        <v>0.99999999999999967</v>
      </c>
      <c r="H178" s="234">
        <f t="shared" si="22"/>
        <v>1.0000000000000002</v>
      </c>
      <c r="I178" s="234">
        <f t="shared" si="22"/>
        <v>0.99999999999999978</v>
      </c>
      <c r="J178" s="234">
        <f t="shared" si="22"/>
        <v>0.99999999999999978</v>
      </c>
      <c r="K178" s="234">
        <f t="shared" si="22"/>
        <v>1</v>
      </c>
      <c r="L178" s="234">
        <f t="shared" si="22"/>
        <v>1.0000000000000002</v>
      </c>
      <c r="M178" s="234">
        <f t="shared" si="22"/>
        <v>1</v>
      </c>
      <c r="N178" s="234">
        <f t="shared" si="22"/>
        <v>0.99999999999999967</v>
      </c>
      <c r="O178" s="234">
        <f t="shared" si="22"/>
        <v>0.99999999999999989</v>
      </c>
      <c r="P178" s="234">
        <f t="shared" si="22"/>
        <v>0.99999999999999978</v>
      </c>
      <c r="Q178" s="234">
        <f t="shared" si="22"/>
        <v>0.99999999999999989</v>
      </c>
      <c r="R178" s="234">
        <f t="shared" si="22"/>
        <v>1</v>
      </c>
      <c r="S178" s="234">
        <f t="shared" si="22"/>
        <v>1.0000000000000002</v>
      </c>
      <c r="T178" s="234">
        <f t="shared" si="22"/>
        <v>0.99999999999999989</v>
      </c>
      <c r="U178" s="234">
        <f t="shared" si="22"/>
        <v>1.0000000000000002</v>
      </c>
      <c r="V178" s="234">
        <f t="shared" si="22"/>
        <v>0.99999999999999989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7.8806669740720814E-3</v>
      </c>
      <c r="C179" s="268">
        <f t="shared" si="23"/>
        <v>8.639162726643489E-3</v>
      </c>
      <c r="D179" s="268">
        <f t="shared" si="23"/>
        <v>9.0595450426627071E-3</v>
      </c>
      <c r="E179" s="268">
        <f t="shared" si="23"/>
        <v>7.3291257118502469E-3</v>
      </c>
      <c r="F179" s="268">
        <f t="shared" si="23"/>
        <v>9.1752530020332863E-3</v>
      </c>
      <c r="G179" s="268">
        <f t="shared" si="23"/>
        <v>7.9336189500002242E-3</v>
      </c>
      <c r="H179" s="268">
        <f t="shared" si="23"/>
        <v>8.1550786520044691E-3</v>
      </c>
      <c r="I179" s="268">
        <f t="shared" si="23"/>
        <v>8.1220038180449001E-3</v>
      </c>
      <c r="J179" s="268">
        <f t="shared" si="23"/>
        <v>8.6107531940791369E-3</v>
      </c>
      <c r="K179" s="268">
        <f t="shared" si="23"/>
        <v>8.3288982583523165E-3</v>
      </c>
      <c r="L179" s="268">
        <f t="shared" si="23"/>
        <v>8.8877694444644377E-3</v>
      </c>
      <c r="M179" s="268">
        <f t="shared" si="23"/>
        <v>5.8083581093645933E-3</v>
      </c>
      <c r="N179" s="268">
        <f t="shared" si="23"/>
        <v>6.7675372899810458E-3</v>
      </c>
      <c r="O179" s="268">
        <f t="shared" si="23"/>
        <v>6.1660626953236866E-3</v>
      </c>
      <c r="P179" s="268">
        <f t="shared" si="23"/>
        <v>6.5352932591330329E-3</v>
      </c>
      <c r="Q179" s="268">
        <f t="shared" si="23"/>
        <v>6.3532759399836745E-3</v>
      </c>
      <c r="R179" s="268">
        <f t="shared" si="23"/>
        <v>6.3419967785536243E-3</v>
      </c>
      <c r="S179" s="268">
        <f t="shared" si="23"/>
        <v>5.8653060279030313E-3</v>
      </c>
      <c r="T179" s="268">
        <f t="shared" si="23"/>
        <v>5.6923860232322831E-3</v>
      </c>
      <c r="U179" s="268">
        <f t="shared" si="23"/>
        <v>5.8279193085876277E-3</v>
      </c>
      <c r="V179" s="268">
        <f t="shared" si="23"/>
        <v>5.8242082877719686E-3</v>
      </c>
      <c r="W179" s="268">
        <f t="shared" si="23"/>
        <v>5.8580269593201065E-3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6.254153065824046E-2</v>
      </c>
      <c r="C180" s="269">
        <f t="shared" si="24"/>
        <v>6.8561006613722691E-2</v>
      </c>
      <c r="D180" s="269">
        <f t="shared" si="24"/>
        <v>7.1897190415423556E-2</v>
      </c>
      <c r="E180" s="269">
        <f t="shared" si="24"/>
        <v>5.8164460180066505E-2</v>
      </c>
      <c r="F180" s="269">
        <f t="shared" si="24"/>
        <v>7.2815456967250419E-2</v>
      </c>
      <c r="G180" s="269">
        <f t="shared" si="24"/>
        <v>6.2961761285523679E-2</v>
      </c>
      <c r="H180" s="269">
        <f t="shared" si="24"/>
        <v>6.4719281148757607E-2</v>
      </c>
      <c r="I180" s="269">
        <f t="shared" si="24"/>
        <v>6.4456796926431692E-2</v>
      </c>
      <c r="J180" s="269">
        <f t="shared" si="24"/>
        <v>6.8335546553336235E-2</v>
      </c>
      <c r="K180" s="269">
        <f t="shared" si="24"/>
        <v>6.6098725842356945E-2</v>
      </c>
      <c r="L180" s="269">
        <f t="shared" si="24"/>
        <v>7.0533967115111479E-2</v>
      </c>
      <c r="M180" s="269">
        <f t="shared" si="24"/>
        <v>4.6095540893432853E-2</v>
      </c>
      <c r="N180" s="269">
        <f t="shared" si="24"/>
        <v>5.3707654732101068E-2</v>
      </c>
      <c r="O180" s="269">
        <f t="shared" si="24"/>
        <v>4.8934309794968392E-2</v>
      </c>
      <c r="P180" s="269">
        <f t="shared" si="24"/>
        <v>5.1864549672178829E-2</v>
      </c>
      <c r="Q180" s="269">
        <f t="shared" si="24"/>
        <v>5.0420047349803938E-2</v>
      </c>
      <c r="R180" s="269">
        <f t="shared" si="24"/>
        <v>5.0330535126701798E-2</v>
      </c>
      <c r="S180" s="269">
        <f t="shared" si="24"/>
        <v>4.6547483603981678E-2</v>
      </c>
      <c r="T180" s="269">
        <f t="shared" si="24"/>
        <v>4.5175178212938025E-2</v>
      </c>
      <c r="U180" s="269">
        <f t="shared" si="24"/>
        <v>4.6250779954408822E-2</v>
      </c>
      <c r="V180" s="269">
        <f t="shared" si="24"/>
        <v>4.6221329030663436E-2</v>
      </c>
      <c r="W180" s="269">
        <f t="shared" si="24"/>
        <v>4.6489716400718271E-2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7.0007867032632412E-2</v>
      </c>
      <c r="C181" s="269">
        <f t="shared" si="25"/>
        <v>7.6745960390154105E-2</v>
      </c>
      <c r="D181" s="269">
        <f t="shared" si="25"/>
        <v>8.0480424665775707E-2</v>
      </c>
      <c r="E181" s="269">
        <f t="shared" si="25"/>
        <v>6.5108252891383556E-2</v>
      </c>
      <c r="F181" s="269">
        <f t="shared" si="25"/>
        <v>8.1508315764445866E-2</v>
      </c>
      <c r="G181" s="269">
        <f t="shared" si="25"/>
        <v>7.0478265655247632E-2</v>
      </c>
      <c r="H181" s="269">
        <f t="shared" si="25"/>
        <v>7.2445601849253582E-2</v>
      </c>
      <c r="I181" s="269">
        <f t="shared" si="25"/>
        <v>7.2151781721390557E-2</v>
      </c>
      <c r="J181" s="269">
        <f t="shared" si="25"/>
        <v>7.6493584444721013E-2</v>
      </c>
      <c r="K181" s="269">
        <f t="shared" si="25"/>
        <v>7.3989727483403669E-2</v>
      </c>
      <c r="L181" s="269">
        <f t="shared" si="25"/>
        <v>7.8954456968158143E-2</v>
      </c>
      <c r="M181" s="269">
        <f t="shared" si="25"/>
        <v>5.1598521233818286E-2</v>
      </c>
      <c r="N181" s="269">
        <f t="shared" si="25"/>
        <v>6.0119384855894166E-2</v>
      </c>
      <c r="O181" s="269">
        <f t="shared" si="25"/>
        <v>5.4776188196929053E-2</v>
      </c>
      <c r="P181" s="269">
        <f t="shared" si="25"/>
        <v>5.8056246128648979E-2</v>
      </c>
      <c r="Q181" s="269">
        <f t="shared" si="25"/>
        <v>5.6439296152388289E-2</v>
      </c>
      <c r="R181" s="269">
        <f t="shared" si="25"/>
        <v>5.6339097776256841E-2</v>
      </c>
      <c r="S181" s="269">
        <f t="shared" si="25"/>
        <v>5.210441779332789E-2</v>
      </c>
      <c r="T181" s="269">
        <f t="shared" si="25"/>
        <v>5.056828376633489E-2</v>
      </c>
      <c r="U181" s="269">
        <f t="shared" si="25"/>
        <v>5.1772293052715142E-2</v>
      </c>
      <c r="V181" s="269">
        <f t="shared" si="25"/>
        <v>5.1739326217208337E-2</v>
      </c>
      <c r="W181" s="269">
        <f t="shared" si="25"/>
        <v>5.2039754222699755E-2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0.11270672093032061</v>
      </c>
      <c r="C182" s="269">
        <f t="shared" si="26"/>
        <v>0.12355447904434307</v>
      </c>
      <c r="D182" s="269">
        <f t="shared" si="26"/>
        <v>0.12956664940143378</v>
      </c>
      <c r="E182" s="269">
        <f t="shared" si="26"/>
        <v>0.10481875823283433</v>
      </c>
      <c r="F182" s="269">
        <f t="shared" si="26"/>
        <v>0.13122146678289429</v>
      </c>
      <c r="G182" s="269">
        <f t="shared" si="26"/>
        <v>0.11346402276698979</v>
      </c>
      <c r="H182" s="269">
        <f t="shared" si="26"/>
        <v>0.11663126697528128</v>
      </c>
      <c r="I182" s="269">
        <f t="shared" si="26"/>
        <v>0.11615824152030871</v>
      </c>
      <c r="J182" s="269">
        <f t="shared" si="26"/>
        <v>0.12314817520368772</v>
      </c>
      <c r="K182" s="269">
        <f t="shared" si="26"/>
        <v>0.11911717812078707</v>
      </c>
      <c r="L182" s="269">
        <f t="shared" si="26"/>
        <v>0.12710997099179311</v>
      </c>
      <c r="M182" s="269">
        <f t="shared" si="26"/>
        <v>8.306923749592926E-2</v>
      </c>
      <c r="N182" s="269">
        <f t="shared" si="26"/>
        <v>9.6787104344964722E-2</v>
      </c>
      <c r="O182" s="269">
        <f t="shared" si="26"/>
        <v>8.8185011462502016E-2</v>
      </c>
      <c r="P182" s="269">
        <f t="shared" si="26"/>
        <v>9.3465626193605378E-2</v>
      </c>
      <c r="Q182" s="269">
        <f t="shared" si="26"/>
        <v>9.0862474041465691E-2</v>
      </c>
      <c r="R182" s="269">
        <f t="shared" si="26"/>
        <v>9.0701163164631629E-2</v>
      </c>
      <c r="S182" s="269">
        <f t="shared" si="26"/>
        <v>8.3883687996552062E-2</v>
      </c>
      <c r="T182" s="269">
        <f t="shared" si="26"/>
        <v>8.141064265993056E-2</v>
      </c>
      <c r="U182" s="269">
        <f t="shared" si="26"/>
        <v>8.3348995367838644E-2</v>
      </c>
      <c r="V182" s="269">
        <f t="shared" si="26"/>
        <v>8.3295921562180616E-2</v>
      </c>
      <c r="W182" s="269">
        <f t="shared" si="26"/>
        <v>8.3779585139001106E-2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2.5729356634822721E-2</v>
      </c>
      <c r="C183" s="270">
        <f t="shared" si="27"/>
        <v>2.6385920197056014E-2</v>
      </c>
      <c r="D183" s="270">
        <f t="shared" si="27"/>
        <v>2.6315122910452012E-2</v>
      </c>
      <c r="E183" s="270">
        <f t="shared" si="27"/>
        <v>2.5091365433807373E-2</v>
      </c>
      <c r="F183" s="270">
        <f t="shared" si="27"/>
        <v>2.6529061169160723E-2</v>
      </c>
      <c r="G183" s="270">
        <f t="shared" si="27"/>
        <v>2.6613840761965997E-2</v>
      </c>
      <c r="H183" s="270">
        <f t="shared" si="27"/>
        <v>2.6100691022299755E-2</v>
      </c>
      <c r="I183" s="270">
        <f t="shared" si="27"/>
        <v>2.6564675804713611E-2</v>
      </c>
      <c r="J183" s="270">
        <f t="shared" si="27"/>
        <v>2.6148350488105765E-2</v>
      </c>
      <c r="K183" s="270">
        <f t="shared" si="27"/>
        <v>2.4903802871056206E-2</v>
      </c>
      <c r="L183" s="270">
        <f t="shared" si="27"/>
        <v>2.6377495004534915E-2</v>
      </c>
      <c r="M183" s="270">
        <f t="shared" si="27"/>
        <v>2.203248734093927E-2</v>
      </c>
      <c r="N183" s="270">
        <f t="shared" si="27"/>
        <v>2.0634827021149934E-2</v>
      </c>
      <c r="O183" s="270">
        <f t="shared" si="27"/>
        <v>2.3358297287782988E-2</v>
      </c>
      <c r="P183" s="270">
        <f t="shared" si="27"/>
        <v>2.4112320161813985E-2</v>
      </c>
      <c r="Q183" s="270">
        <f t="shared" si="27"/>
        <v>2.3576320227348298E-2</v>
      </c>
      <c r="R183" s="270">
        <f t="shared" si="27"/>
        <v>2.3543708877390247E-2</v>
      </c>
      <c r="S183" s="270">
        <f t="shared" si="27"/>
        <v>2.3619359710096217E-2</v>
      </c>
      <c r="T183" s="270">
        <f t="shared" si="27"/>
        <v>2.3377601503237755E-2</v>
      </c>
      <c r="U183" s="270">
        <f t="shared" si="27"/>
        <v>2.3565598458151753E-2</v>
      </c>
      <c r="V183" s="270">
        <f t="shared" si="27"/>
        <v>2.290968057343935E-2</v>
      </c>
      <c r="W183" s="270">
        <f t="shared" si="27"/>
        <v>2.2499665724599275E-2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0.47970786024596923</v>
      </c>
      <c r="C184" s="271">
        <f t="shared" si="28"/>
        <v>0.45405143976569906</v>
      </c>
      <c r="D184" s="271">
        <f t="shared" si="28"/>
        <v>0.44683138702538761</v>
      </c>
      <c r="E184" s="271">
        <f t="shared" si="28"/>
        <v>0.50190994982099868</v>
      </c>
      <c r="F184" s="271">
        <f t="shared" si="28"/>
        <v>0.44184042479702518</v>
      </c>
      <c r="G184" s="271">
        <f t="shared" si="28"/>
        <v>0.46879430174466075</v>
      </c>
      <c r="H184" s="271">
        <f t="shared" si="28"/>
        <v>0.46746051286489443</v>
      </c>
      <c r="I184" s="271">
        <f t="shared" si="28"/>
        <v>0.46326082666993001</v>
      </c>
      <c r="J184" s="271">
        <f t="shared" si="28"/>
        <v>0.45776636711848279</v>
      </c>
      <c r="K184" s="271">
        <f t="shared" si="28"/>
        <v>0.47916529960164916</v>
      </c>
      <c r="L184" s="271">
        <f t="shared" si="28"/>
        <v>0.44936009694295725</v>
      </c>
      <c r="M184" s="271">
        <f t="shared" si="28"/>
        <v>0.56735067915895676</v>
      </c>
      <c r="N184" s="271">
        <f t="shared" si="28"/>
        <v>0.55670067208568652</v>
      </c>
      <c r="O184" s="271">
        <f t="shared" si="28"/>
        <v>0.54517770945486366</v>
      </c>
      <c r="P184" s="271">
        <f t="shared" si="28"/>
        <v>0.52045334956268741</v>
      </c>
      <c r="Q184" s="271">
        <f t="shared" si="28"/>
        <v>0.53253286913346187</v>
      </c>
      <c r="R184" s="271">
        <f t="shared" si="28"/>
        <v>0.5365548898426501</v>
      </c>
      <c r="S184" s="271">
        <f t="shared" si="28"/>
        <v>0.54916946393345833</v>
      </c>
      <c r="T184" s="271">
        <f t="shared" si="28"/>
        <v>0.55543570525507935</v>
      </c>
      <c r="U184" s="271">
        <f t="shared" si="28"/>
        <v>0.54991597413458115</v>
      </c>
      <c r="V184" s="271">
        <f t="shared" si="28"/>
        <v>0.55755800331013572</v>
      </c>
      <c r="W184" s="271">
        <f t="shared" si="28"/>
        <v>0.55938732253872447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0.47937370157696291</v>
      </c>
      <c r="C185" s="320">
        <f t="shared" si="29"/>
        <v>0.45368511910685605</v>
      </c>
      <c r="D185" s="320">
        <f t="shared" si="29"/>
        <v>0.44644724117539553</v>
      </c>
      <c r="E185" s="320">
        <f t="shared" si="29"/>
        <v>0.50159917778851593</v>
      </c>
      <c r="F185" s="320">
        <f t="shared" si="29"/>
        <v>0.44145137265955464</v>
      </c>
      <c r="G185" s="320">
        <f t="shared" si="29"/>
        <v>0.46845789778831315</v>
      </c>
      <c r="H185" s="320">
        <f t="shared" si="29"/>
        <v>0.46711471850041214</v>
      </c>
      <c r="I185" s="320">
        <f t="shared" si="29"/>
        <v>0.46291643475558675</v>
      </c>
      <c r="J185" s="320">
        <f t="shared" si="29"/>
        <v>0.45740125109011326</v>
      </c>
      <c r="K185" s="320">
        <f t="shared" si="29"/>
        <v>0.47881213488025476</v>
      </c>
      <c r="L185" s="320">
        <f t="shared" si="29"/>
        <v>0.44898323477916208</v>
      </c>
      <c r="M185" s="320">
        <f t="shared" si="29"/>
        <v>0.56710439122148604</v>
      </c>
      <c r="N185" s="320">
        <f t="shared" si="29"/>
        <v>0.5564137127127412</v>
      </c>
      <c r="O185" s="320">
        <f t="shared" si="29"/>
        <v>0.54491625400825505</v>
      </c>
      <c r="P185" s="320">
        <f t="shared" si="29"/>
        <v>0.52017623787858458</v>
      </c>
      <c r="Q185" s="320">
        <f t="shared" si="29"/>
        <v>0.53226347540842311</v>
      </c>
      <c r="R185" s="320">
        <f t="shared" si="29"/>
        <v>0.53628597438037562</v>
      </c>
      <c r="S185" s="320">
        <f t="shared" si="29"/>
        <v>0.54892076127135525</v>
      </c>
      <c r="T185" s="320">
        <f t="shared" si="29"/>
        <v>0.55519433480467806</v>
      </c>
      <c r="U185" s="320">
        <f t="shared" si="29"/>
        <v>0.54966885675661792</v>
      </c>
      <c r="V185" s="320">
        <f t="shared" si="29"/>
        <v>0.55731104328811465</v>
      </c>
      <c r="W185" s="320">
        <f t="shared" si="29"/>
        <v>0.5591389285261148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3.3415866900638386E-4</v>
      </c>
      <c r="C186" s="320">
        <f t="shared" si="30"/>
        <v>3.6632065884305011E-4</v>
      </c>
      <c r="D186" s="320">
        <f t="shared" si="30"/>
        <v>3.8414584999209533E-4</v>
      </c>
      <c r="E186" s="320">
        <f t="shared" si="30"/>
        <v>3.1077203248278568E-4</v>
      </c>
      <c r="F186" s="320">
        <f t="shared" si="30"/>
        <v>3.8905213747054425E-4</v>
      </c>
      <c r="G186" s="320">
        <f t="shared" si="30"/>
        <v>3.3640395634762331E-4</v>
      </c>
      <c r="H186" s="320">
        <f t="shared" si="30"/>
        <v>3.4579436448233582E-4</v>
      </c>
      <c r="I186" s="320">
        <f t="shared" si="30"/>
        <v>3.4439191434329323E-4</v>
      </c>
      <c r="J186" s="320">
        <f t="shared" si="30"/>
        <v>3.651160283695088E-4</v>
      </c>
      <c r="K186" s="320">
        <f t="shared" si="30"/>
        <v>3.5316472139444868E-4</v>
      </c>
      <c r="L186" s="320">
        <f t="shared" si="30"/>
        <v>3.7686216379515788E-4</v>
      </c>
      <c r="M186" s="320">
        <f t="shared" si="30"/>
        <v>2.4628793747070429E-4</v>
      </c>
      <c r="N186" s="320">
        <f t="shared" si="30"/>
        <v>2.8695937294538588E-4</v>
      </c>
      <c r="O186" s="320">
        <f t="shared" si="30"/>
        <v>2.6145544660855169E-4</v>
      </c>
      <c r="P186" s="320">
        <f t="shared" si="30"/>
        <v>2.7711168410278166E-4</v>
      </c>
      <c r="Q186" s="320">
        <f t="shared" si="30"/>
        <v>2.6939372503876203E-4</v>
      </c>
      <c r="R186" s="320">
        <f t="shared" si="30"/>
        <v>2.6891546227453489E-4</v>
      </c>
      <c r="S186" s="320">
        <f t="shared" si="30"/>
        <v>2.4870266210303516E-4</v>
      </c>
      <c r="T186" s="320">
        <f t="shared" si="30"/>
        <v>2.413704504012257E-4</v>
      </c>
      <c r="U186" s="320">
        <f t="shared" si="30"/>
        <v>2.4711737796324673E-4</v>
      </c>
      <c r="V186" s="320">
        <f t="shared" si="30"/>
        <v>2.4696002202110429E-4</v>
      </c>
      <c r="W186" s="320">
        <f t="shared" si="30"/>
        <v>2.4839401260962573E-4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0.18193565963501396</v>
      </c>
      <c r="C187" s="271">
        <f t="shared" si="31"/>
        <v>0.18037340153412568</v>
      </c>
      <c r="D187" s="271">
        <f t="shared" si="31"/>
        <v>0.17325543055549456</v>
      </c>
      <c r="E187" s="271">
        <f t="shared" si="31"/>
        <v>0.17978070059689186</v>
      </c>
      <c r="F187" s="271">
        <f t="shared" si="31"/>
        <v>0.17388200132741163</v>
      </c>
      <c r="G187" s="271">
        <f t="shared" si="31"/>
        <v>0.18941088987249782</v>
      </c>
      <c r="H187" s="271">
        <f t="shared" si="31"/>
        <v>0.18412344039131937</v>
      </c>
      <c r="I187" s="271">
        <f t="shared" si="31"/>
        <v>0.18860565077455926</v>
      </c>
      <c r="J187" s="271">
        <f t="shared" si="31"/>
        <v>0.1780589784804906</v>
      </c>
      <c r="K187" s="271">
        <f t="shared" si="31"/>
        <v>0.16858802747430465</v>
      </c>
      <c r="L187" s="271">
        <f t="shared" si="31"/>
        <v>0.17652541863020244</v>
      </c>
      <c r="M187" s="271">
        <f t="shared" si="31"/>
        <v>0.1725947914761001</v>
      </c>
      <c r="N187" s="271">
        <f t="shared" si="31"/>
        <v>0.15266397473718232</v>
      </c>
      <c r="O187" s="271">
        <f t="shared" si="31"/>
        <v>0.17976506821536475</v>
      </c>
      <c r="P187" s="271">
        <f t="shared" si="31"/>
        <v>0.19052880607812328</v>
      </c>
      <c r="Q187" s="271">
        <f t="shared" si="31"/>
        <v>0.18566815478639626</v>
      </c>
      <c r="R187" s="271">
        <f t="shared" si="31"/>
        <v>0.18201512248713533</v>
      </c>
      <c r="S187" s="271">
        <f t="shared" si="31"/>
        <v>0.18579048070710472</v>
      </c>
      <c r="T187" s="271">
        <f t="shared" si="31"/>
        <v>0.18579594597681628</v>
      </c>
      <c r="U187" s="271">
        <f t="shared" si="31"/>
        <v>0.1863149747776468</v>
      </c>
      <c r="V187" s="271">
        <f t="shared" si="31"/>
        <v>0.18023533315555373</v>
      </c>
      <c r="W187" s="271">
        <f t="shared" si="31"/>
        <v>0.17808312496323161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0.17356602832243209</v>
      </c>
      <c r="C188" s="320">
        <f t="shared" si="32"/>
        <v>0.16925062669850352</v>
      </c>
      <c r="D188" s="320">
        <f t="shared" si="32"/>
        <v>0.15881130069527766</v>
      </c>
      <c r="E188" s="320">
        <f t="shared" si="32"/>
        <v>0.17269283086309814</v>
      </c>
      <c r="F188" s="320">
        <f t="shared" si="32"/>
        <v>0.1585425453423121</v>
      </c>
      <c r="G188" s="320">
        <f t="shared" si="32"/>
        <v>0.18144844461569634</v>
      </c>
      <c r="H188" s="320">
        <f t="shared" si="32"/>
        <v>0.17419429104720166</v>
      </c>
      <c r="I188" s="320">
        <f t="shared" si="32"/>
        <v>0.17913578972181021</v>
      </c>
      <c r="J188" s="320">
        <f t="shared" si="32"/>
        <v>0.16401645021676389</v>
      </c>
      <c r="K188" s="320">
        <f t="shared" si="32"/>
        <v>0.15221210790505102</v>
      </c>
      <c r="L188" s="320">
        <f t="shared" si="32"/>
        <v>0.16074539886755917</v>
      </c>
      <c r="M188" s="320">
        <f t="shared" si="32"/>
        <v>0.16762134975189202</v>
      </c>
      <c r="N188" s="320">
        <f t="shared" si="32"/>
        <v>0.14089035962835073</v>
      </c>
      <c r="O188" s="320">
        <f t="shared" si="32"/>
        <v>0.17465145038792176</v>
      </c>
      <c r="P188" s="320">
        <f t="shared" si="32"/>
        <v>0.18550651599020537</v>
      </c>
      <c r="Q188" s="320">
        <f t="shared" si="32"/>
        <v>0.1806111860547697</v>
      </c>
      <c r="R188" s="320">
        <f t="shared" si="32"/>
        <v>0.17665678768901025</v>
      </c>
      <c r="S188" s="320">
        <f t="shared" si="32"/>
        <v>0.1814835901659127</v>
      </c>
      <c r="T188" s="320">
        <f t="shared" si="32"/>
        <v>0.18170424025025764</v>
      </c>
      <c r="U188" s="320">
        <f t="shared" si="32"/>
        <v>0.18193971206358017</v>
      </c>
      <c r="V188" s="320">
        <f t="shared" si="32"/>
        <v>0.17538182663433927</v>
      </c>
      <c r="W188" s="320">
        <f t="shared" si="32"/>
        <v>0.17290176371000182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8.3696313125818551E-3</v>
      </c>
      <c r="C189" s="320">
        <f t="shared" si="33"/>
        <v>1.1122774835622155E-2</v>
      </c>
      <c r="D189" s="320">
        <f t="shared" si="33"/>
        <v>1.4444129860216913E-2</v>
      </c>
      <c r="E189" s="320">
        <f t="shared" si="33"/>
        <v>7.0878697337936614E-3</v>
      </c>
      <c r="F189" s="320">
        <f t="shared" si="33"/>
        <v>1.5339455985099561E-2</v>
      </c>
      <c r="G189" s="320">
        <f t="shared" si="33"/>
        <v>7.9624452568014432E-3</v>
      </c>
      <c r="H189" s="320">
        <f t="shared" si="33"/>
        <v>9.9291493441177534E-3</v>
      </c>
      <c r="I189" s="320">
        <f t="shared" si="33"/>
        <v>9.4698610527490512E-3</v>
      </c>
      <c r="J189" s="320">
        <f t="shared" si="33"/>
        <v>1.4042528263726725E-2</v>
      </c>
      <c r="K189" s="320">
        <f t="shared" si="33"/>
        <v>1.6375919569253671E-2</v>
      </c>
      <c r="L189" s="320">
        <f t="shared" si="33"/>
        <v>1.5780019762643288E-2</v>
      </c>
      <c r="M189" s="320">
        <f t="shared" si="33"/>
        <v>4.9734417242081859E-3</v>
      </c>
      <c r="N189" s="320">
        <f t="shared" si="33"/>
        <v>1.1773615108831608E-2</v>
      </c>
      <c r="O189" s="320">
        <f t="shared" si="33"/>
        <v>5.1136178274429804E-3</v>
      </c>
      <c r="P189" s="320">
        <f t="shared" si="33"/>
        <v>5.0222900879178904E-3</v>
      </c>
      <c r="Q189" s="320">
        <f t="shared" si="33"/>
        <v>5.0569687316265417E-3</v>
      </c>
      <c r="R189" s="320">
        <f t="shared" si="33"/>
        <v>5.3583347981250983E-3</v>
      </c>
      <c r="S189" s="320">
        <f t="shared" si="33"/>
        <v>4.3068905411919921E-3</v>
      </c>
      <c r="T189" s="320">
        <f t="shared" si="33"/>
        <v>4.0917057265586424E-3</v>
      </c>
      <c r="U189" s="320">
        <f t="shared" si="33"/>
        <v>4.3752627140666821E-3</v>
      </c>
      <c r="V189" s="320">
        <f t="shared" si="33"/>
        <v>4.8535065212144584E-3</v>
      </c>
      <c r="W189" s="320">
        <f t="shared" si="33"/>
        <v>5.1813612532298292E-3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3.8113462415745376E-2</v>
      </c>
      <c r="C190" s="271">
        <f t="shared" si="34"/>
        <v>3.8254280020594278E-2</v>
      </c>
      <c r="D190" s="271">
        <f t="shared" si="34"/>
        <v>3.8019583034764888E-2</v>
      </c>
      <c r="E190" s="271">
        <f t="shared" si="34"/>
        <v>3.7916606966606092E-2</v>
      </c>
      <c r="F190" s="271">
        <f t="shared" si="34"/>
        <v>3.8139487086588222E-2</v>
      </c>
      <c r="G190" s="271">
        <f t="shared" si="34"/>
        <v>3.8822787450088131E-2</v>
      </c>
      <c r="H190" s="271">
        <f t="shared" si="34"/>
        <v>3.8242890227347136E-2</v>
      </c>
      <c r="I190" s="271">
        <f t="shared" si="34"/>
        <v>3.8648503759656713E-2</v>
      </c>
      <c r="J190" s="271">
        <f t="shared" si="34"/>
        <v>3.8080957708029647E-2</v>
      </c>
      <c r="K190" s="271">
        <f t="shared" si="34"/>
        <v>3.7215605306323819E-2</v>
      </c>
      <c r="L190" s="271">
        <f t="shared" si="34"/>
        <v>3.8142111608108396E-2</v>
      </c>
      <c r="M190" s="271">
        <f t="shared" si="34"/>
        <v>3.5694795530247472E-2</v>
      </c>
      <c r="N190" s="271">
        <f t="shared" si="34"/>
        <v>3.4261413717634089E-2</v>
      </c>
      <c r="O190" s="271">
        <f t="shared" si="34"/>
        <v>3.6911464736930057E-2</v>
      </c>
      <c r="P190" s="271">
        <f t="shared" si="34"/>
        <v>3.7256356351172311E-2</v>
      </c>
      <c r="Q190" s="271">
        <f t="shared" si="34"/>
        <v>3.6913844834502288E-2</v>
      </c>
      <c r="R190" s="271">
        <f t="shared" si="34"/>
        <v>3.6970363947931892E-2</v>
      </c>
      <c r="S190" s="271">
        <f t="shared" si="34"/>
        <v>3.7109736145042808E-2</v>
      </c>
      <c r="T190" s="271">
        <f t="shared" si="34"/>
        <v>3.7103250458626474E-2</v>
      </c>
      <c r="U190" s="271">
        <f t="shared" si="34"/>
        <v>3.7194815026295527E-2</v>
      </c>
      <c r="V190" s="271">
        <f t="shared" si="34"/>
        <v>3.6417614353909111E-2</v>
      </c>
      <c r="W190" s="271">
        <f t="shared" si="34"/>
        <v>3.5972484965778144E-2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1.7536863097121595E-2</v>
      </c>
      <c r="C191" s="320">
        <f t="shared" si="35"/>
        <v>1.5989981145743352E-2</v>
      </c>
      <c r="D191" s="320">
        <f t="shared" si="35"/>
        <v>1.4087978225488134E-2</v>
      </c>
      <c r="E191" s="320">
        <f t="shared" si="35"/>
        <v>1.8330498296490694E-2</v>
      </c>
      <c r="F191" s="320">
        <f t="shared" si="35"/>
        <v>1.3964627608845783E-2</v>
      </c>
      <c r="G191" s="320">
        <f t="shared" si="35"/>
        <v>1.8977685211963118E-2</v>
      </c>
      <c r="H191" s="320">
        <f t="shared" si="35"/>
        <v>1.6813909205723086E-2</v>
      </c>
      <c r="I191" s="320">
        <f t="shared" si="35"/>
        <v>1.7786523336072443E-2</v>
      </c>
      <c r="J191" s="320">
        <f t="shared" si="35"/>
        <v>1.4875685647294645E-2</v>
      </c>
      <c r="K191" s="320">
        <f t="shared" si="35"/>
        <v>1.2868558792738556E-2</v>
      </c>
      <c r="L191" s="320">
        <f t="shared" si="35"/>
        <v>1.4180888208784848E-2</v>
      </c>
      <c r="M191" s="320">
        <f t="shared" si="35"/>
        <v>1.5910941735759854E-2</v>
      </c>
      <c r="N191" s="320">
        <f t="shared" si="35"/>
        <v>9.0381623782594539E-3</v>
      </c>
      <c r="O191" s="320">
        <f t="shared" si="35"/>
        <v>1.7788010051900359E-2</v>
      </c>
      <c r="P191" s="320">
        <f t="shared" si="35"/>
        <v>1.7717369653293756E-2</v>
      </c>
      <c r="Q191" s="320">
        <f t="shared" si="35"/>
        <v>1.735596488510412E-2</v>
      </c>
      <c r="R191" s="320">
        <f t="shared" si="35"/>
        <v>1.7532394691757557E-2</v>
      </c>
      <c r="S191" s="320">
        <f t="shared" si="35"/>
        <v>1.8541342669781524E-2</v>
      </c>
      <c r="T191" s="320">
        <f t="shared" si="35"/>
        <v>1.8747417894746987E-2</v>
      </c>
      <c r="U191" s="320">
        <f t="shared" si="35"/>
        <v>1.8697532068333172E-2</v>
      </c>
      <c r="V191" s="320">
        <f t="shared" si="35"/>
        <v>1.7191415183472836E-2</v>
      </c>
      <c r="W191" s="320">
        <f t="shared" si="35"/>
        <v>1.6185900641188869E-2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1.0514572800675135E-2</v>
      </c>
      <c r="C192" s="320">
        <f t="shared" si="36"/>
        <v>9.9511199670308595E-3</v>
      </c>
      <c r="D192" s="320">
        <f t="shared" si="36"/>
        <v>9.7923645030110577E-3</v>
      </c>
      <c r="E192" s="320">
        <f t="shared" si="36"/>
        <v>1.1002065933667815E-2</v>
      </c>
      <c r="F192" s="320">
        <f t="shared" si="36"/>
        <v>9.6827852268855444E-3</v>
      </c>
      <c r="G192" s="320">
        <f t="shared" si="36"/>
        <v>1.0275145787394946E-2</v>
      </c>
      <c r="H192" s="320">
        <f t="shared" si="36"/>
        <v>1.0245684520828725E-2</v>
      </c>
      <c r="I192" s="320">
        <f t="shared" si="36"/>
        <v>1.0153599452483003E-2</v>
      </c>
      <c r="J192" s="320">
        <f t="shared" si="36"/>
        <v>1.0032629528665843E-2</v>
      </c>
      <c r="K192" s="320">
        <f t="shared" si="36"/>
        <v>1.0502255408428657E-2</v>
      </c>
      <c r="L192" s="320">
        <f t="shared" si="36"/>
        <v>9.8479889339740667E-3</v>
      </c>
      <c r="M192" s="320">
        <f t="shared" si="36"/>
        <v>1.243885592277018E-2</v>
      </c>
      <c r="N192" s="320">
        <f t="shared" si="36"/>
        <v>1.2204366802697413E-2</v>
      </c>
      <c r="O192" s="320">
        <f t="shared" si="36"/>
        <v>1.1952181782590157E-2</v>
      </c>
      <c r="P192" s="320">
        <f t="shared" si="36"/>
        <v>1.1409534783329322E-2</v>
      </c>
      <c r="Q192" s="320">
        <f t="shared" si="36"/>
        <v>1.1674655999925993E-2</v>
      </c>
      <c r="R192" s="320">
        <f t="shared" si="36"/>
        <v>1.1762885408719394E-2</v>
      </c>
      <c r="S192" s="320">
        <f t="shared" si="36"/>
        <v>1.2040016561615755E-2</v>
      </c>
      <c r="T192" s="320">
        <f t="shared" si="36"/>
        <v>1.2177620993021812E-2</v>
      </c>
      <c r="U192" s="320">
        <f t="shared" si="36"/>
        <v>1.2056425272431092E-2</v>
      </c>
      <c r="V192" s="320">
        <f t="shared" si="36"/>
        <v>1.2224048832875522E-2</v>
      </c>
      <c r="W192" s="320">
        <f t="shared" si="36"/>
        <v>1.2264141629670607E-2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1.0062026517948644E-2</v>
      </c>
      <c r="C193" s="320">
        <f t="shared" si="37"/>
        <v>1.2313178907820065E-2</v>
      </c>
      <c r="D193" s="320">
        <f t="shared" si="37"/>
        <v>1.4139240306265696E-2</v>
      </c>
      <c r="E193" s="320">
        <f t="shared" si="37"/>
        <v>8.5840427364475818E-3</v>
      </c>
      <c r="F193" s="320">
        <f t="shared" si="37"/>
        <v>1.4492074250856891E-2</v>
      </c>
      <c r="G193" s="320">
        <f t="shared" si="37"/>
        <v>9.5699564507300723E-3</v>
      </c>
      <c r="H193" s="320">
        <f t="shared" si="37"/>
        <v>1.1183296500795319E-2</v>
      </c>
      <c r="I193" s="320">
        <f t="shared" si="37"/>
        <v>1.0708380971101267E-2</v>
      </c>
      <c r="J193" s="320">
        <f t="shared" si="37"/>
        <v>1.3172642532069156E-2</v>
      </c>
      <c r="K193" s="320">
        <f t="shared" si="37"/>
        <v>1.3844791105156611E-2</v>
      </c>
      <c r="L193" s="320">
        <f t="shared" si="37"/>
        <v>1.4113234465349482E-2</v>
      </c>
      <c r="M193" s="320">
        <f t="shared" si="37"/>
        <v>7.3449978717174394E-3</v>
      </c>
      <c r="N193" s="320">
        <f t="shared" si="37"/>
        <v>1.3018884536677221E-2</v>
      </c>
      <c r="O193" s="320">
        <f t="shared" si="37"/>
        <v>7.1712729024395417E-3</v>
      </c>
      <c r="P193" s="320">
        <f t="shared" si="37"/>
        <v>8.1294519145492343E-3</v>
      </c>
      <c r="Q193" s="320">
        <f t="shared" si="37"/>
        <v>7.883223949472171E-3</v>
      </c>
      <c r="R193" s="320">
        <f t="shared" si="37"/>
        <v>7.6750838474549422E-3</v>
      </c>
      <c r="S193" s="320">
        <f t="shared" si="37"/>
        <v>6.5283769136455358E-3</v>
      </c>
      <c r="T193" s="320">
        <f t="shared" si="37"/>
        <v>6.1782115708576722E-3</v>
      </c>
      <c r="U193" s="320">
        <f t="shared" si="37"/>
        <v>6.4408576855312693E-3</v>
      </c>
      <c r="V193" s="320">
        <f t="shared" si="37"/>
        <v>7.0021503375607549E-3</v>
      </c>
      <c r="W193" s="320">
        <f t="shared" si="37"/>
        <v>7.5224426949186693E-3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2.1376875473183003E-2</v>
      </c>
      <c r="C194" s="321">
        <f t="shared" si="38"/>
        <v>2.3434349707661284E-2</v>
      </c>
      <c r="D194" s="321">
        <f t="shared" si="38"/>
        <v>2.457466694860512E-2</v>
      </c>
      <c r="E194" s="321">
        <f t="shared" si="38"/>
        <v>1.9880780165561333E-2</v>
      </c>
      <c r="F194" s="321">
        <f t="shared" si="38"/>
        <v>2.4888533103190617E-2</v>
      </c>
      <c r="G194" s="321">
        <f t="shared" si="38"/>
        <v>2.1520511513025718E-2</v>
      </c>
      <c r="H194" s="321">
        <f t="shared" si="38"/>
        <v>2.212123686884248E-2</v>
      </c>
      <c r="I194" s="321">
        <f t="shared" si="38"/>
        <v>2.2031519004964202E-2</v>
      </c>
      <c r="J194" s="321">
        <f t="shared" si="38"/>
        <v>2.3357286809066843E-2</v>
      </c>
      <c r="K194" s="321">
        <f t="shared" si="38"/>
        <v>2.2592735041766249E-2</v>
      </c>
      <c r="L194" s="321">
        <f t="shared" si="38"/>
        <v>2.4108713294669851E-2</v>
      </c>
      <c r="M194" s="321">
        <f t="shared" si="38"/>
        <v>1.5755588761211362E-2</v>
      </c>
      <c r="N194" s="321">
        <f t="shared" si="38"/>
        <v>1.8357431215405652E-2</v>
      </c>
      <c r="O194" s="321">
        <f t="shared" si="38"/>
        <v>1.6725888155335215E-2</v>
      </c>
      <c r="P194" s="321">
        <f t="shared" si="38"/>
        <v>1.7727452592636524E-2</v>
      </c>
      <c r="Q194" s="321">
        <f t="shared" si="38"/>
        <v>1.7233717534649688E-2</v>
      </c>
      <c r="R194" s="321">
        <f t="shared" si="38"/>
        <v>1.7203121998748298E-2</v>
      </c>
      <c r="S194" s="321">
        <f t="shared" si="38"/>
        <v>1.5910064082533572E-2</v>
      </c>
      <c r="T194" s="321">
        <f t="shared" si="38"/>
        <v>1.5441006143804462E-2</v>
      </c>
      <c r="U194" s="321">
        <f t="shared" si="38"/>
        <v>1.5808649919774809E-2</v>
      </c>
      <c r="V194" s="321">
        <f t="shared" si="38"/>
        <v>1.5798583509137758E-2</v>
      </c>
      <c r="W194" s="321">
        <f t="shared" si="38"/>
        <v>1.5890319085927338E-2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1.0000000000000004</v>
      </c>
      <c r="C197" s="234">
        <f t="shared" si="39"/>
        <v>0.99999999999999956</v>
      </c>
      <c r="D197" s="234">
        <f t="shared" si="39"/>
        <v>1.0000000000000002</v>
      </c>
      <c r="E197" s="234">
        <f t="shared" si="39"/>
        <v>1</v>
      </c>
      <c r="F197" s="234">
        <f t="shared" si="39"/>
        <v>0.99999999999999989</v>
      </c>
      <c r="G197" s="234">
        <f t="shared" si="39"/>
        <v>1.0000000000000004</v>
      </c>
      <c r="H197" s="234">
        <f t="shared" si="39"/>
        <v>0.99999999999999967</v>
      </c>
      <c r="I197" s="234">
        <f t="shared" si="39"/>
        <v>0.99999999999999967</v>
      </c>
      <c r="J197" s="234">
        <f t="shared" si="39"/>
        <v>0.99999999999999967</v>
      </c>
      <c r="K197" s="234">
        <f t="shared" si="39"/>
        <v>1.0000000000000002</v>
      </c>
      <c r="L197" s="234">
        <f t="shared" si="39"/>
        <v>1</v>
      </c>
      <c r="M197" s="234">
        <f t="shared" si="39"/>
        <v>1.0000000000000002</v>
      </c>
      <c r="N197" s="234">
        <f t="shared" si="39"/>
        <v>1.0000000000000002</v>
      </c>
      <c r="O197" s="234">
        <f t="shared" si="39"/>
        <v>0.99999999999999978</v>
      </c>
      <c r="P197" s="234">
        <f t="shared" si="39"/>
        <v>1</v>
      </c>
      <c r="Q197" s="234">
        <f t="shared" si="39"/>
        <v>0.99999999999999978</v>
      </c>
      <c r="R197" s="234">
        <f t="shared" si="39"/>
        <v>0.99999999999999978</v>
      </c>
      <c r="S197" s="234">
        <f t="shared" si="39"/>
        <v>1</v>
      </c>
      <c r="T197" s="234">
        <f t="shared" si="39"/>
        <v>1.0000000000000004</v>
      </c>
      <c r="U197" s="234">
        <f t="shared" si="39"/>
        <v>1.0000000000000002</v>
      </c>
      <c r="V197" s="234">
        <f t="shared" si="39"/>
        <v>0.99999999999999944</v>
      </c>
      <c r="W197" s="234">
        <f t="shared" si="39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2.7887678726993053E-3</v>
      </c>
      <c r="C198" s="268">
        <f t="shared" si="40"/>
        <v>3.0883294281207085E-3</v>
      </c>
      <c r="D198" s="268">
        <f t="shared" si="40"/>
        <v>3.2633146417774257E-3</v>
      </c>
      <c r="E198" s="268">
        <f t="shared" si="40"/>
        <v>2.5765886302347631E-3</v>
      </c>
      <c r="F198" s="268">
        <f t="shared" si="40"/>
        <v>3.3085798160773596E-3</v>
      </c>
      <c r="G198" s="268">
        <f t="shared" si="40"/>
        <v>2.7995929122138618E-3</v>
      </c>
      <c r="H198" s="268">
        <f t="shared" si="40"/>
        <v>2.8946635365330129E-3</v>
      </c>
      <c r="I198" s="268">
        <f t="shared" si="40"/>
        <v>2.8756766531952095E-3</v>
      </c>
      <c r="J198" s="268">
        <f t="shared" si="40"/>
        <v>3.0798326128293665E-3</v>
      </c>
      <c r="K198" s="268">
        <f t="shared" si="40"/>
        <v>2.9805171225549087E-3</v>
      </c>
      <c r="L198" s="268">
        <f t="shared" si="40"/>
        <v>3.1910289750320502E-3</v>
      </c>
      <c r="M198" s="268">
        <f t="shared" si="40"/>
        <v>2.0178747724383952E-3</v>
      </c>
      <c r="N198" s="268">
        <f t="shared" si="40"/>
        <v>2.4011450005250695E-3</v>
      </c>
      <c r="O198" s="268">
        <f t="shared" si="40"/>
        <v>2.1415941677088543E-3</v>
      </c>
      <c r="P198" s="268">
        <f t="shared" si="40"/>
        <v>2.2756821319649652E-3</v>
      </c>
      <c r="Q198" s="268">
        <f t="shared" si="40"/>
        <v>2.3238665335308692E-3</v>
      </c>
      <c r="R198" s="268">
        <f t="shared" si="40"/>
        <v>2.3656926248389861E-3</v>
      </c>
      <c r="S198" s="268">
        <f t="shared" si="40"/>
        <v>2.0368698327839769E-3</v>
      </c>
      <c r="T198" s="268">
        <f t="shared" si="40"/>
        <v>2.0793978831535635E-3</v>
      </c>
      <c r="U198" s="268">
        <f t="shared" si="40"/>
        <v>2.215729479909407E-3</v>
      </c>
      <c r="V198" s="268">
        <f t="shared" si="40"/>
        <v>2.173612739568172E-3</v>
      </c>
      <c r="W198" s="268">
        <f t="shared" si="40"/>
        <v>2.1911347105203526E-3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2.2254713499514828E-2</v>
      </c>
      <c r="C199" s="269">
        <f t="shared" si="41"/>
        <v>2.4645251864731856E-2</v>
      </c>
      <c r="D199" s="269">
        <f t="shared" si="41"/>
        <v>2.6041655572155629E-2</v>
      </c>
      <c r="E199" s="269">
        <f t="shared" si="41"/>
        <v>2.0561496829235994E-2</v>
      </c>
      <c r="F199" s="269">
        <f t="shared" si="41"/>
        <v>2.6402877277056997E-2</v>
      </c>
      <c r="G199" s="269">
        <f t="shared" si="41"/>
        <v>2.2341098657410439E-2</v>
      </c>
      <c r="H199" s="269">
        <f t="shared" si="41"/>
        <v>2.3099774030558233E-2</v>
      </c>
      <c r="I199" s="269">
        <f t="shared" si="41"/>
        <v>2.294825634668499E-2</v>
      </c>
      <c r="J199" s="269">
        <f t="shared" si="41"/>
        <v>2.4577446224894176E-2</v>
      </c>
      <c r="K199" s="269">
        <f t="shared" si="41"/>
        <v>2.3784896294955917E-2</v>
      </c>
      <c r="L199" s="269">
        <f t="shared" si="41"/>
        <v>2.5464806986338163E-2</v>
      </c>
      <c r="M199" s="269">
        <f t="shared" si="41"/>
        <v>1.6102890949847515E-2</v>
      </c>
      <c r="N199" s="269">
        <f t="shared" si="41"/>
        <v>1.9161434904854672E-2</v>
      </c>
      <c r="O199" s="269">
        <f t="shared" si="41"/>
        <v>1.7090187068334529E-2</v>
      </c>
      <c r="P199" s="269">
        <f t="shared" si="41"/>
        <v>1.8160225653283003E-2</v>
      </c>
      <c r="Q199" s="269">
        <f t="shared" si="41"/>
        <v>1.854474315382235E-2</v>
      </c>
      <c r="R199" s="269">
        <f t="shared" si="41"/>
        <v>1.8878520549918686E-2</v>
      </c>
      <c r="S199" s="269">
        <f t="shared" si="41"/>
        <v>1.6254473887256989E-2</v>
      </c>
      <c r="T199" s="269">
        <f t="shared" si="41"/>
        <v>1.6593853003723923E-2</v>
      </c>
      <c r="U199" s="269">
        <f t="shared" si="41"/>
        <v>1.7681796054285527E-2</v>
      </c>
      <c r="V199" s="269">
        <f t="shared" si="41"/>
        <v>1.7345699242857351E-2</v>
      </c>
      <c r="W199" s="269">
        <f t="shared" si="41"/>
        <v>1.7485526744208398E-2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2.7286315459877048E-2</v>
      </c>
      <c r="C200" s="269">
        <f t="shared" si="42"/>
        <v>3.0217334273202712E-2</v>
      </c>
      <c r="D200" s="269">
        <f t="shared" si="42"/>
        <v>3.192945301474201E-2</v>
      </c>
      <c r="E200" s="269">
        <f t="shared" si="42"/>
        <v>2.5210276862114026E-2</v>
      </c>
      <c r="F200" s="269">
        <f t="shared" si="42"/>
        <v>3.2372343883281328E-2</v>
      </c>
      <c r="G200" s="269">
        <f t="shared" si="42"/>
        <v>2.7392231569264059E-2</v>
      </c>
      <c r="H200" s="269">
        <f t="shared" si="42"/>
        <v>2.8322437009284752E-2</v>
      </c>
      <c r="I200" s="269">
        <f t="shared" si="42"/>
        <v>2.8136662462243042E-2</v>
      </c>
      <c r="J200" s="269">
        <f t="shared" si="42"/>
        <v>3.0134198353317255E-2</v>
      </c>
      <c r="K200" s="269">
        <f t="shared" si="42"/>
        <v>2.9162459606535795E-2</v>
      </c>
      <c r="L200" s="269">
        <f t="shared" si="42"/>
        <v>3.1222183856433491E-2</v>
      </c>
      <c r="M200" s="269">
        <f t="shared" si="42"/>
        <v>1.9743618010769619E-2</v>
      </c>
      <c r="N200" s="269">
        <f t="shared" si="42"/>
        <v>2.3493672811791638E-2</v>
      </c>
      <c r="O200" s="269">
        <f t="shared" si="42"/>
        <v>2.0954133407516298E-2</v>
      </c>
      <c r="P200" s="269">
        <f t="shared" si="42"/>
        <v>2.2266098640579438E-2</v>
      </c>
      <c r="Q200" s="269">
        <f t="shared" si="42"/>
        <v>2.2737552286558233E-2</v>
      </c>
      <c r="R200" s="269">
        <f t="shared" si="42"/>
        <v>2.3146793920851103E-2</v>
      </c>
      <c r="S200" s="269">
        <f t="shared" si="42"/>
        <v>1.9929472564618616E-2</v>
      </c>
      <c r="T200" s="269">
        <f t="shared" si="42"/>
        <v>2.0345582420744739E-2</v>
      </c>
      <c r="U200" s="269">
        <f t="shared" si="42"/>
        <v>2.1679500167232559E-2</v>
      </c>
      <c r="V200" s="269">
        <f t="shared" si="42"/>
        <v>2.1267414717474308E-2</v>
      </c>
      <c r="W200" s="269">
        <f t="shared" si="42"/>
        <v>2.1438856030880304E-2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5.0526879981076925E-2</v>
      </c>
      <c r="C201" s="269">
        <f t="shared" si="43"/>
        <v>5.5954334487382476E-2</v>
      </c>
      <c r="D201" s="269">
        <f t="shared" si="43"/>
        <v>5.9124715563358583E-2</v>
      </c>
      <c r="E201" s="269">
        <f t="shared" si="43"/>
        <v>4.6682617709041759E-2</v>
      </c>
      <c r="F201" s="269">
        <f t="shared" si="43"/>
        <v>5.9944829726163239E-2</v>
      </c>
      <c r="G201" s="269">
        <f t="shared" si="43"/>
        <v>5.0723007983589023E-2</v>
      </c>
      <c r="H201" s="269">
        <f t="shared" si="43"/>
        <v>5.2445496998083534E-2</v>
      </c>
      <c r="I201" s="269">
        <f t="shared" si="43"/>
        <v>5.2101492756993634E-2</v>
      </c>
      <c r="J201" s="269">
        <f t="shared" si="43"/>
        <v>5.5800389237707949E-2</v>
      </c>
      <c r="K201" s="269">
        <f t="shared" si="43"/>
        <v>5.4000991766701423E-2</v>
      </c>
      <c r="L201" s="269">
        <f t="shared" si="43"/>
        <v>5.7815044276712378E-2</v>
      </c>
      <c r="M201" s="269">
        <f t="shared" si="43"/>
        <v>3.6559843306410288E-2</v>
      </c>
      <c r="N201" s="269">
        <f t="shared" si="43"/>
        <v>4.3503931053703183E-2</v>
      </c>
      <c r="O201" s="269">
        <f t="shared" si="43"/>
        <v>3.8801390585177266E-2</v>
      </c>
      <c r="P201" s="269">
        <f t="shared" si="43"/>
        <v>4.1230795536087626E-2</v>
      </c>
      <c r="Q201" s="269">
        <f t="shared" si="43"/>
        <v>4.210380024139642E-2</v>
      </c>
      <c r="R201" s="269">
        <f t="shared" si="43"/>
        <v>4.2861605118701358E-2</v>
      </c>
      <c r="S201" s="269">
        <f t="shared" si="43"/>
        <v>3.6903995698479262E-2</v>
      </c>
      <c r="T201" s="269">
        <f t="shared" si="43"/>
        <v>3.767451866594785E-2</v>
      </c>
      <c r="U201" s="269">
        <f t="shared" si="43"/>
        <v>4.0144573737345257E-2</v>
      </c>
      <c r="V201" s="269">
        <f t="shared" si="43"/>
        <v>3.9381502882560954E-2</v>
      </c>
      <c r="W201" s="269">
        <f t="shared" si="43"/>
        <v>3.9698965849629557E-2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5.0491212654443611E-2</v>
      </c>
      <c r="C202" s="270">
        <f t="shared" si="44"/>
        <v>5.2307226522702706E-2</v>
      </c>
      <c r="D202" s="270">
        <f t="shared" si="44"/>
        <v>5.2564852120152522E-2</v>
      </c>
      <c r="E202" s="270">
        <f t="shared" si="44"/>
        <v>4.8916423226616275E-2</v>
      </c>
      <c r="F202" s="270">
        <f t="shared" si="44"/>
        <v>5.3049699940603295E-2</v>
      </c>
      <c r="G202" s="270">
        <f t="shared" si="44"/>
        <v>5.2079713325074738E-2</v>
      </c>
      <c r="H202" s="270">
        <f t="shared" si="44"/>
        <v>5.1375897904738572E-2</v>
      </c>
      <c r="I202" s="270">
        <f t="shared" si="44"/>
        <v>5.2157752059827943E-2</v>
      </c>
      <c r="J202" s="270">
        <f t="shared" si="44"/>
        <v>5.1864208290585023E-2</v>
      </c>
      <c r="K202" s="270">
        <f t="shared" si="44"/>
        <v>4.9420509366962781E-2</v>
      </c>
      <c r="L202" s="270">
        <f t="shared" si="44"/>
        <v>5.2518099317587413E-2</v>
      </c>
      <c r="M202" s="270">
        <f t="shared" si="44"/>
        <v>4.2446495416782457E-2</v>
      </c>
      <c r="N202" s="270">
        <f t="shared" si="44"/>
        <v>4.0600001101202439E-2</v>
      </c>
      <c r="O202" s="270">
        <f t="shared" si="44"/>
        <v>4.4989162014991479E-2</v>
      </c>
      <c r="P202" s="270">
        <f t="shared" si="44"/>
        <v>4.6561075539429592E-2</v>
      </c>
      <c r="Q202" s="270">
        <f t="shared" si="44"/>
        <v>4.5181560143271314E-2</v>
      </c>
      <c r="R202" s="270">
        <f t="shared" si="44"/>
        <v>4.4994647792256981E-2</v>
      </c>
      <c r="S202" s="270">
        <f t="shared" si="44"/>
        <v>4.5206409098135523E-2</v>
      </c>
      <c r="T202" s="270">
        <f t="shared" si="44"/>
        <v>4.435945892776634E-2</v>
      </c>
      <c r="U202" s="270">
        <f t="shared" si="44"/>
        <v>4.4543179971693762E-2</v>
      </c>
      <c r="V202" s="270">
        <f t="shared" si="44"/>
        <v>4.3572266644186314E-2</v>
      </c>
      <c r="W202" s="270">
        <f t="shared" si="44"/>
        <v>4.2888378255766885E-2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0.45151613625293219</v>
      </c>
      <c r="C203" s="271">
        <f t="shared" si="45"/>
        <v>0.43174164466307963</v>
      </c>
      <c r="D203" s="271">
        <f t="shared" si="45"/>
        <v>0.42812707659790067</v>
      </c>
      <c r="E203" s="271">
        <f t="shared" si="45"/>
        <v>0.46930135874466344</v>
      </c>
      <c r="F203" s="271">
        <f t="shared" si="45"/>
        <v>0.42380807850288205</v>
      </c>
      <c r="G203" s="271">
        <f t="shared" si="45"/>
        <v>0.44000408581164574</v>
      </c>
      <c r="H203" s="271">
        <f t="shared" si="45"/>
        <v>0.44133634748134237</v>
      </c>
      <c r="I203" s="271">
        <f t="shared" si="45"/>
        <v>0.43627259400299528</v>
      </c>
      <c r="J203" s="271">
        <f t="shared" si="45"/>
        <v>0.43550697729749299</v>
      </c>
      <c r="K203" s="271">
        <f t="shared" si="45"/>
        <v>0.4560828772463984</v>
      </c>
      <c r="L203" s="271">
        <f t="shared" si="45"/>
        <v>0.429146069968038</v>
      </c>
      <c r="M203" s="271">
        <f t="shared" si="45"/>
        <v>0.52419409190934552</v>
      </c>
      <c r="N203" s="271">
        <f t="shared" si="45"/>
        <v>0.52531991349323703</v>
      </c>
      <c r="O203" s="271">
        <f t="shared" si="45"/>
        <v>0.50358785457371669</v>
      </c>
      <c r="P203" s="271">
        <f t="shared" si="45"/>
        <v>0.4819986008658611</v>
      </c>
      <c r="Q203" s="271">
        <f t="shared" si="45"/>
        <v>0.48944826809481229</v>
      </c>
      <c r="R203" s="271">
        <f t="shared" si="45"/>
        <v>0.49178408055766898</v>
      </c>
      <c r="S203" s="271">
        <f t="shared" si="45"/>
        <v>0.50408513336867578</v>
      </c>
      <c r="T203" s="271">
        <f t="shared" si="45"/>
        <v>0.5054548861403777</v>
      </c>
      <c r="U203" s="271">
        <f t="shared" si="45"/>
        <v>0.49849874323034304</v>
      </c>
      <c r="V203" s="271">
        <f t="shared" si="45"/>
        <v>0.50856327895871034</v>
      </c>
      <c r="W203" s="271">
        <f t="shared" si="45"/>
        <v>0.51137583897618832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0.45107111935396477</v>
      </c>
      <c r="C204" s="320">
        <f t="shared" si="46"/>
        <v>0.43124882530778424</v>
      </c>
      <c r="D204" s="320">
        <f t="shared" si="46"/>
        <v>0.42760633402321191</v>
      </c>
      <c r="E204" s="320">
        <f t="shared" si="46"/>
        <v>0.46889020029244272</v>
      </c>
      <c r="F204" s="320">
        <f t="shared" si="46"/>
        <v>0.42328011274992328</v>
      </c>
      <c r="G204" s="320">
        <f t="shared" si="46"/>
        <v>0.43955734150984815</v>
      </c>
      <c r="H204" s="320">
        <f t="shared" si="46"/>
        <v>0.44087443230970247</v>
      </c>
      <c r="I204" s="320">
        <f t="shared" si="46"/>
        <v>0.43581370865826446</v>
      </c>
      <c r="J204" s="320">
        <f t="shared" si="46"/>
        <v>0.43501551381926046</v>
      </c>
      <c r="K204" s="320">
        <f t="shared" si="46"/>
        <v>0.4556072620113753</v>
      </c>
      <c r="L204" s="320">
        <f t="shared" si="46"/>
        <v>0.42863686235958631</v>
      </c>
      <c r="M204" s="320">
        <f t="shared" si="46"/>
        <v>0.52387209007386615</v>
      </c>
      <c r="N204" s="320">
        <f t="shared" si="46"/>
        <v>0.52493675141203067</v>
      </c>
      <c r="O204" s="320">
        <f t="shared" si="46"/>
        <v>0.50324611024831389</v>
      </c>
      <c r="P204" s="320">
        <f t="shared" si="46"/>
        <v>0.48163545948886927</v>
      </c>
      <c r="Q204" s="320">
        <f t="shared" si="46"/>
        <v>0.48909791208367692</v>
      </c>
      <c r="R204" s="320">
        <f t="shared" si="46"/>
        <v>0.49143531093778303</v>
      </c>
      <c r="S204" s="320">
        <f t="shared" si="46"/>
        <v>0.50376209863560983</v>
      </c>
      <c r="T204" s="320">
        <f t="shared" si="46"/>
        <v>0.50514406733577033</v>
      </c>
      <c r="U204" s="320">
        <f t="shared" si="46"/>
        <v>0.49818175515245416</v>
      </c>
      <c r="V204" s="320">
        <f t="shared" si="46"/>
        <v>0.50824452567308309</v>
      </c>
      <c r="W204" s="320">
        <f t="shared" si="46"/>
        <v>0.51105451615013198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4.4501689896741284E-4</v>
      </c>
      <c r="C205" s="320">
        <f t="shared" si="47"/>
        <v>4.9281935529535892E-4</v>
      </c>
      <c r="D205" s="320">
        <f t="shared" si="47"/>
        <v>5.2074257468876417E-4</v>
      </c>
      <c r="E205" s="320">
        <f t="shared" si="47"/>
        <v>4.1115845222066696E-4</v>
      </c>
      <c r="F205" s="320">
        <f t="shared" si="47"/>
        <v>5.2796575295877132E-4</v>
      </c>
      <c r="G205" s="320">
        <f t="shared" si="47"/>
        <v>4.4674430179757543E-4</v>
      </c>
      <c r="H205" s="320">
        <f t="shared" si="47"/>
        <v>4.6191517163998144E-4</v>
      </c>
      <c r="I205" s="320">
        <f t="shared" si="47"/>
        <v>4.5888534473084301E-4</v>
      </c>
      <c r="J205" s="320">
        <f t="shared" si="47"/>
        <v>4.9146347823256437E-4</v>
      </c>
      <c r="K205" s="320">
        <f t="shared" si="47"/>
        <v>4.7561523502306821E-4</v>
      </c>
      <c r="L205" s="320">
        <f t="shared" si="47"/>
        <v>5.0920760845161984E-4</v>
      </c>
      <c r="M205" s="320">
        <f t="shared" si="47"/>
        <v>3.2200183547938233E-4</v>
      </c>
      <c r="N205" s="320">
        <f t="shared" si="47"/>
        <v>3.8316208120631494E-4</v>
      </c>
      <c r="O205" s="320">
        <f t="shared" si="47"/>
        <v>3.4174432540275216E-4</v>
      </c>
      <c r="P205" s="320">
        <f t="shared" si="47"/>
        <v>3.6314137699182918E-4</v>
      </c>
      <c r="Q205" s="320">
        <f t="shared" si="47"/>
        <v>3.5035601113536294E-4</v>
      </c>
      <c r="R205" s="320">
        <f t="shared" si="47"/>
        <v>3.4876961988592842E-4</v>
      </c>
      <c r="S205" s="320">
        <f t="shared" si="47"/>
        <v>3.2303473306596241E-4</v>
      </c>
      <c r="T205" s="320">
        <f t="shared" si="47"/>
        <v>3.1081880460732784E-4</v>
      </c>
      <c r="U205" s="320">
        <f t="shared" si="47"/>
        <v>3.1698807788885735E-4</v>
      </c>
      <c r="V205" s="320">
        <f t="shared" si="47"/>
        <v>3.1875328562718013E-4</v>
      </c>
      <c r="W205" s="320">
        <f t="shared" si="47"/>
        <v>3.2132282605634651E-4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0.1922126116710216</v>
      </c>
      <c r="C206" s="271">
        <f t="shared" si="48"/>
        <v>0.19250371688457613</v>
      </c>
      <c r="D206" s="271">
        <f t="shared" si="48"/>
        <v>0.18631768337788981</v>
      </c>
      <c r="E206" s="271">
        <f t="shared" si="48"/>
        <v>0.18869076368905627</v>
      </c>
      <c r="F206" s="271">
        <f t="shared" si="48"/>
        <v>0.18719440161431172</v>
      </c>
      <c r="G206" s="271">
        <f t="shared" si="48"/>
        <v>0.19954605707965056</v>
      </c>
      <c r="H206" s="271">
        <f t="shared" si="48"/>
        <v>0.19511635589473153</v>
      </c>
      <c r="I206" s="271">
        <f t="shared" si="48"/>
        <v>0.19936376245306259</v>
      </c>
      <c r="J206" s="271">
        <f t="shared" si="48"/>
        <v>0.19013606784700002</v>
      </c>
      <c r="K206" s="271">
        <f t="shared" si="48"/>
        <v>0.18011316259148019</v>
      </c>
      <c r="L206" s="271">
        <f t="shared" si="48"/>
        <v>0.18921687960082659</v>
      </c>
      <c r="M206" s="271">
        <f t="shared" si="48"/>
        <v>0.17901242275502846</v>
      </c>
      <c r="N206" s="271">
        <f t="shared" si="48"/>
        <v>0.16171077318027394</v>
      </c>
      <c r="O206" s="271">
        <f t="shared" si="48"/>
        <v>0.18640141365148941</v>
      </c>
      <c r="P206" s="271">
        <f t="shared" si="48"/>
        <v>0.19807142389818466</v>
      </c>
      <c r="Q206" s="271">
        <f t="shared" si="48"/>
        <v>0.19155778131816584</v>
      </c>
      <c r="R206" s="271">
        <f t="shared" si="48"/>
        <v>0.18727104128363176</v>
      </c>
      <c r="S206" s="271">
        <f t="shared" si="48"/>
        <v>0.19143992895070658</v>
      </c>
      <c r="T206" s="271">
        <f t="shared" si="48"/>
        <v>0.18980152514217608</v>
      </c>
      <c r="U206" s="271">
        <f t="shared" si="48"/>
        <v>0.18959535038968492</v>
      </c>
      <c r="V206" s="271">
        <f t="shared" si="48"/>
        <v>0.184547526121557</v>
      </c>
      <c r="W206" s="271">
        <f t="shared" si="48"/>
        <v>0.18275257377015502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0.1833702071828511</v>
      </c>
      <c r="C207" s="320">
        <f t="shared" si="49"/>
        <v>0.18063292285554411</v>
      </c>
      <c r="D207" s="320">
        <f t="shared" si="49"/>
        <v>0.17078456672269199</v>
      </c>
      <c r="E207" s="320">
        <f t="shared" si="49"/>
        <v>0.18125161394407413</v>
      </c>
      <c r="F207" s="320">
        <f t="shared" si="49"/>
        <v>0.17068055738489679</v>
      </c>
      <c r="G207" s="320">
        <f t="shared" si="49"/>
        <v>0.1911575501845251</v>
      </c>
      <c r="H207" s="320">
        <f t="shared" si="49"/>
        <v>0.18459439609949102</v>
      </c>
      <c r="I207" s="320">
        <f t="shared" si="49"/>
        <v>0.18935373824843027</v>
      </c>
      <c r="J207" s="320">
        <f t="shared" si="49"/>
        <v>0.17514108624326188</v>
      </c>
      <c r="K207" s="320">
        <f t="shared" si="49"/>
        <v>0.16261774071514593</v>
      </c>
      <c r="L207" s="320">
        <f t="shared" si="49"/>
        <v>0.17230234047838047</v>
      </c>
      <c r="M207" s="320">
        <f t="shared" si="49"/>
        <v>0.17385405241912683</v>
      </c>
      <c r="N207" s="320">
        <f t="shared" si="49"/>
        <v>0.14923945893830043</v>
      </c>
      <c r="O207" s="320">
        <f t="shared" si="49"/>
        <v>0.18109901757770441</v>
      </c>
      <c r="P207" s="320">
        <f t="shared" si="49"/>
        <v>0.19285031235384559</v>
      </c>
      <c r="Q207" s="320">
        <f t="shared" si="49"/>
        <v>0.18634039920145246</v>
      </c>
      <c r="R207" s="320">
        <f t="shared" si="49"/>
        <v>0.18175797773440863</v>
      </c>
      <c r="S207" s="320">
        <f t="shared" si="49"/>
        <v>0.18700207607435773</v>
      </c>
      <c r="T207" s="320">
        <f t="shared" si="49"/>
        <v>0.18562160623570698</v>
      </c>
      <c r="U207" s="320">
        <f t="shared" si="49"/>
        <v>0.18514305411929452</v>
      </c>
      <c r="V207" s="320">
        <f t="shared" si="49"/>
        <v>0.17957789777053926</v>
      </c>
      <c r="W207" s="320">
        <f t="shared" si="49"/>
        <v>0.17743535404562347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8.8424044881705612E-3</v>
      </c>
      <c r="C208" s="320">
        <f t="shared" si="50"/>
        <v>1.1870794029032026E-2</v>
      </c>
      <c r="D208" s="320">
        <f t="shared" si="50"/>
        <v>1.5533116655197798E-2</v>
      </c>
      <c r="E208" s="320">
        <f t="shared" si="50"/>
        <v>7.4391497449821141E-3</v>
      </c>
      <c r="F208" s="320">
        <f t="shared" si="50"/>
        <v>1.6513844229414862E-2</v>
      </c>
      <c r="G208" s="320">
        <f t="shared" si="50"/>
        <v>8.388506895125443E-3</v>
      </c>
      <c r="H208" s="320">
        <f t="shared" si="50"/>
        <v>1.0521959795240482E-2</v>
      </c>
      <c r="I208" s="320">
        <f t="shared" si="50"/>
        <v>1.0010024204632338E-2</v>
      </c>
      <c r="J208" s="320">
        <f t="shared" si="50"/>
        <v>1.4994981603738121E-2</v>
      </c>
      <c r="K208" s="320">
        <f t="shared" si="50"/>
        <v>1.7495421876334249E-2</v>
      </c>
      <c r="L208" s="320">
        <f t="shared" si="50"/>
        <v>1.6914539122446115E-2</v>
      </c>
      <c r="M208" s="320">
        <f t="shared" si="50"/>
        <v>5.1583703359016925E-3</v>
      </c>
      <c r="N208" s="320">
        <f t="shared" si="50"/>
        <v>1.2471314241973565E-2</v>
      </c>
      <c r="O208" s="320">
        <f t="shared" si="50"/>
        <v>5.3023960737849261E-3</v>
      </c>
      <c r="P208" s="320">
        <f t="shared" si="50"/>
        <v>5.2211115443391029E-3</v>
      </c>
      <c r="Q208" s="320">
        <f t="shared" si="50"/>
        <v>5.2173821167134041E-3</v>
      </c>
      <c r="R208" s="320">
        <f t="shared" si="50"/>
        <v>5.5130635492231118E-3</v>
      </c>
      <c r="S208" s="320">
        <f t="shared" si="50"/>
        <v>4.4378528763488762E-3</v>
      </c>
      <c r="T208" s="320">
        <f t="shared" si="50"/>
        <v>4.1799189064691015E-3</v>
      </c>
      <c r="U208" s="320">
        <f t="shared" si="50"/>
        <v>4.4522962703903895E-3</v>
      </c>
      <c r="V208" s="320">
        <f t="shared" si="50"/>
        <v>4.9696283510177698E-3</v>
      </c>
      <c r="W208" s="320">
        <f t="shared" si="50"/>
        <v>5.3172197245315222E-3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0.15569923618024956</v>
      </c>
      <c r="C209" s="271">
        <f t="shared" si="51"/>
        <v>0.1572453533848274</v>
      </c>
      <c r="D209" s="271">
        <f t="shared" si="51"/>
        <v>0.15737129552216747</v>
      </c>
      <c r="E209" s="271">
        <f t="shared" si="51"/>
        <v>0.15442932507686513</v>
      </c>
      <c r="F209" s="271">
        <f t="shared" si="51"/>
        <v>0.15789272928871145</v>
      </c>
      <c r="G209" s="271">
        <f t="shared" si="51"/>
        <v>0.15770677838593153</v>
      </c>
      <c r="H209" s="271">
        <f t="shared" si="51"/>
        <v>0.15639169653270346</v>
      </c>
      <c r="I209" s="271">
        <f t="shared" si="51"/>
        <v>0.15744799062081771</v>
      </c>
      <c r="J209" s="271">
        <f t="shared" si="51"/>
        <v>0.15674795406810046</v>
      </c>
      <c r="K209" s="271">
        <f t="shared" si="51"/>
        <v>0.15398343751091242</v>
      </c>
      <c r="L209" s="271">
        <f t="shared" si="51"/>
        <v>0.15738999639215923</v>
      </c>
      <c r="M209" s="271">
        <f t="shared" si="51"/>
        <v>0.14575270007037058</v>
      </c>
      <c r="N209" s="271">
        <f t="shared" si="51"/>
        <v>0.14314888699535996</v>
      </c>
      <c r="O209" s="271">
        <f t="shared" si="51"/>
        <v>0.14976917602233375</v>
      </c>
      <c r="P209" s="271">
        <f t="shared" si="51"/>
        <v>0.15090040540885982</v>
      </c>
      <c r="Q209" s="271">
        <f t="shared" si="51"/>
        <v>0.14875079625648185</v>
      </c>
      <c r="R209" s="271">
        <f t="shared" si="51"/>
        <v>0.14863771617919089</v>
      </c>
      <c r="S209" s="271">
        <f t="shared" si="51"/>
        <v>0.14965199735558862</v>
      </c>
      <c r="T209" s="271">
        <f t="shared" si="51"/>
        <v>0.14847890181529513</v>
      </c>
      <c r="U209" s="271">
        <f t="shared" si="51"/>
        <v>0.14812065417783526</v>
      </c>
      <c r="V209" s="271">
        <f t="shared" si="51"/>
        <v>0.14634141766258205</v>
      </c>
      <c r="W209" s="271">
        <f t="shared" si="51"/>
        <v>0.14506473303430711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6.669964629243598E-2</v>
      </c>
      <c r="C210" s="320">
        <f t="shared" si="52"/>
        <v>6.1435888685295516E-2</v>
      </c>
      <c r="D210" s="320">
        <f t="shared" si="52"/>
        <v>5.4541045727059416E-2</v>
      </c>
      <c r="E210" s="320">
        <f t="shared" si="52"/>
        <v>6.9261104659991218E-2</v>
      </c>
      <c r="F210" s="320">
        <f t="shared" si="52"/>
        <v>5.412216417185578E-2</v>
      </c>
      <c r="G210" s="320">
        <f t="shared" si="52"/>
        <v>7.1976216563720607E-2</v>
      </c>
      <c r="H210" s="320">
        <f t="shared" si="52"/>
        <v>6.4144712392937925E-2</v>
      </c>
      <c r="I210" s="320">
        <f t="shared" si="52"/>
        <v>6.7684645173398048E-2</v>
      </c>
      <c r="J210" s="320">
        <f t="shared" si="52"/>
        <v>5.7185403805756679E-2</v>
      </c>
      <c r="K210" s="320">
        <f t="shared" si="52"/>
        <v>4.9494415859201404E-2</v>
      </c>
      <c r="L210" s="320">
        <f t="shared" si="52"/>
        <v>5.4722210044176968E-2</v>
      </c>
      <c r="M210" s="320">
        <f t="shared" si="52"/>
        <v>5.9409916154230635E-2</v>
      </c>
      <c r="N210" s="320">
        <f t="shared" si="52"/>
        <v>3.4465937564989724E-2</v>
      </c>
      <c r="O210" s="320">
        <f t="shared" si="52"/>
        <v>6.6401644197131127E-2</v>
      </c>
      <c r="P210" s="320">
        <f t="shared" si="52"/>
        <v>6.6308315195891185E-2</v>
      </c>
      <c r="Q210" s="320">
        <f t="shared" si="52"/>
        <v>6.4464216556815529E-2</v>
      </c>
      <c r="R210" s="320">
        <f t="shared" si="52"/>
        <v>6.4939951699341303E-2</v>
      </c>
      <c r="S210" s="320">
        <f t="shared" si="52"/>
        <v>6.8779310155935275E-2</v>
      </c>
      <c r="T210" s="320">
        <f t="shared" si="52"/>
        <v>6.8946542747202508E-2</v>
      </c>
      <c r="U210" s="320">
        <f t="shared" si="52"/>
        <v>6.8497035587539626E-2</v>
      </c>
      <c r="V210" s="320">
        <f t="shared" si="52"/>
        <v>6.3370552321453472E-2</v>
      </c>
      <c r="W210" s="320">
        <f t="shared" si="52"/>
        <v>5.9797795467831732E-2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5.0729711973191413E-2</v>
      </c>
      <c r="C211" s="320">
        <f t="shared" si="53"/>
        <v>4.8500397737664951E-2</v>
      </c>
      <c r="D211" s="320">
        <f t="shared" si="53"/>
        <v>4.8090744967175324E-2</v>
      </c>
      <c r="E211" s="320">
        <f t="shared" si="53"/>
        <v>5.2733734853065983E-2</v>
      </c>
      <c r="F211" s="320">
        <f t="shared" si="53"/>
        <v>4.7604196505725255E-2</v>
      </c>
      <c r="G211" s="320">
        <f t="shared" si="53"/>
        <v>4.9434814985346326E-2</v>
      </c>
      <c r="H211" s="320">
        <f t="shared" si="53"/>
        <v>4.9582941597874401E-2</v>
      </c>
      <c r="I211" s="320">
        <f t="shared" si="53"/>
        <v>4.9013787328851262E-2</v>
      </c>
      <c r="J211" s="320">
        <f t="shared" si="53"/>
        <v>4.8924018348874977E-2</v>
      </c>
      <c r="K211" s="320">
        <f t="shared" si="53"/>
        <v>5.1239869242424942E-2</v>
      </c>
      <c r="L211" s="320">
        <f t="shared" si="53"/>
        <v>4.8206643333178784E-2</v>
      </c>
      <c r="M211" s="320">
        <f t="shared" si="53"/>
        <v>5.8917272908768019E-2</v>
      </c>
      <c r="N211" s="320">
        <f t="shared" si="53"/>
        <v>5.9037010042706957E-2</v>
      </c>
      <c r="O211" s="320">
        <f t="shared" si="53"/>
        <v>5.6597572154674675E-2</v>
      </c>
      <c r="P211" s="320">
        <f t="shared" si="53"/>
        <v>5.4167130387199044E-2</v>
      </c>
      <c r="Q211" s="320">
        <f t="shared" si="53"/>
        <v>5.5006395094038145E-2</v>
      </c>
      <c r="R211" s="320">
        <f t="shared" si="53"/>
        <v>5.5269270648574002E-2</v>
      </c>
      <c r="S211" s="320">
        <f t="shared" si="53"/>
        <v>5.6655602786976109E-2</v>
      </c>
      <c r="T211" s="320">
        <f t="shared" si="53"/>
        <v>5.6811025892351409E-2</v>
      </c>
      <c r="U211" s="320">
        <f t="shared" si="53"/>
        <v>5.602800947526642E-2</v>
      </c>
      <c r="V211" s="320">
        <f t="shared" si="53"/>
        <v>5.7159718929187898E-2</v>
      </c>
      <c r="W211" s="320">
        <f t="shared" si="53"/>
        <v>5.747574449906314E-2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3.8269877914622143E-2</v>
      </c>
      <c r="C212" s="320">
        <f t="shared" si="54"/>
        <v>4.730906696186693E-2</v>
      </c>
      <c r="D212" s="320">
        <f t="shared" si="54"/>
        <v>5.4739504827932745E-2</v>
      </c>
      <c r="E212" s="320">
        <f t="shared" si="54"/>
        <v>3.243448556380793E-2</v>
      </c>
      <c r="F212" s="320">
        <f t="shared" si="54"/>
        <v>5.6166368611130398E-2</v>
      </c>
      <c r="G212" s="320">
        <f t="shared" si="54"/>
        <v>3.6295746836864609E-2</v>
      </c>
      <c r="H212" s="320">
        <f t="shared" si="54"/>
        <v>4.2664042541891135E-2</v>
      </c>
      <c r="I212" s="320">
        <f t="shared" si="54"/>
        <v>4.0749558118568403E-2</v>
      </c>
      <c r="J212" s="320">
        <f t="shared" si="54"/>
        <v>5.0638531913468801E-2</v>
      </c>
      <c r="K212" s="320">
        <f t="shared" si="54"/>
        <v>5.3249152409286064E-2</v>
      </c>
      <c r="L212" s="320">
        <f t="shared" si="54"/>
        <v>5.4461143014803468E-2</v>
      </c>
      <c r="M212" s="320">
        <f t="shared" si="54"/>
        <v>2.7425511007371929E-2</v>
      </c>
      <c r="N212" s="320">
        <f t="shared" si="54"/>
        <v>4.9645939387663277E-2</v>
      </c>
      <c r="O212" s="320">
        <f t="shared" si="54"/>
        <v>2.6769959670527945E-2</v>
      </c>
      <c r="P212" s="320">
        <f t="shared" si="54"/>
        <v>3.04249598257696E-2</v>
      </c>
      <c r="Q212" s="320">
        <f t="shared" si="54"/>
        <v>2.9280184605628173E-2</v>
      </c>
      <c r="R212" s="320">
        <f t="shared" si="54"/>
        <v>2.8428493831275596E-2</v>
      </c>
      <c r="S212" s="320">
        <f t="shared" si="54"/>
        <v>2.4217084412677243E-2</v>
      </c>
      <c r="T212" s="320">
        <f t="shared" si="54"/>
        <v>2.2721333175741234E-2</v>
      </c>
      <c r="U212" s="320">
        <f t="shared" si="54"/>
        <v>2.3595609115029215E-2</v>
      </c>
      <c r="V212" s="320">
        <f t="shared" si="54"/>
        <v>2.5811146411940648E-2</v>
      </c>
      <c r="W212" s="320">
        <f t="shared" si="54"/>
        <v>2.7791193067412248E-2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4.7224126428185347E-2</v>
      </c>
      <c r="C213" s="321">
        <f t="shared" si="55"/>
        <v>5.2296808491376016E-2</v>
      </c>
      <c r="D213" s="321">
        <f t="shared" si="55"/>
        <v>5.5259953589856158E-2</v>
      </c>
      <c r="E213" s="321">
        <f t="shared" si="55"/>
        <v>4.3631149232172393E-2</v>
      </c>
      <c r="F213" s="321">
        <f t="shared" si="55"/>
        <v>5.6026459950912634E-2</v>
      </c>
      <c r="G213" s="321">
        <f t="shared" si="55"/>
        <v>4.7407434275220567E-2</v>
      </c>
      <c r="H213" s="321">
        <f t="shared" si="55"/>
        <v>4.9017330612024144E-2</v>
      </c>
      <c r="I213" s="321">
        <f t="shared" si="55"/>
        <v>4.8695812644179173E-2</v>
      </c>
      <c r="J213" s="321">
        <f t="shared" si="55"/>
        <v>5.2152926068072397E-2</v>
      </c>
      <c r="K213" s="321">
        <f t="shared" si="55"/>
        <v>5.0471148493498381E-2</v>
      </c>
      <c r="L213" s="321">
        <f t="shared" si="55"/>
        <v>5.4035890626872737E-2</v>
      </c>
      <c r="M213" s="321">
        <f t="shared" si="55"/>
        <v>3.4170062809007161E-2</v>
      </c>
      <c r="N213" s="321">
        <f t="shared" si="55"/>
        <v>4.0660241459052192E-2</v>
      </c>
      <c r="O213" s="321">
        <f t="shared" si="55"/>
        <v>3.6265088508731558E-2</v>
      </c>
      <c r="P213" s="321">
        <f t="shared" si="55"/>
        <v>3.8535692325749694E-2</v>
      </c>
      <c r="Q213" s="321">
        <f t="shared" si="55"/>
        <v>3.9351631971960621E-2</v>
      </c>
      <c r="R213" s="321">
        <f t="shared" si="55"/>
        <v>4.0059901972941188E-2</v>
      </c>
      <c r="S213" s="321">
        <f t="shared" si="55"/>
        <v>3.4491719243754625E-2</v>
      </c>
      <c r="T213" s="321">
        <f t="shared" si="55"/>
        <v>3.5211876000815115E-2</v>
      </c>
      <c r="U213" s="321">
        <f t="shared" si="55"/>
        <v>3.7520472791670541E-2</v>
      </c>
      <c r="V213" s="321">
        <f t="shared" si="55"/>
        <v>3.6807281030503132E-2</v>
      </c>
      <c r="W213" s="321">
        <f t="shared" si="55"/>
        <v>3.7103992628344323E-2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3058.3661248434196</v>
      </c>
      <c r="C217" s="322">
        <f t="shared" si="56"/>
        <v>2724.3751666496487</v>
      </c>
      <c r="D217" s="322">
        <f t="shared" si="56"/>
        <v>2834.5483240144022</v>
      </c>
      <c r="E217" s="322">
        <f t="shared" si="56"/>
        <v>2648.9916101087106</v>
      </c>
      <c r="F217" s="322">
        <f t="shared" si="56"/>
        <v>2792.7472688978505</v>
      </c>
      <c r="G217" s="322">
        <f t="shared" si="56"/>
        <v>3231.7118253997814</v>
      </c>
      <c r="H217" s="322">
        <f t="shared" si="56"/>
        <v>3024.8830353452713</v>
      </c>
      <c r="I217" s="322">
        <f t="shared" si="56"/>
        <v>3183.2630698089706</v>
      </c>
      <c r="J217" s="322">
        <f t="shared" si="56"/>
        <v>2704.5913695094782</v>
      </c>
      <c r="K217" s="322">
        <f t="shared" si="56"/>
        <v>3442.121364718811</v>
      </c>
      <c r="L217" s="322">
        <f t="shared" si="56"/>
        <v>2737.7060447322724</v>
      </c>
      <c r="M217" s="322">
        <f t="shared" si="56"/>
        <v>1853.2595684130272</v>
      </c>
      <c r="N217" s="322">
        <f t="shared" si="56"/>
        <v>2127.4709610550335</v>
      </c>
      <c r="O217" s="322">
        <f t="shared" si="56"/>
        <v>2079.1890026531401</v>
      </c>
      <c r="P217" s="322">
        <f t="shared" si="56"/>
        <v>2032.9618761952579</v>
      </c>
      <c r="Q217" s="322">
        <f t="shared" si="56"/>
        <v>1611.0207875699964</v>
      </c>
      <c r="R217" s="322">
        <f t="shared" si="56"/>
        <v>1576.4518334778268</v>
      </c>
      <c r="S217" s="322">
        <f t="shared" si="56"/>
        <v>1563.7523418174258</v>
      </c>
      <c r="T217" s="322">
        <f t="shared" si="56"/>
        <v>1651.989362377409</v>
      </c>
      <c r="U217" s="322">
        <f t="shared" si="56"/>
        <v>1623.4575631426444</v>
      </c>
      <c r="V217" s="322">
        <f t="shared" si="56"/>
        <v>1558.5028950363414</v>
      </c>
      <c r="W217" s="322">
        <f t="shared" si="56"/>
        <v>1503.4548472674878</v>
      </c>
      <c r="DA217" s="95"/>
    </row>
    <row r="218" spans="1:105" ht="12" customHeight="1" x14ac:dyDescent="0.25">
      <c r="A218" s="55" t="s">
        <v>92</v>
      </c>
      <c r="B218" s="275">
        <f>IF(B$6=0,0,B$6/CHI!B$10*1000)</f>
        <v>6.2227035276707703</v>
      </c>
      <c r="C218" s="275">
        <f>IF(C$6=0,0,C$6/CHI!C$10*1000)</f>
        <v>6.0115999054713454</v>
      </c>
      <c r="D218" s="275">
        <f>IF(D$6=0,0,D$6/CHI!D$10*1000)</f>
        <v>6.7060916599347857</v>
      </c>
      <c r="E218" s="275">
        <f>IF(E$6=0,0,E$6/CHI!E$10*1000)</f>
        <v>4.839712555241559</v>
      </c>
      <c r="F218" s="275">
        <f>IF(F$6=0,0,F$6/CHI!F$10*1000)</f>
        <v>3.5045541508027211</v>
      </c>
      <c r="G218" s="275">
        <f>IF(G$6=0,0,G$6/CHI!G$10*1000)</f>
        <v>2.49833968280796</v>
      </c>
      <c r="H218" s="275">
        <f>IF(H$6=0,0,H$6/CHI!H$10*1000)</f>
        <v>2.2533152265614298</v>
      </c>
      <c r="I218" s="275">
        <f>IF(I$6=0,0,I$6/CHI!I$10*1000)</f>
        <v>2.0840411479133256</v>
      </c>
      <c r="J218" s="275">
        <f>IF(J$6=0,0,J$6/CHI!J$10*1000)</f>
        <v>2.4363634530848848</v>
      </c>
      <c r="K218" s="275">
        <f>IF(K$6=0,0,K$6/CHI!K$10*1000)</f>
        <v>1.4547319984630567</v>
      </c>
      <c r="L218" s="275">
        <f>IF(L$6=0,0,L$6/CHI!L$10*1000)</f>
        <v>1.6048995158643438</v>
      </c>
      <c r="M218" s="275">
        <f>IF(M$6=0,0,M$6/CHI!M$10*1000)</f>
        <v>2.4840780768210045</v>
      </c>
      <c r="N218" s="275">
        <f>IF(N$6=0,0,N$6/CHI!N$10*1000)</f>
        <v>2.6064781852424157</v>
      </c>
      <c r="O218" s="275">
        <f>IF(O$6=0,0,O$6/CHI!O$10*1000)</f>
        <v>2.9333803797348401</v>
      </c>
      <c r="P218" s="275">
        <f>IF(P$6=0,0,P$6/CHI!P$10*1000)</f>
        <v>2.9952765387762064</v>
      </c>
      <c r="Q218" s="275">
        <f>IF(Q$6=0,0,Q$6/CHI!Q$10*1000)</f>
        <v>2.5592224839053155</v>
      </c>
      <c r="R218" s="275">
        <f>IF(R$6=0,0,R$6/CHI!R$10*1000)</f>
        <v>2.881623698904535</v>
      </c>
      <c r="S218" s="275">
        <f>IF(S$6=0,0,S$6/CHI!S$10*1000)</f>
        <v>2.191764254181924</v>
      </c>
      <c r="T218" s="275">
        <f>IF(T$6=0,0,T$6/CHI!T$10*1000)</f>
        <v>2.488278393980206</v>
      </c>
      <c r="U218" s="275">
        <f>IF(U$6=0,0,U$6/CHI!U$10*1000)</f>
        <v>2.4333192428001635</v>
      </c>
      <c r="V218" s="275">
        <f>IF(V$6=0,0,V$6/CHI!V$10*1000)</f>
        <v>2.0838654118009314</v>
      </c>
      <c r="W218" s="275">
        <f>IF(W$6=0,0,W$6/CHI!W$10*1000)</f>
        <v>1.8962469210594615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49.235893403275313</v>
      </c>
      <c r="C219" s="276">
        <f>IF(C$7=0,0,C$7/CHI!C$10*1000)</f>
        <v>47.565578339503247</v>
      </c>
      <c r="D219" s="276">
        <f>IF(D$7=0,0,D$7/CHI!D$10*1000)</f>
        <v>53.060605033313095</v>
      </c>
      <c r="E219" s="276">
        <f>IF(E$7=0,0,E$7/CHI!E$10*1000)</f>
        <v>38.293254758604988</v>
      </c>
      <c r="F219" s="276">
        <f>IF(F$7=0,0,F$7/CHI!F$10*1000)</f>
        <v>27.729081713059884</v>
      </c>
      <c r="G219" s="276">
        <f>IF(G$7=0,0,G$7/CHI!G$10*1000)</f>
        <v>19.767611579263001</v>
      </c>
      <c r="H219" s="276">
        <f>IF(H$7=0,0,H$7/CHI!H$10*1000)</f>
        <v>17.828904720531234</v>
      </c>
      <c r="I219" s="276">
        <f>IF(I$7=0,0,I$7/CHI!I$10*1000)</f>
        <v>16.489557529202756</v>
      </c>
      <c r="J219" s="276">
        <f>IF(J$7=0,0,J$7/CHI!J$10*1000)</f>
        <v>19.277237093862361</v>
      </c>
      <c r="K219" s="276">
        <f>IF(K$7=0,0,K$7/CHI!K$10*1000)</f>
        <v>11.510275122085213</v>
      </c>
      <c r="L219" s="276">
        <f>IF(L$7=0,0,L$7/CHI!L$10*1000)</f>
        <v>12.698445480278666</v>
      </c>
      <c r="M219" s="276">
        <f>IF(M$7=0,0,M$7/CHI!M$10*1000)</f>
        <v>19.654769482735212</v>
      </c>
      <c r="N219" s="276">
        <f>IF(N$7=0,0,N$7/CHI!N$10*1000)</f>
        <v>20.623235787451115</v>
      </c>
      <c r="O219" s="276">
        <f>IF(O$7=0,0,O$7/CHI!O$10*1000)</f>
        <v>23.209783825575379</v>
      </c>
      <c r="P219" s="276">
        <f>IF(P$7=0,0,P$7/CHI!P$10*1000)</f>
        <v>23.69952476776896</v>
      </c>
      <c r="Q219" s="276">
        <f>IF(Q$7=0,0,Q$7/CHI!Q$10*1000)</f>
        <v>20.249334530001786</v>
      </c>
      <c r="R219" s="276">
        <f>IF(R$7=0,0,R$7/CHI!R$10*1000)</f>
        <v>22.80026947077177</v>
      </c>
      <c r="S219" s="276">
        <f>IF(S$7=0,0,S$7/CHI!S$10*1000)</f>
        <v>17.341894998555986</v>
      </c>
      <c r="T219" s="276">
        <f>IF(T$7=0,0,T$7/CHI!T$10*1000)</f>
        <v>19.688003649683822</v>
      </c>
      <c r="U219" s="276">
        <f>IF(U$7=0,0,U$7/CHI!U$10*1000)</f>
        <v>19.253150390645803</v>
      </c>
      <c r="V219" s="276">
        <f>IF(V$7=0,0,V$7/CHI!V$10*1000)</f>
        <v>16.488167052465673</v>
      </c>
      <c r="W219" s="276">
        <f>IF(W$7=0,0,W$7/CHI!W$10*1000)</f>
        <v>15.003673380293552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54.338286758088145</v>
      </c>
      <c r="C220" s="276">
        <f>IF(C$8=0,0,C$8/CHI!C$10*1000)</f>
        <v>52.494874307577724</v>
      </c>
      <c r="D220" s="276">
        <f>IF(D$8=0,0,D$8/CHI!D$10*1000)</f>
        <v>58.559359291853937</v>
      </c>
      <c r="E220" s="276">
        <f>IF(E$8=0,0,E$8/CHI!E$10*1000)</f>
        <v>42.261645197143501</v>
      </c>
      <c r="F220" s="276">
        <f>IF(F$8=0,0,F$8/CHI!F$10*1000)</f>
        <v>30.602690222789228</v>
      </c>
      <c r="G220" s="276">
        <f>IF(G$8=0,0,G$8/CHI!G$10*1000)</f>
        <v>21.816160371430186</v>
      </c>
      <c r="H220" s="276">
        <f>IF(H$8=0,0,H$8/CHI!H$10*1000)</f>
        <v>19.676542260577929</v>
      </c>
      <c r="I220" s="276">
        <f>IF(I$8=0,0,I$8/CHI!I$10*1000)</f>
        <v>18.198396405582542</v>
      </c>
      <c r="J220" s="276">
        <f>IF(J$8=0,0,J$8/CHI!J$10*1000)</f>
        <v>21.274967604025733</v>
      </c>
      <c r="K220" s="276">
        <f>IF(K$8=0,0,K$8/CHI!K$10*1000)</f>
        <v>12.703103102557845</v>
      </c>
      <c r="L220" s="276">
        <f>IF(L$8=0,0,L$8/CHI!L$10*1000)</f>
        <v>14.014405430559902</v>
      </c>
      <c r="M220" s="276">
        <f>IF(M$8=0,0,M$8/CHI!M$10*1000)</f>
        <v>21.69162427031209</v>
      </c>
      <c r="N220" s="276">
        <f>IF(N$8=0,0,N$8/CHI!N$10*1000)</f>
        <v>22.760454266960384</v>
      </c>
      <c r="O220" s="276">
        <f>IF(O$8=0,0,O$8/CHI!O$10*1000)</f>
        <v>25.61505036127673</v>
      </c>
      <c r="P220" s="276">
        <f>IF(P$8=0,0,P$8/CHI!P$10*1000)</f>
        <v>26.155543930391524</v>
      </c>
      <c r="Q220" s="276">
        <f>IF(Q$8=0,0,Q$8/CHI!Q$10*1000)</f>
        <v>22.347805031978901</v>
      </c>
      <c r="R220" s="276">
        <f>IF(R$8=0,0,R$8/CHI!R$10*1000)</f>
        <v>25.163097387445021</v>
      </c>
      <c r="S220" s="276">
        <f>IF(S$8=0,0,S$8/CHI!S$10*1000)</f>
        <v>19.139062952344098</v>
      </c>
      <c r="T220" s="276">
        <f>IF(T$8=0,0,T$8/CHI!T$10*1000)</f>
        <v>21.728302546443444</v>
      </c>
      <c r="U220" s="276">
        <f>IF(U$8=0,0,U$8/CHI!U$10*1000)</f>
        <v>21.248384757732719</v>
      </c>
      <c r="V220" s="276">
        <f>IF(V$8=0,0,V$8/CHI!V$10*1000)</f>
        <v>18.19686183154624</v>
      </c>
      <c r="W220" s="276">
        <f>IF(W$8=0,0,W$8/CHI!W$10*1000)</f>
        <v>16.558527736776078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88.410085090923928</v>
      </c>
      <c r="C221" s="276">
        <f>IF(C$9=0,0,C$9/CHI!C$10*1000)</f>
        <v>85.410795615109961</v>
      </c>
      <c r="D221" s="276">
        <f>IF(D$9=0,0,D$9/CHI!D$10*1000)</f>
        <v>95.277901581837654</v>
      </c>
      <c r="E221" s="276">
        <f>IF(E$9=0,0,E$9/CHI!E$10*1000)</f>
        <v>68.761013106578062</v>
      </c>
      <c r="F221" s="276">
        <f>IF(F$9=0,0,F$9/CHI!F$10*1000)</f>
        <v>49.791530208766851</v>
      </c>
      <c r="G221" s="276">
        <f>IF(G$9=0,0,G$9/CHI!G$10*1000)</f>
        <v>35.495572456713376</v>
      </c>
      <c r="H221" s="276">
        <f>IF(H$9=0,0,H$9/CHI!H$10*1000)</f>
        <v>32.014347145273582</v>
      </c>
      <c r="I221" s="276">
        <f>IF(I$9=0,0,I$9/CHI!I$10*1000)</f>
        <v>29.609357797730553</v>
      </c>
      <c r="J221" s="276">
        <f>IF(J$9=0,0,J$9/CHI!J$10*1000)</f>
        <v>34.615034967008668</v>
      </c>
      <c r="K221" s="276">
        <f>IF(K$9=0,0,K$9/CHI!K$10*1000)</f>
        <v>20.668344425650293</v>
      </c>
      <c r="L221" s="276">
        <f>IF(L$9=0,0,L$9/CHI!L$10*1000)</f>
        <v>22.801874157912835</v>
      </c>
      <c r="M221" s="276">
        <f>IF(M$9=0,0,M$9/CHI!M$10*1000)</f>
        <v>35.292948341128692</v>
      </c>
      <c r="N221" s="276">
        <f>IF(N$9=0,0,N$9/CHI!N$10*1000)</f>
        <v>37.031968037721221</v>
      </c>
      <c r="O221" s="276">
        <f>IF(O$9=0,0,O$9/CHI!O$10*1000)</f>
        <v>41.676484798477624</v>
      </c>
      <c r="P221" s="276">
        <f>IF(P$9=0,0,P$9/CHI!P$10*1000)</f>
        <v>42.555884670786305</v>
      </c>
      <c r="Q221" s="276">
        <f>IF(Q$9=0,0,Q$9/CHI!Q$10*1000)</f>
        <v>36.360574879158165</v>
      </c>
      <c r="R221" s="276">
        <f>IF(R$9=0,0,R$9/CHI!R$10*1000)</f>
        <v>40.94114323256764</v>
      </c>
      <c r="S221" s="276">
        <f>IF(S$9=0,0,S$9/CHI!S$10*1000)</f>
        <v>31.139851569306749</v>
      </c>
      <c r="T221" s="276">
        <f>IF(T$9=0,0,T$9/CHI!T$10*1000)</f>
        <v>35.352625038853802</v>
      </c>
      <c r="U221" s="276">
        <f>IF(U$9=0,0,U$9/CHI!U$10*1000)</f>
        <v>34.571783848084237</v>
      </c>
      <c r="V221" s="276">
        <f>IF(V$9=0,0,V$9/CHI!V$10*1000)</f>
        <v>29.606860997974415</v>
      </c>
      <c r="W221" s="276">
        <f>IF(W$9=0,0,W$9/CHI!W$10*1000)</f>
        <v>26.941240394755216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20.316320791497688</v>
      </c>
      <c r="C222" s="277">
        <f>IF(C$10=0,0,C$10/CHI!C$10*1000)</f>
        <v>18.360760224275072</v>
      </c>
      <c r="D222" s="277">
        <f>IF(D$10=0,0,D$10/CHI!D$10*1000)</f>
        <v>19.479082608332952</v>
      </c>
      <c r="E222" s="277">
        <f>IF(E$10=0,0,E$10/CHI!E$10*1000)</f>
        <v>16.568824317176912</v>
      </c>
      <c r="F222" s="277">
        <f>IF(F$10=0,0,F$10/CHI!F$10*1000)</f>
        <v>10.13296651511166</v>
      </c>
      <c r="G222" s="277">
        <f>IF(G$10=0,0,G$10/CHI!G$10*1000)</f>
        <v>8.3808429553513424</v>
      </c>
      <c r="H222" s="277">
        <f>IF(H$10=0,0,H$10/CHI!H$10*1000)</f>
        <v>7.2118353499713992</v>
      </c>
      <c r="I222" s="277">
        <f>IF(I$10=0,0,I$10/CHI!I$10*1000)</f>
        <v>6.8162831116874454</v>
      </c>
      <c r="J222" s="277">
        <f>IF(J$10=0,0,J$10/CHI!J$10*1000)</f>
        <v>7.3985264763459355</v>
      </c>
      <c r="K222" s="277">
        <f>IF(K$10=0,0,K$10/CHI!K$10*1000)</f>
        <v>4.3497180294658033</v>
      </c>
      <c r="L222" s="277">
        <f>IF(L$10=0,0,L$10/CHI!L$10*1000)</f>
        <v>4.7630881096784483</v>
      </c>
      <c r="M222" s="277">
        <f>IF(M$10=0,0,M$10/CHI!M$10*1000)</f>
        <v>9.422700486256776</v>
      </c>
      <c r="N222" s="277">
        <f>IF(N$10=0,0,N$10/CHI!N$10*1000)</f>
        <v>7.9473853164432864</v>
      </c>
      <c r="O222" s="277">
        <f>IF(O$10=0,0,O$10/CHI!O$10*1000)</f>
        <v>11.112240396121837</v>
      </c>
      <c r="P222" s="277">
        <f>IF(P$10=0,0,P$10/CHI!P$10*1000)</f>
        <v>11.051235807239438</v>
      </c>
      <c r="Q222" s="277">
        <f>IF(Q$10=0,0,Q$10/CHI!Q$10*1000)</f>
        <v>9.4969979871102783</v>
      </c>
      <c r="R222" s="277">
        <f>IF(R$10=0,0,R$10/CHI!R$10*1000)</f>
        <v>10.697594437547034</v>
      </c>
      <c r="S222" s="277">
        <f>IF(S$10=0,0,S$10/CHI!S$10*1000)</f>
        <v>8.8261495773582865</v>
      </c>
      <c r="T222" s="277">
        <f>IF(T$10=0,0,T$10/CHI!T$10*1000)</f>
        <v>10.218910046890141</v>
      </c>
      <c r="U222" s="277">
        <f>IF(U$10=0,0,U$10/CHI!U$10*1000)</f>
        <v>9.8392961810274269</v>
      </c>
      <c r="V222" s="277">
        <f>IF(V$10=0,0,V$10/CHI!V$10*1000)</f>
        <v>8.1969408687924457</v>
      </c>
      <c r="W222" s="277">
        <f>IF(W$10=0,0,W$10/CHI!W$10*1000)</f>
        <v>7.2831556002415541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2174.0038140961074</v>
      </c>
      <c r="C223" s="323">
        <f>IF(C$16=0,0,C$16/CHI!C$10*1000)</f>
        <v>1940.0378316159315</v>
      </c>
      <c r="D223" s="323">
        <f>IF(D$16=0,0,D$16/CHI!D$10*1000)</f>
        <v>2008.389624667439</v>
      </c>
      <c r="E223" s="323">
        <f>IF(E$16=0,0,E$16/CHI!E$10*1000)</f>
        <v>1895.4109932270255</v>
      </c>
      <c r="F223" s="323">
        <f>IF(F$16=0,0,F$16/CHI!F$10*1000)</f>
        <v>2337.523292778601</v>
      </c>
      <c r="G223" s="323">
        <f>IF(G$16=0,0,G$16/CHI!G$10*1000)</f>
        <v>2838.728826794852</v>
      </c>
      <c r="H223" s="323">
        <f>IF(H$16=0,0,H$16/CHI!H$10*1000)</f>
        <v>2664.0994122326019</v>
      </c>
      <c r="I223" s="323">
        <f>IF(I$16=0,0,I$16/CHI!I$10*1000)</f>
        <v>2830.2497649507054</v>
      </c>
      <c r="J223" s="323">
        <f>IF(J$16=0,0,J$16/CHI!J$10*1000)</f>
        <v>2320.9400504422315</v>
      </c>
      <c r="K223" s="323">
        <f>IF(K$16=0,0,K$16/CHI!K$10*1000)</f>
        <v>3152.7448137697847</v>
      </c>
      <c r="L223" s="323">
        <f>IF(L$16=0,0,L$16/CHI!L$10*1000)</f>
        <v>2463.3630435439068</v>
      </c>
      <c r="M223" s="323">
        <f>IF(M$16=0,0,M$16/CHI!M$10*1000)</f>
        <v>1340.8719252358969</v>
      </c>
      <c r="N223" s="323">
        <f>IF(N$16=0,0,N$16/CHI!N$10*1000)</f>
        <v>1651.25429011289</v>
      </c>
      <c r="O223" s="323">
        <f>IF(O$16=0,0,O$16/CHI!O$10*1000)</f>
        <v>1505.6097523156998</v>
      </c>
      <c r="P223" s="323">
        <f>IF(P$16=0,0,P$16/CHI!P$10*1000)</f>
        <v>1484.1517928660373</v>
      </c>
      <c r="Q223" s="323">
        <f>IF(Q$16=0,0,Q$16/CHI!Q$10*1000)</f>
        <v>1134.4558722838674</v>
      </c>
      <c r="R223" s="323">
        <f>IF(R$16=0,0,R$16/CHI!R$10*1000)</f>
        <v>1042.0279352464706</v>
      </c>
      <c r="S223" s="323">
        <f>IF(S$16=0,0,S$16/CHI!S$10*1000)</f>
        <v>1111.731674477368</v>
      </c>
      <c r="T223" s="323">
        <f>IF(T$16=0,0,T$16/CHI!T$10*1000)</f>
        <v>1124.6180757958966</v>
      </c>
      <c r="U223" s="323">
        <f>IF(U$16=0,0,U$16/CHI!U$10*1000)</f>
        <v>1115.137914374159</v>
      </c>
      <c r="V223" s="323">
        <f>IF(V$16=0,0,V$16/CHI!V$10*1000)</f>
        <v>1117.8299883747568</v>
      </c>
      <c r="W223" s="323">
        <f>IF(W$16=0,0,W$16/CHI!W$10*1000)</f>
        <v>1103.5406024627007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417.10946688918159</v>
      </c>
      <c r="C224" s="278">
        <f>IF(C$25=0,0,C$25/CHI!C$10*1000)</f>
        <v>347.88255909871071</v>
      </c>
      <c r="D224" s="278">
        <f>IF(D$25=0,0,D$25/CHI!D$10*1000)</f>
        <v>364.16059265314891</v>
      </c>
      <c r="E224" s="278">
        <f>IF(E$25=0,0,E$25/CHI!E$10*1000)</f>
        <v>364.99248311496171</v>
      </c>
      <c r="F224" s="278">
        <f>IF(F$25=0,0,F$25/CHI!F$10*1000)</f>
        <v>185.80496078565696</v>
      </c>
      <c r="G224" s="278">
        <f>IF(G$25=0,0,G$25/CHI!G$10*1000)</f>
        <v>162.55877610754638</v>
      </c>
      <c r="H224" s="278">
        <f>IF(H$25=0,0,H$25/CHI!H$10*1000)</f>
        <v>142.22536478369571</v>
      </c>
      <c r="I224" s="278">
        <f>IF(I$25=0,0,I$25/CHI!I$10*1000)</f>
        <v>130.88968029630624</v>
      </c>
      <c r="J224" s="278">
        <f>IF(J$25=0,0,J$25/CHI!J$10*1000)</f>
        <v>142.61263030585087</v>
      </c>
      <c r="K224" s="278">
        <f>IF(K$25=0,0,K$25/CHI!K$10*1000)</f>
        <v>92.155294277514784</v>
      </c>
      <c r="L224" s="278">
        <f>IF(L$25=0,0,L$25/CHI!L$10*1000)</f>
        <v>89.339783869333203</v>
      </c>
      <c r="M224" s="278">
        <f>IF(M$25=0,0,M$25/CHI!M$10*1000)</f>
        <v>267.26037570370835</v>
      </c>
      <c r="N224" s="278">
        <f>IF(N$25=0,0,N$25/CHI!N$10*1000)</f>
        <v>236.14620390310412</v>
      </c>
      <c r="O224" s="278">
        <f>IF(O$25=0,0,O$25/CHI!O$10*1000)</f>
        <v>285.66031848089352</v>
      </c>
      <c r="P224" s="278">
        <f>IF(P$25=0,0,P$25/CHI!P$10*1000)</f>
        <v>262.71330056294011</v>
      </c>
      <c r="Q224" s="278">
        <f>IF(Q$25=0,0,Q$25/CHI!Q$10*1000)</f>
        <v>236.26353444765428</v>
      </c>
      <c r="R224" s="278">
        <f>IF(R$25=0,0,R$25/CHI!R$10*1000)</f>
        <v>268.51428552688304</v>
      </c>
      <c r="S224" s="278">
        <f>IF(S$25=0,0,S$25/CHI!S$10*1000)</f>
        <v>226.0333527212878</v>
      </c>
      <c r="T224" s="278">
        <f>IF(T$25=0,0,T$25/CHI!T$10*1000)</f>
        <v>267.42952802878602</v>
      </c>
      <c r="U224" s="278">
        <f>IF(U$25=0,0,U$25/CHI!U$10*1000)</f>
        <v>252.89858467669356</v>
      </c>
      <c r="V224" s="278">
        <f>IF(V$25=0,0,V$25/CHI!V$10*1000)</f>
        <v>219.73038876465418</v>
      </c>
      <c r="W224" s="278">
        <f>IF(W$25=0,0,W$25/CHI!W$10*1000)</f>
        <v>199.44491105050687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173.5935337531449</v>
      </c>
      <c r="C225" s="278">
        <f>IF(C$36=0,0,C$36/CHI!C$10*1000)</f>
        <v>151.66678797276884</v>
      </c>
      <c r="D225" s="278">
        <f>IF(D$36=0,0,D$36/CHI!D$10*1000)</f>
        <v>154.97067762370253</v>
      </c>
      <c r="E225" s="278">
        <f>IF(E$36=0,0,E$36/CHI!E$10*1000)</f>
        <v>143.453135543294</v>
      </c>
      <c r="F225" s="278">
        <f>IF(F$36=0,0,F$36/CHI!F$10*1000)</f>
        <v>80.254415465244747</v>
      </c>
      <c r="G225" s="278">
        <f>IF(G$36=0,0,G$36/CHI!G$10*1000)</f>
        <v>72.075003549476094</v>
      </c>
      <c r="H225" s="278">
        <f>IF(H$36=0,0,H$36/CHI!H$10*1000)</f>
        <v>61.47555496730817</v>
      </c>
      <c r="I225" s="278">
        <f>IF(I$36=0,0,I$36/CHI!I$10*1000)</f>
        <v>58.478655624800361</v>
      </c>
      <c r="J225" s="278">
        <f>IF(J$36=0,0,J$36/CHI!J$10*1000)</f>
        <v>60.878562859778434</v>
      </c>
      <c r="K225" s="278">
        <f>IF(K$36=0,0,K$36/CHI!K$10*1000)</f>
        <v>35.5812944274968</v>
      </c>
      <c r="L225" s="278">
        <f>IF(L$36=0,0,L$36/CHI!L$10*1000)</f>
        <v>38.517837387331674</v>
      </c>
      <c r="M225" s="278">
        <f>IF(M$36=0,0,M$36/CHI!M$10*1000)</f>
        <v>89.194715033394374</v>
      </c>
      <c r="N225" s="278">
        <f>IF(N$36=0,0,N$36/CHI!N$10*1000)</f>
        <v>71.049263732392617</v>
      </c>
      <c r="O225" s="278">
        <f>IF(O$36=0,0,O$36/CHI!O$10*1000)</f>
        <v>103.33925584698889</v>
      </c>
      <c r="P225" s="278">
        <f>IF(P$36=0,0,P$36/CHI!P$10*1000)</f>
        <v>105.51934085844466</v>
      </c>
      <c r="Q225" s="278">
        <f>IF(Q$36=0,0,Q$36/CHI!Q$10*1000)</f>
        <v>90.374794942519898</v>
      </c>
      <c r="R225" s="278">
        <f>IF(R$36=0,0,R$36/CHI!R$10*1000)</f>
        <v>99.935157608474199</v>
      </c>
      <c r="S225" s="278">
        <f>IF(S$36=0,0,S$36/CHI!S$10*1000)</f>
        <v>83.89309189149192</v>
      </c>
      <c r="T225" s="278">
        <f>IF(T$36=0,0,T$36/CHI!T$10*1000)</f>
        <v>98.138730968958313</v>
      </c>
      <c r="U225" s="278">
        <f>IF(U$36=0,0,U$36/CHI!U$10*1000)</f>
        <v>94.001092678725826</v>
      </c>
      <c r="V225" s="278">
        <f>IF(V$36=0,0,V$36/CHI!V$10*1000)</f>
        <v>77.924187247219066</v>
      </c>
      <c r="W225" s="278">
        <f>IF(W$36=0,0,W$36/CHI!W$10*1000)</f>
        <v>69.657177019483512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29.897472297461032</v>
      </c>
      <c r="C226" s="278">
        <f>IF(C$44=0,0,C$44/CHI!C$10*1000)</f>
        <v>26.29343501152761</v>
      </c>
      <c r="D226" s="278">
        <f>IF(D$44=0,0,D$44/CHI!D$10*1000)</f>
        <v>27.772270068475162</v>
      </c>
      <c r="E226" s="278">
        <f>IF(E$44=0,0,E$44/CHI!E$10*1000)</f>
        <v>25.002606315638999</v>
      </c>
      <c r="F226" s="278">
        <f>IF(F$44=0,0,F$44/CHI!F$10*1000)</f>
        <v>14.356388636095165</v>
      </c>
      <c r="G226" s="278">
        <f>IF(G$44=0,0,G$44/CHI!G$10*1000)</f>
        <v>12.095812208746723</v>
      </c>
      <c r="H226" s="278">
        <f>IF(H$44=0,0,H$44/CHI!H$10*1000)</f>
        <v>10.467092889918218</v>
      </c>
      <c r="I226" s="278">
        <f>IF(I$44=0,0,I$44/CHI!I$10*1000)</f>
        <v>9.8047094845456062</v>
      </c>
      <c r="J226" s="278">
        <f>IF(J$44=0,0,J$44/CHI!J$10*1000)</f>
        <v>10.655770019802505</v>
      </c>
      <c r="K226" s="278">
        <f>IF(K$44=0,0,K$44/CHI!K$10*1000)</f>
        <v>6.4722773752950733</v>
      </c>
      <c r="L226" s="278">
        <f>IF(L$44=0,0,L$44/CHI!L$10*1000)</f>
        <v>6.7983094323092068</v>
      </c>
      <c r="M226" s="278">
        <f>IF(M$44=0,0,M$44/CHI!M$10*1000)</f>
        <v>15.565469959567672</v>
      </c>
      <c r="N226" s="278">
        <f>IF(N$44=0,0,N$44/CHI!N$10*1000)</f>
        <v>13.49153973155893</v>
      </c>
      <c r="O226" s="278">
        <f>IF(O$44=0,0,O$44/CHI!O$10*1000)</f>
        <v>17.748364647337134</v>
      </c>
      <c r="P226" s="278">
        <f>IF(P$44=0,0,P$44/CHI!P$10*1000)</f>
        <v>17.150505675463425</v>
      </c>
      <c r="Q226" s="278">
        <f>IF(Q$44=0,0,Q$44/CHI!Q$10*1000)</f>
        <v>14.988756880640482</v>
      </c>
      <c r="R226" s="278">
        <f>IF(R$44=0,0,R$44/CHI!R$10*1000)</f>
        <v>16.944422184370673</v>
      </c>
      <c r="S226" s="278">
        <f>IF(S$44=0,0,S$44/CHI!S$10*1000)</f>
        <v>14.019301832937801</v>
      </c>
      <c r="T226" s="278">
        <f>IF(T$44=0,0,T$44/CHI!T$10*1000)</f>
        <v>16.418568499928856</v>
      </c>
      <c r="U226" s="278">
        <f>IF(U$44=0,0,U$44/CHI!U$10*1000)</f>
        <v>15.698445842173808</v>
      </c>
      <c r="V226" s="278">
        <f>IF(V$44=0,0,V$44/CHI!V$10*1000)</f>
        <v>13.225602751679203</v>
      </c>
      <c r="W226" s="278">
        <f>IF(W$44=0,0,W$44/CHI!W$10*1000)</f>
        <v>11.841258349514087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45.238548236069001</v>
      </c>
      <c r="C227" s="279">
        <f>IF(C$58=0,0,C$58/CHI!C$10*1000)</f>
        <v>48.65094455877253</v>
      </c>
      <c r="D227" s="279">
        <f>IF(D$58=0,0,D$58/CHI!D$10*1000)</f>
        <v>46.172118826363963</v>
      </c>
      <c r="E227" s="279">
        <f>IF(E$58=0,0,E$58/CHI!E$10*1000)</f>
        <v>49.407941973045652</v>
      </c>
      <c r="F227" s="279">
        <f>IF(F$58=0,0,F$58/CHI!F$10*1000)</f>
        <v>53.047388421722033</v>
      </c>
      <c r="G227" s="279">
        <f>IF(G$58=0,0,G$58/CHI!G$10*1000)</f>
        <v>58.294879693594119</v>
      </c>
      <c r="H227" s="279">
        <f>IF(H$58=0,0,H$58/CHI!H$10*1000)</f>
        <v>67.630665768831875</v>
      </c>
      <c r="I227" s="279">
        <f>IF(I$58=0,0,I$58/CHI!I$10*1000)</f>
        <v>80.642623460495898</v>
      </c>
      <c r="J227" s="279">
        <f>IF(J$58=0,0,J$58/CHI!J$10*1000)</f>
        <v>84.502226287487076</v>
      </c>
      <c r="K227" s="279">
        <f>IF(K$58=0,0,K$58/CHI!K$10*1000)</f>
        <v>104.48151219049738</v>
      </c>
      <c r="L227" s="279">
        <f>IF(L$58=0,0,L$58/CHI!L$10*1000)</f>
        <v>83.804357805097283</v>
      </c>
      <c r="M227" s="279">
        <f>IF(M$58=0,0,M$58/CHI!M$10*1000)</f>
        <v>51.820961823205813</v>
      </c>
      <c r="N227" s="279">
        <f>IF(N$58=0,0,N$58/CHI!N$10*1000)</f>
        <v>64.560141981269453</v>
      </c>
      <c r="O227" s="279">
        <f>IF(O$58=0,0,O$58/CHI!O$10*1000)</f>
        <v>62.284371601034366</v>
      </c>
      <c r="P227" s="279">
        <f>IF(P$58=0,0,P$58/CHI!P$10*1000)</f>
        <v>56.969470517410201</v>
      </c>
      <c r="Q227" s="279">
        <f>IF(Q$58=0,0,Q$58/CHI!Q$10*1000)</f>
        <v>43.923894103159839</v>
      </c>
      <c r="R227" s="279">
        <f>IF(R$58=0,0,R$58/CHI!R$10*1000)</f>
        <v>46.546304684392275</v>
      </c>
      <c r="S227" s="279">
        <f>IF(S$58=0,0,S$58/CHI!S$10*1000)</f>
        <v>49.436197542593078</v>
      </c>
      <c r="T227" s="279">
        <f>IF(T$58=0,0,T$58/CHI!T$10*1000)</f>
        <v>55.908339407987761</v>
      </c>
      <c r="U227" s="279">
        <f>IF(U$58=0,0,U$58/CHI!U$10*1000)</f>
        <v>58.375591150601643</v>
      </c>
      <c r="V227" s="279">
        <f>IF(V$58=0,0,V$58/CHI!V$10*1000)</f>
        <v>55.220031735452423</v>
      </c>
      <c r="W227" s="279">
        <f>IF(W$58=0,0,W$58/CHI!W$10*1000)</f>
        <v>51.288054352156891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1307.6253402172024</v>
      </c>
      <c r="C229" s="322">
        <f t="shared" si="57"/>
        <v>1028.0738078820987</v>
      </c>
      <c r="D229" s="322">
        <f t="shared" si="57"/>
        <v>1086.8188898127628</v>
      </c>
      <c r="E229" s="322">
        <f t="shared" si="57"/>
        <v>777.01827059468962</v>
      </c>
      <c r="F229" s="322">
        <f t="shared" si="57"/>
        <v>434.24950776443029</v>
      </c>
      <c r="G229" s="322">
        <f t="shared" si="57"/>
        <v>487.99819294367063</v>
      </c>
      <c r="H229" s="322">
        <f t="shared" si="57"/>
        <v>463.55208118931921</v>
      </c>
      <c r="I229" s="322">
        <f t="shared" si="57"/>
        <v>490.35040371841035</v>
      </c>
      <c r="J229" s="322">
        <f t="shared" si="57"/>
        <v>489.63653761079172</v>
      </c>
      <c r="K229" s="322">
        <f t="shared" si="57"/>
        <v>396.22938998037398</v>
      </c>
      <c r="L229" s="322">
        <f t="shared" si="57"/>
        <v>315.8048576894364</v>
      </c>
      <c r="M229" s="322">
        <f t="shared" si="57"/>
        <v>442.81297573110447</v>
      </c>
      <c r="N229" s="322">
        <f t="shared" si="57"/>
        <v>414.48876740415824</v>
      </c>
      <c r="O229" s="322">
        <f t="shared" si="57"/>
        <v>620.86940320280723</v>
      </c>
      <c r="P229" s="322">
        <f t="shared" si="57"/>
        <v>531.62528388829696</v>
      </c>
      <c r="Q229" s="322">
        <f t="shared" si="57"/>
        <v>434.25725096771839</v>
      </c>
      <c r="R229" s="322">
        <f t="shared" si="57"/>
        <v>336.12610196602731</v>
      </c>
      <c r="S229" s="322">
        <f t="shared" si="57"/>
        <v>378.73121970174395</v>
      </c>
      <c r="T229" s="322">
        <f t="shared" si="57"/>
        <v>329.47811368585116</v>
      </c>
      <c r="U229" s="322">
        <f t="shared" si="57"/>
        <v>494.4216647238228</v>
      </c>
      <c r="V229" s="322">
        <f t="shared" si="57"/>
        <v>425.85140293748873</v>
      </c>
      <c r="W229" s="322">
        <f t="shared" si="57"/>
        <v>405.11177946008451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10.304959833109478</v>
      </c>
      <c r="C230" s="275">
        <f>IF(C$62=0,0,C$62/CHI!C$11*1000)</f>
        <v>8.8816969212934698</v>
      </c>
      <c r="D230" s="275">
        <f>IF(D$62=0,0,D$62/CHI!D$11*1000)</f>
        <v>9.8460846854754021</v>
      </c>
      <c r="E230" s="275">
        <f>IF(E$62=0,0,E$62/CHI!E$11*1000)</f>
        <v>5.6948645855929509</v>
      </c>
      <c r="F230" s="275">
        <f>IF(F$62=0,0,F$62/CHI!F$11*1000)</f>
        <v>3.9843490997470639</v>
      </c>
      <c r="G230" s="275">
        <f>IF(G$62=0,0,G$62/CHI!G$11*1000)</f>
        <v>3.8715917111037714</v>
      </c>
      <c r="H230" s="275">
        <f>IF(H$62=0,0,H$62/CHI!H$11*1000)</f>
        <v>3.7803036813992592</v>
      </c>
      <c r="I230" s="275">
        <f>IF(I$62=0,0,I$62/CHI!I$11*1000)</f>
        <v>3.982627851180788</v>
      </c>
      <c r="J230" s="275">
        <f>IF(J$62=0,0,J$62/CHI!J$11*1000)</f>
        <v>4.2161393801699765</v>
      </c>
      <c r="K230" s="275">
        <f>IF(K$62=0,0,K$62/CHI!K$11*1000)</f>
        <v>3.3001542761155371</v>
      </c>
      <c r="L230" s="275">
        <f>IF(L$62=0,0,L$62/CHI!L$11*1000)</f>
        <v>2.8068007645856135</v>
      </c>
      <c r="M230" s="275">
        <f>IF(M$62=0,0,M$62/CHI!M$11*1000)</f>
        <v>2.5720163385196275</v>
      </c>
      <c r="N230" s="275">
        <f>IF(N$62=0,0,N$62/CHI!N$11*1000)</f>
        <v>2.8050681896859224</v>
      </c>
      <c r="O230" s="275">
        <f>IF(O$62=0,0,O$62/CHI!O$11*1000)</f>
        <v>3.8283196657567111</v>
      </c>
      <c r="P230" s="275">
        <f>IF(P$62=0,0,P$62/CHI!P$11*1000)</f>
        <v>3.4743271341798732</v>
      </c>
      <c r="Q230" s="275">
        <f>IF(Q$62=0,0,Q$62/CHI!Q$11*1000)</f>
        <v>2.7589561443366577</v>
      </c>
      <c r="R230" s="275">
        <f>IF(R$62=0,0,R$62/CHI!R$11*1000)</f>
        <v>2.1317106558563319</v>
      </c>
      <c r="S230" s="275">
        <f>IF(S$62=0,0,S$62/CHI!S$11*1000)</f>
        <v>2.2213745058717054</v>
      </c>
      <c r="T230" s="275">
        <f>IF(T$62=0,0,T$62/CHI!T$11*1000)</f>
        <v>1.8755166093062763</v>
      </c>
      <c r="U230" s="275">
        <f>IF(U$62=0,0,U$62/CHI!U$11*1000)</f>
        <v>2.8814495664280044</v>
      </c>
      <c r="V230" s="275">
        <f>IF(V$62=0,0,V$62/CHI!V$11*1000)</f>
        <v>2.4802472703478418</v>
      </c>
      <c r="W230" s="275">
        <f>IF(W$62=0,0,W$62/CHI!W$11*1000)</f>
        <v>2.373155725615316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81.780890304686281</v>
      </c>
      <c r="C231" s="276">
        <f>IF(C$63=0,0,C$63/CHI!C$11*1000)</f>
        <v>70.48577514159966</v>
      </c>
      <c r="D231" s="276">
        <f>IF(D$63=0,0,D$63/CHI!D$11*1000)</f>
        <v>78.139224667947431</v>
      </c>
      <c r="E231" s="276">
        <f>IF(E$63=0,0,E$63/CHI!E$11*1000)</f>
        <v>45.194848259188959</v>
      </c>
      <c r="F231" s="276">
        <f>IF(F$63=0,0,F$63/CHI!F$11*1000)</f>
        <v>31.620076345670537</v>
      </c>
      <c r="G231" s="276">
        <f>IF(G$63=0,0,G$63/CHI!G$11*1000)</f>
        <v>30.725225731886326</v>
      </c>
      <c r="H231" s="276">
        <f>IF(H$63=0,0,H$63/CHI!H$11*1000)</f>
        <v>30.00075746958326</v>
      </c>
      <c r="I231" s="276">
        <f>IF(I$63=0,0,I$63/CHI!I$11*1000)</f>
        <v>31.606416395271385</v>
      </c>
      <c r="J231" s="276">
        <f>IF(J$63=0,0,J$63/CHI!J$11*1000)</f>
        <v>33.459580410116637</v>
      </c>
      <c r="K231" s="276">
        <f>IF(K$63=0,0,K$63/CHI!K$11*1000)</f>
        <v>26.190257818997072</v>
      </c>
      <c r="L231" s="276">
        <f>IF(L$63=0,0,L$63/CHI!L$11*1000)</f>
        <v>22.274969447059171</v>
      </c>
      <c r="M231" s="276">
        <f>IF(M$63=0,0,M$63/CHI!M$11*1000)</f>
        <v>20.41170363095582</v>
      </c>
      <c r="N231" s="276">
        <f>IF(N$63=0,0,N$63/CHI!N$11*1000)</f>
        <v>22.261219610076687</v>
      </c>
      <c r="O231" s="276">
        <f>IF(O$63=0,0,O$63/CHI!O$11*1000)</f>
        <v>30.381815718543319</v>
      </c>
      <c r="P231" s="276">
        <f>IF(P$63=0,0,P$63/CHI!P$11*1000)</f>
        <v>27.572505943210761</v>
      </c>
      <c r="Q231" s="276">
        <f>IF(Q$63=0,0,Q$63/CHI!Q$11*1000)</f>
        <v>21.895271155788052</v>
      </c>
      <c r="R231" s="276">
        <f>IF(R$63=0,0,R$63/CHI!R$11*1000)</f>
        <v>16.917406582002489</v>
      </c>
      <c r="S231" s="276">
        <f>IF(S$63=0,0,S$63/CHI!S$11*1000)</f>
        <v>17.628985239382907</v>
      </c>
      <c r="T231" s="276">
        <f>IF(T$63=0,0,T$63/CHI!T$11*1000)</f>
        <v>14.88423250302098</v>
      </c>
      <c r="U231" s="276">
        <f>IF(U$63=0,0,U$63/CHI!U$11*1000)</f>
        <v>22.867387619834016</v>
      </c>
      <c r="V231" s="276">
        <f>IF(V$63=0,0,V$63/CHI!V$11*1000)</f>
        <v>19.683417813343301</v>
      </c>
      <c r="W231" s="276">
        <f>IF(W$63=0,0,W$63/CHI!W$11*1000)</f>
        <v>18.83353173768965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91.544060946426654</v>
      </c>
      <c r="C232" s="276">
        <f>IF(C$64=0,0,C$64/CHI!C$11*1000)</f>
        <v>78.900511737874481</v>
      </c>
      <c r="D232" s="276">
        <f>IF(D$64=0,0,D$64/CHI!D$11*1000)</f>
        <v>87.467645786918027</v>
      </c>
      <c r="E232" s="276">
        <f>IF(E$64=0,0,E$64/CHI!E$11*1000)</f>
        <v>50.590302063104538</v>
      </c>
      <c r="F232" s="276">
        <f>IF(F$64=0,0,F$64/CHI!F$11*1000)</f>
        <v>35.394945999418354</v>
      </c>
      <c r="G232" s="276">
        <f>IF(G$64=0,0,G$64/CHI!G$11*1000)</f>
        <v>34.39326628156482</v>
      </c>
      <c r="H232" s="276">
        <f>IF(H$64=0,0,H$64/CHI!H$11*1000)</f>
        <v>33.582309510234289</v>
      </c>
      <c r="I232" s="276">
        <f>IF(I$64=0,0,I$64/CHI!I$11*1000)</f>
        <v>35.37965529608649</v>
      </c>
      <c r="J232" s="276">
        <f>IF(J$64=0,0,J$64/CHI!J$11*1000)</f>
        <v>37.454053836951928</v>
      </c>
      <c r="K232" s="276">
        <f>IF(K$64=0,0,K$64/CHI!K$11*1000)</f>
        <v>29.316904585563147</v>
      </c>
      <c r="L232" s="276">
        <f>IF(L$64=0,0,L$64/CHI!L$11*1000)</f>
        <v>24.934201046775915</v>
      </c>
      <c r="M232" s="276">
        <f>IF(M$64=0,0,M$64/CHI!M$11*1000)</f>
        <v>22.848494730871657</v>
      </c>
      <c r="N232" s="276">
        <f>IF(N$64=0,0,N$64/CHI!N$11*1000)</f>
        <v>24.918809726015802</v>
      </c>
      <c r="O232" s="276">
        <f>IF(O$64=0,0,O$64/CHI!O$11*1000)</f>
        <v>34.008859275552005</v>
      </c>
      <c r="P232" s="276">
        <f>IF(P$64=0,0,P$64/CHI!P$11*1000)</f>
        <v>30.864168329631866</v>
      </c>
      <c r="Q232" s="276">
        <f>IF(Q$64=0,0,Q$64/CHI!Q$11*1000)</f>
        <v>24.509173593689066</v>
      </c>
      <c r="R232" s="276">
        <f>IF(R$64=0,0,R$64/CHI!R$11*1000)</f>
        <v>18.937041323816089</v>
      </c>
      <c r="S232" s="276">
        <f>IF(S$64=0,0,S$64/CHI!S$11*1000)</f>
        <v>19.73356970271632</v>
      </c>
      <c r="T232" s="276">
        <f>IF(T$64=0,0,T$64/CHI!T$11*1000)</f>
        <v>16.661142747662865</v>
      </c>
      <c r="U232" s="276">
        <f>IF(U$64=0,0,U$64/CHI!U$11*1000)</f>
        <v>25.597343317693021</v>
      </c>
      <c r="V232" s="276">
        <f>IF(V$64=0,0,V$64/CHI!V$11*1000)</f>
        <v>22.033264656638565</v>
      </c>
      <c r="W232" s="276">
        <f>IF(W$64=0,0,W$64/CHI!W$11*1000)</f>
        <v>21.081917435823343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147.3781643012758</v>
      </c>
      <c r="C233" s="276">
        <f>IF(C$65=0,0,C$65/CHI!C$11*1000)</f>
        <v>127.02312375200678</v>
      </c>
      <c r="D233" s="276">
        <f>IF(D$65=0,0,D$65/CHI!D$11*1000)</f>
        <v>140.81548205922573</v>
      </c>
      <c r="E233" s="276">
        <f>IF(E$65=0,0,E$65/CHI!E$11*1000)</f>
        <v>81.446090247959802</v>
      </c>
      <c r="F233" s="276">
        <f>IF(F$65=0,0,F$65/CHI!F$11*1000)</f>
        <v>56.982857358598366</v>
      </c>
      <c r="G233" s="276">
        <f>IF(G$65=0,0,G$65/CHI!G$11*1000)</f>
        <v>55.37023807441053</v>
      </c>
      <c r="H233" s="276">
        <f>IF(H$65=0,0,H$65/CHI!H$11*1000)</f>
        <v>54.064666538138745</v>
      </c>
      <c r="I233" s="276">
        <f>IF(I$65=0,0,I$65/CHI!I$11*1000)</f>
        <v>56.958240624704004</v>
      </c>
      <c r="J233" s="276">
        <f>IF(J$65=0,0,J$65/CHI!J$11*1000)</f>
        <v>60.297846119820839</v>
      </c>
      <c r="K233" s="276">
        <f>IF(K$65=0,0,K$65/CHI!K$11*1000)</f>
        <v>47.197726822983</v>
      </c>
      <c r="L233" s="276">
        <f>IF(L$65=0,0,L$65/CHI!L$11*1000)</f>
        <v>40.141946299971615</v>
      </c>
      <c r="M233" s="276">
        <f>IF(M$65=0,0,M$65/CHI!M$11*1000)</f>
        <v>36.784136247286284</v>
      </c>
      <c r="N233" s="276">
        <f>IF(N$65=0,0,N$65/CHI!N$11*1000)</f>
        <v>40.117167580562096</v>
      </c>
      <c r="O233" s="276">
        <f>IF(O$65=0,0,O$65/CHI!O$11*1000)</f>
        <v>54.751375438156359</v>
      </c>
      <c r="P233" s="276">
        <f>IF(P$65=0,0,P$65/CHI!P$11*1000)</f>
        <v>49.688690058972917</v>
      </c>
      <c r="Q233" s="276">
        <f>IF(Q$65=0,0,Q$65/CHI!Q$11*1000)</f>
        <v>39.457688193372569</v>
      </c>
      <c r="R233" s="276">
        <f>IF(R$65=0,0,R$65/CHI!R$11*1000)</f>
        <v>30.487028418312253</v>
      </c>
      <c r="S233" s="276">
        <f>IF(S$65=0,0,S$65/CHI!S$11*1000)</f>
        <v>31.769371468014693</v>
      </c>
      <c r="T233" s="276">
        <f>IF(T$65=0,0,T$65/CHI!T$11*1000)</f>
        <v>26.823024977546801</v>
      </c>
      <c r="U233" s="276">
        <f>IF(U$65=0,0,U$65/CHI!U$11*1000)</f>
        <v>41.20954904282496</v>
      </c>
      <c r="V233" s="276">
        <f>IF(V$65=0,0,V$65/CHI!V$11*1000)</f>
        <v>35.471685056225631</v>
      </c>
      <c r="W233" s="276">
        <f>IF(W$65=0,0,W$65/CHI!W$11*1000)</f>
        <v>33.940096818088378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33.644358723179799</v>
      </c>
      <c r="C234" s="277">
        <f>IF(C$66=0,0,C$66/CHI!C$11*1000)</f>
        <v>27.126673451460562</v>
      </c>
      <c r="D234" s="277">
        <f>IF(D$66=0,0,D$66/CHI!D$11*1000)</f>
        <v>28.599772666823853</v>
      </c>
      <c r="E234" s="277">
        <f>IF(E$66=0,0,E$66/CHI!E$11*1000)</f>
        <v>19.496449376236377</v>
      </c>
      <c r="F234" s="277">
        <f>IF(F$66=0,0,F$66/CHI!F$11*1000)</f>
        <v>11.5202317541605</v>
      </c>
      <c r="G234" s="277">
        <f>IF(G$66=0,0,G$66/CHI!G$11*1000)</f>
        <v>12.98750619913001</v>
      </c>
      <c r="H234" s="277">
        <f>IF(H$66=0,0,H$66/CHI!H$11*1000)</f>
        <v>12.09902964386643</v>
      </c>
      <c r="I234" s="277">
        <f>IF(I$66=0,0,I$66/CHI!I$11*1000)</f>
        <v>13.025999505490011</v>
      </c>
      <c r="J234" s="277">
        <f>IF(J$66=0,0,J$66/CHI!J$11*1000)</f>
        <v>12.803187797229565</v>
      </c>
      <c r="K234" s="277">
        <f>IF(K$66=0,0,K$66/CHI!K$11*1000)</f>
        <v>9.8676186197900861</v>
      </c>
      <c r="L234" s="277">
        <f>IF(L$66=0,0,L$66/CHI!L$11*1000)</f>
        <v>8.3301410561109694</v>
      </c>
      <c r="M234" s="277">
        <f>IF(M$66=0,0,M$66/CHI!M$11*1000)</f>
        <v>9.7562712821992097</v>
      </c>
      <c r="N234" s="277">
        <f>IF(N$66=0,0,N$66/CHI!N$11*1000)</f>
        <v>8.5529040175944591</v>
      </c>
      <c r="O234" s="277">
        <f>IF(O$66=0,0,O$66/CHI!O$11*1000)</f>
        <v>14.502452096899578</v>
      </c>
      <c r="P234" s="277">
        <f>IF(P$66=0,0,P$66/CHI!P$11*1000)</f>
        <v>12.81871905122987</v>
      </c>
      <c r="Q234" s="277">
        <f>IF(Q$66=0,0,Q$66/CHI!Q$11*1000)</f>
        <v>10.238188009862885</v>
      </c>
      <c r="R234" s="277">
        <f>IF(R$66=0,0,R$66/CHI!R$11*1000)</f>
        <v>7.9136550907801375</v>
      </c>
      <c r="S234" s="277">
        <f>IF(S$66=0,0,S$66/CHI!S$11*1000)</f>
        <v>8.9453889115789664</v>
      </c>
      <c r="T234" s="277">
        <f>IF(T$66=0,0,T$66/CHI!T$11*1000)</f>
        <v>7.7024080457862931</v>
      </c>
      <c r="U234" s="277">
        <f>IF(U$66=0,0,U$66/CHI!U$11*1000)</f>
        <v>11.651342419892538</v>
      </c>
      <c r="V234" s="277">
        <f>IF(V$66=0,0,V$66/CHI!V$11*1000)</f>
        <v>9.7561196130488792</v>
      </c>
      <c r="W234" s="277">
        <f>IF(W$66=0,0,W$66/CHI!W$11*1000)</f>
        <v>9.1148796189494838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627.27815395900188</v>
      </c>
      <c r="C235" s="278">
        <f>IF(C$72=0,0,C$72/CHI!C$11*1000)</f>
        <v>466.79839265427177</v>
      </c>
      <c r="D235" s="278">
        <f>IF(D$72=0,0,D$72/CHI!D$11*1000)</f>
        <v>485.62479198042865</v>
      </c>
      <c r="E235" s="278">
        <f>IF(E$72=0,0,E$72/CHI!E$11*1000)</f>
        <v>389.9932012041798</v>
      </c>
      <c r="F235" s="278">
        <f>IF(F$72=0,0,F$72/CHI!F$11*1000)</f>
        <v>191.86898697853488</v>
      </c>
      <c r="G235" s="278">
        <f>IF(G$72=0,0,G$72/CHI!G$11*1000)</f>
        <v>228.77077211368436</v>
      </c>
      <c r="H235" s="278">
        <f>IF(H$72=0,0,H$72/CHI!H$11*1000)</f>
        <v>216.69229361234832</v>
      </c>
      <c r="I235" s="278">
        <f>IF(I$72=0,0,I$72/CHI!I$11*1000)</f>
        <v>227.16013338452478</v>
      </c>
      <c r="J235" s="278">
        <f>IF(J$72=0,0,J$72/CHI!J$11*1000)</f>
        <v>224.13913903056456</v>
      </c>
      <c r="K235" s="278">
        <f>IF(K$72=0,0,K$72/CHI!K$11*1000)</f>
        <v>189.85937436092456</v>
      </c>
      <c r="L235" s="278">
        <f>IF(L$72=0,0,L$72/CHI!L$11*1000)</f>
        <v>141.91010146638197</v>
      </c>
      <c r="M235" s="278">
        <f>IF(M$72=0,0,M$72/CHI!M$11*1000)</f>
        <v>251.23024252144077</v>
      </c>
      <c r="N235" s="278">
        <f>IF(N$72=0,0,N$72/CHI!N$11*1000)</f>
        <v>230.74617538586278</v>
      </c>
      <c r="O235" s="278">
        <f>IF(O$72=0,0,O$72/CHI!O$11*1000)</f>
        <v>338.48415910871472</v>
      </c>
      <c r="P235" s="278">
        <f>IF(P$72=0,0,P$72/CHI!P$11*1000)</f>
        <v>276.68615971187887</v>
      </c>
      <c r="Q235" s="278">
        <f>IF(Q$72=0,0,Q$72/CHI!Q$11*1000)</f>
        <v>231.25625979984886</v>
      </c>
      <c r="R235" s="278">
        <f>IF(R$72=0,0,R$72/CHI!R$11*1000)</f>
        <v>180.35010361362117</v>
      </c>
      <c r="S235" s="278">
        <f>IF(S$72=0,0,S$72/CHI!S$11*1000)</f>
        <v>207.98762089847148</v>
      </c>
      <c r="T235" s="278">
        <f>IF(T$72=0,0,T$72/CHI!T$11*1000)</f>
        <v>183.00390844121395</v>
      </c>
      <c r="U235" s="278">
        <f>IF(U$72=0,0,U$72/CHI!U$11*1000)</f>
        <v>271.89037138984224</v>
      </c>
      <c r="V235" s="278">
        <f>IF(V$72=0,0,V$72/CHI!V$11*1000)</f>
        <v>237.43685792864628</v>
      </c>
      <c r="W235" s="278">
        <f>IF(W$72=0,0,W$72/CHI!W$11*1000)</f>
        <v>226.61439364107486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237.90367882787632</v>
      </c>
      <c r="C236" s="278">
        <f>IF(C$85=0,0,C$85/CHI!C$11*1000)</f>
        <v>185.43716975583544</v>
      </c>
      <c r="D236" s="278">
        <f>IF(D$85=0,0,D$85/CHI!D$11*1000)</f>
        <v>188.29727469035478</v>
      </c>
      <c r="E236" s="278">
        <f>IF(E$85=0,0,E$85/CHI!E$11*1000)</f>
        <v>139.69288906409858</v>
      </c>
      <c r="F236" s="278">
        <f>IF(F$85=0,0,F$85/CHI!F$11*1000)</f>
        <v>75.508173485522491</v>
      </c>
      <c r="G236" s="278">
        <f>IF(G$85=0,0,G$85/CHI!G$11*1000)</f>
        <v>92.432171981631555</v>
      </c>
      <c r="H236" s="278">
        <f>IF(H$85=0,0,H$85/CHI!H$11*1000)</f>
        <v>85.350803989133638</v>
      </c>
      <c r="I236" s="278">
        <f>IF(I$85=0,0,I$85/CHI!I$11*1000)</f>
        <v>92.482857000878667</v>
      </c>
      <c r="J236" s="278">
        <f>IF(J$85=0,0,J$85/CHI!J$11*1000)</f>
        <v>87.184181713701918</v>
      </c>
      <c r="K236" s="278">
        <f>IF(K$85=0,0,K$85/CHI!K$11*1000)</f>
        <v>66.799531284138254</v>
      </c>
      <c r="L236" s="278">
        <f>IF(L$85=0,0,L$85/CHI!L$11*1000)</f>
        <v>55.74758470907927</v>
      </c>
      <c r="M236" s="278">
        <f>IF(M$85=0,0,M$85/CHI!M$11*1000)</f>
        <v>76.42721320922135</v>
      </c>
      <c r="N236" s="278">
        <f>IF(N$85=0,0,N$85/CHI!N$11*1000)</f>
        <v>63.277502715834281</v>
      </c>
      <c r="O236" s="278">
        <f>IF(O$85=0,0,O$85/CHI!O$11*1000)</f>
        <v>111.61063061958546</v>
      </c>
      <c r="P236" s="278">
        <f>IF(P$85=0,0,P$85/CHI!P$11*1000)</f>
        <v>101.2899306201806</v>
      </c>
      <c r="Q236" s="278">
        <f>IF(Q$85=0,0,Q$85/CHI!Q$11*1000)</f>
        <v>80.62774248978927</v>
      </c>
      <c r="R236" s="278">
        <f>IF(R$85=0,0,R$85/CHI!R$11*1000)</f>
        <v>61.180033620469807</v>
      </c>
      <c r="S236" s="278">
        <f>IF(S$85=0,0,S$85/CHI!S$11*1000)</f>
        <v>70.364655367175075</v>
      </c>
      <c r="T236" s="278">
        <f>IF(T$85=0,0,T$85/CHI!T$11*1000)</f>
        <v>61.215697810919728</v>
      </c>
      <c r="U236" s="278">
        <f>IF(U$85=0,0,U$85/CHI!U$11*1000)</f>
        <v>92.118159992541166</v>
      </c>
      <c r="V236" s="278">
        <f>IF(V$85=0,0,V$85/CHI!V$11*1000)</f>
        <v>76.753469483198231</v>
      </c>
      <c r="W236" s="278">
        <f>IF(W$85=0,0,W$85/CHI!W$11*1000)</f>
        <v>72.143571645667336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49.838129258244614</v>
      </c>
      <c r="C237" s="278">
        <f>IF(C$93=0,0,C$93/CHI!C$11*1000)</f>
        <v>39.328223328560462</v>
      </c>
      <c r="D237" s="278">
        <f>IF(D$93=0,0,D$93/CHI!D$11*1000)</f>
        <v>41.320401024987326</v>
      </c>
      <c r="E237" s="278">
        <f>IF(E$93=0,0,E$93/CHI!E$11*1000)</f>
        <v>29.46189637201082</v>
      </c>
      <c r="F237" s="278">
        <f>IF(F$93=0,0,F$93/CHI!F$11*1000)</f>
        <v>16.562053493738777</v>
      </c>
      <c r="G237" s="278">
        <f>IF(G$93=0,0,G$93/CHI!G$11*1000)</f>
        <v>18.945450120679226</v>
      </c>
      <c r="H237" s="278">
        <f>IF(H$93=0,0,H$93/CHI!H$11*1000)</f>
        <v>17.727571355581439</v>
      </c>
      <c r="I237" s="278">
        <f>IF(I$93=0,0,I$93/CHI!I$11*1000)</f>
        <v>18.951309421660174</v>
      </c>
      <c r="J237" s="278">
        <f>IF(J$93=0,0,J$93/CHI!J$11*1000)</f>
        <v>18.645828281062631</v>
      </c>
      <c r="K237" s="278">
        <f>IF(K$93=0,0,K$93/CHI!K$11*1000)</f>
        <v>14.745916588275055</v>
      </c>
      <c r="L237" s="278">
        <f>IF(L$93=0,0,L$93/CHI!L$11*1000)</f>
        <v>12.045464128373272</v>
      </c>
      <c r="M237" s="278">
        <f>IF(M$93=0,0,M$93/CHI!M$11*1000)</f>
        <v>15.806118626862212</v>
      </c>
      <c r="N237" s="278">
        <f>IF(N$93=0,0,N$93/CHI!N$11*1000)</f>
        <v>14.200971141346077</v>
      </c>
      <c r="O237" s="278">
        <f>IF(O$93=0,0,O$93/CHI!O$11*1000)</f>
        <v>22.917199082559236</v>
      </c>
      <c r="P237" s="278">
        <f>IF(P$93=0,0,P$93/CHI!P$11*1000)</f>
        <v>19.80642102183554</v>
      </c>
      <c r="Q237" s="278">
        <f>IF(Q$93=0,0,Q$93/CHI!Q$11*1000)</f>
        <v>16.030104780479874</v>
      </c>
      <c r="R237" s="278">
        <f>IF(R$93=0,0,R$93/CHI!R$11*1000)</f>
        <v>12.426704322083696</v>
      </c>
      <c r="S237" s="278">
        <f>IF(S$93=0,0,S$93/CHI!S$11*1000)</f>
        <v>14.054615633021953</v>
      </c>
      <c r="T237" s="278">
        <f>IF(T$93=0,0,T$93/CHI!T$11*1000)</f>
        <v>12.22470897272194</v>
      </c>
      <c r="U237" s="278">
        <f>IF(U$93=0,0,U$93/CHI!U$11*1000)</f>
        <v>18.389922364395691</v>
      </c>
      <c r="V237" s="278">
        <f>IF(V$93=0,0,V$93/CHI!V$11*1000)</f>
        <v>15.508492164248624</v>
      </c>
      <c r="W237" s="278">
        <f>IF(W$93=0,0,W$93/CHI!W$11*1000)</f>
        <v>14.572877396087518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27.952944063401702</v>
      </c>
      <c r="C238" s="279">
        <f>IF(C$107=0,0,C$107/CHI!C$11*1000)</f>
        <v>24.092241139196091</v>
      </c>
      <c r="D238" s="279">
        <f>IF(D$107=0,0,D$107/CHI!D$11*1000)</f>
        <v>26.708212250601409</v>
      </c>
      <c r="E238" s="279">
        <f>IF(E$107=0,0,E$107/CHI!E$11*1000)</f>
        <v>15.447729422317671</v>
      </c>
      <c r="F238" s="279">
        <f>IF(F$107=0,0,F$107/CHI!F$11*1000)</f>
        <v>10.80783324903925</v>
      </c>
      <c r="G238" s="279">
        <f>IF(G$107=0,0,G$107/CHI!G$11*1000)</f>
        <v>10.501970729580012</v>
      </c>
      <c r="H238" s="279">
        <f>IF(H$107=0,0,H$107/CHI!H$11*1000)</f>
        <v>10.25434538903383</v>
      </c>
      <c r="I238" s="279">
        <f>IF(I$107=0,0,I$107/CHI!I$11*1000)</f>
        <v>10.803164238614031</v>
      </c>
      <c r="J238" s="279">
        <f>IF(J$107=0,0,J$107/CHI!J$11*1000)</f>
        <v>11.43658104117371</v>
      </c>
      <c r="K238" s="279">
        <f>IF(K$107=0,0,K$107/CHI!K$11*1000)</f>
        <v>8.9519056235872601</v>
      </c>
      <c r="L238" s="279">
        <f>IF(L$107=0,0,L$107/CHI!L$11*1000)</f>
        <v>7.6136487710986369</v>
      </c>
      <c r="M238" s="279">
        <f>IF(M$107=0,0,M$107/CHI!M$11*1000)</f>
        <v>6.9767791437475495</v>
      </c>
      <c r="N238" s="279">
        <f>IF(N$107=0,0,N$107/CHI!N$11*1000)</f>
        <v>7.6089490371801105</v>
      </c>
      <c r="O238" s="279">
        <f>IF(O$107=0,0,O$107/CHI!O$11*1000)</f>
        <v>10.384592197039881</v>
      </c>
      <c r="P238" s="279">
        <f>IF(P$107=0,0,P$107/CHI!P$11*1000)</f>
        <v>9.4243620171767208</v>
      </c>
      <c r="Q238" s="279">
        <f>IF(Q$107=0,0,Q$107/CHI!Q$11*1000)</f>
        <v>7.4838668005511391</v>
      </c>
      <c r="R238" s="279">
        <f>IF(R$107=0,0,R$107/CHI!R$11*1000)</f>
        <v>5.7824183390852779</v>
      </c>
      <c r="S238" s="279">
        <f>IF(S$107=0,0,S$107/CHI!S$11*1000)</f>
        <v>6.025637975510846</v>
      </c>
      <c r="T238" s="279">
        <f>IF(T$107=0,0,T$107/CHI!T$11*1000)</f>
        <v>5.0874735776723323</v>
      </c>
      <c r="U238" s="279">
        <f>IF(U$107=0,0,U$107/CHI!U$11*1000)</f>
        <v>7.8161390103711863</v>
      </c>
      <c r="V238" s="279">
        <f>IF(V$107=0,0,V$107/CHI!V$11*1000)</f>
        <v>6.7278489517913878</v>
      </c>
      <c r="W238" s="279">
        <f>IF(W$107=0,0,W$107/CHI!W$11*1000)</f>
        <v>6.4373554410885667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771.81073092725671</v>
      </c>
      <c r="C240" s="322">
        <f t="shared" si="58"/>
        <v>783.26189815942575</v>
      </c>
      <c r="D240" s="322">
        <f t="shared" si="58"/>
        <v>783.53393899376044</v>
      </c>
      <c r="E240" s="322">
        <f t="shared" si="58"/>
        <v>801.26819373575904</v>
      </c>
      <c r="F240" s="322">
        <f t="shared" si="58"/>
        <v>633.5559528954725</v>
      </c>
      <c r="G240" s="322">
        <f t="shared" si="58"/>
        <v>480.80823971520994</v>
      </c>
      <c r="H240" s="322">
        <f t="shared" si="58"/>
        <v>493.5817619368479</v>
      </c>
      <c r="I240" s="322">
        <f t="shared" si="58"/>
        <v>515.47485958134052</v>
      </c>
      <c r="J240" s="322">
        <f t="shared" si="58"/>
        <v>494.53110561302356</v>
      </c>
      <c r="K240" s="322">
        <f t="shared" si="58"/>
        <v>357.33712307537957</v>
      </c>
      <c r="L240" s="322">
        <f t="shared" si="58"/>
        <v>361.39819927714723</v>
      </c>
      <c r="M240" s="322">
        <f t="shared" si="58"/>
        <v>380.50771876269687</v>
      </c>
      <c r="N240" s="322">
        <f t="shared" si="58"/>
        <v>418.06290424835089</v>
      </c>
      <c r="O240" s="322">
        <f t="shared" si="58"/>
        <v>405.79281172926568</v>
      </c>
      <c r="P240" s="322">
        <f t="shared" si="58"/>
        <v>490.76597856163988</v>
      </c>
      <c r="Q240" s="322">
        <f t="shared" si="58"/>
        <v>468.60911640654683</v>
      </c>
      <c r="R240" s="322">
        <f t="shared" si="58"/>
        <v>487.01248637117749</v>
      </c>
      <c r="S240" s="322">
        <f t="shared" si="58"/>
        <v>460.65954608681005</v>
      </c>
      <c r="T240" s="322">
        <f t="shared" si="58"/>
        <v>471.7591565637606</v>
      </c>
      <c r="U240" s="322">
        <f t="shared" si="58"/>
        <v>395.14895954287095</v>
      </c>
      <c r="V240" s="322">
        <f t="shared" si="58"/>
        <v>403.64599881732363</v>
      </c>
      <c r="W240" s="322">
        <f t="shared" si="58"/>
        <v>467.3333130653254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2.1524009702145008</v>
      </c>
      <c r="C241" s="275">
        <f>IF(C$111=0,0,C$111/CHI!C$12*1000)</f>
        <v>2.4189707700114407</v>
      </c>
      <c r="D241" s="275">
        <f>IF(D$111=0,0,D$111/CHI!D$12*1000)</f>
        <v>2.5569177754478778</v>
      </c>
      <c r="E241" s="275">
        <f>IF(E$111=0,0,E$111/CHI!E$12*1000)</f>
        <v>2.0645385177483022</v>
      </c>
      <c r="F241" s="275">
        <f>IF(F$111=0,0,F$111/CHI!F$12*1000)</f>
        <v>2.0961704381056188</v>
      </c>
      <c r="G241" s="275">
        <f>IF(G$111=0,0,G$111/CHI!G$12*1000)</f>
        <v>1.3460673400407246</v>
      </c>
      <c r="H241" s="275">
        <f>IF(H$111=0,0,H$111/CHI!H$12*1000)</f>
        <v>1.4287531285763122</v>
      </c>
      <c r="I241" s="275">
        <f>IF(I$111=0,0,I$111/CHI!I$12*1000)</f>
        <v>1.4823390190071406</v>
      </c>
      <c r="J241" s="275">
        <f>IF(J$111=0,0,J$111/CHI!J$12*1000)</f>
        <v>1.5230730271255541</v>
      </c>
      <c r="K241" s="275">
        <f>IF(K$111=0,0,K$111/CHI!K$12*1000)</f>
        <v>1.0650494138506794</v>
      </c>
      <c r="L241" s="275">
        <f>IF(L$111=0,0,L$111/CHI!L$12*1000)</f>
        <v>1.153232125417784</v>
      </c>
      <c r="M241" s="275">
        <f>IF(M$111=0,0,M$111/CHI!M$12*1000)</f>
        <v>0.76781692640932975</v>
      </c>
      <c r="N241" s="275">
        <f>IF(N$111=0,0,N$111/CHI!N$12*1000)</f>
        <v>1.0038296524409185</v>
      </c>
      <c r="O241" s="275">
        <f>IF(O$111=0,0,O$111/CHI!O$12*1000)</f>
        <v>0.8690435188975727</v>
      </c>
      <c r="P241" s="275">
        <f>IF(P$111=0,0,P$111/CHI!P$12*1000)</f>
        <v>1.1168273683890251</v>
      </c>
      <c r="Q241" s="275">
        <f>IF(Q$111=0,0,Q$111/CHI!Q$12*1000)</f>
        <v>1.0889850429246459</v>
      </c>
      <c r="R241" s="275">
        <f>IF(R$111=0,0,R$111/CHI!R$12*1000)</f>
        <v>1.1521218472127919</v>
      </c>
      <c r="S241" s="275">
        <f>IF(S$111=0,0,S$111/CHI!S$12*1000)</f>
        <v>0.93830353260818367</v>
      </c>
      <c r="T241" s="275">
        <f>IF(T$111=0,0,T$111/CHI!T$12*1000)</f>
        <v>0.98097499151699386</v>
      </c>
      <c r="U241" s="275">
        <f>IF(U$111=0,0,U$111/CHI!U$12*1000)</f>
        <v>0.87554319861466845</v>
      </c>
      <c r="V241" s="275">
        <f>IF(V$111=0,0,V$111/CHI!V$12*1000)</f>
        <v>0.87737008530505434</v>
      </c>
      <c r="W241" s="275">
        <f>IF(W$111=0,0,W$111/CHI!W$12*1000)</f>
        <v>1.0239902436399089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17.176426692637225</v>
      </c>
      <c r="C242" s="276">
        <f>IF(C$112=0,0,C$112/CHI!C$12*1000)</f>
        <v>19.303686756187009</v>
      </c>
      <c r="D242" s="276">
        <f>IF(D$112=0,0,D$112/CHI!D$12*1000)</f>
        <v>20.404520968369905</v>
      </c>
      <c r="E242" s="276">
        <f>IF(E$112=0,0,E$112/CHI!E$12*1000)</f>
        <v>16.47527342486546</v>
      </c>
      <c r="F242" s="276">
        <f>IF(F$112=0,0,F$112/CHI!F$12*1000)</f>
        <v>16.727700072448062</v>
      </c>
      <c r="G242" s="276">
        <f>IF(G$112=0,0,G$112/CHI!G$12*1000)</f>
        <v>10.741784318773348</v>
      </c>
      <c r="H242" s="276">
        <f>IF(H$112=0,0,H$112/CHI!H$12*1000)</f>
        <v>11.401627166345978</v>
      </c>
      <c r="I242" s="276">
        <f>IF(I$112=0,0,I$112/CHI!I$12*1000)</f>
        <v>11.829249217944056</v>
      </c>
      <c r="J242" s="276">
        <f>IF(J$112=0,0,J$112/CHI!J$12*1000)</f>
        <v>12.154311654741553</v>
      </c>
      <c r="K242" s="276">
        <f>IF(K$112=0,0,K$112/CHI!K$12*1000)</f>
        <v>8.4992264146858005</v>
      </c>
      <c r="L242" s="276">
        <f>IF(L$112=0,0,L$112/CHI!L$12*1000)</f>
        <v>9.2029353898027306</v>
      </c>
      <c r="M242" s="276">
        <f>IF(M$112=0,0,M$112/CHI!M$12*1000)</f>
        <v>6.1272743008109547</v>
      </c>
      <c r="N242" s="276">
        <f>IF(N$112=0,0,N$112/CHI!N$12*1000)</f>
        <v>8.0106851258892657</v>
      </c>
      <c r="O242" s="276">
        <f>IF(O$112=0,0,O$112/CHI!O$12*1000)</f>
        <v>6.9350750634386058</v>
      </c>
      <c r="P242" s="276">
        <f>IF(P$112=0,0,P$112/CHI!P$12*1000)</f>
        <v>8.9124209136336283</v>
      </c>
      <c r="Q242" s="276">
        <f>IF(Q$112=0,0,Q$112/CHI!Q$12*1000)</f>
        <v>8.6902357032990523</v>
      </c>
      <c r="R242" s="276">
        <f>IF(R$112=0,0,R$112/CHI!R$12*1000)</f>
        <v>9.1940752320252681</v>
      </c>
      <c r="S242" s="276">
        <f>IF(S$112=0,0,S$112/CHI!S$12*1000)</f>
        <v>7.4877785627837126</v>
      </c>
      <c r="T242" s="276">
        <f>IF(T$112=0,0,T$112/CHI!T$12*1000)</f>
        <v>7.8283020971798187</v>
      </c>
      <c r="U242" s="276">
        <f>IF(U$112=0,0,U$112/CHI!U$12*1000)</f>
        <v>6.9869433137001646</v>
      </c>
      <c r="V242" s="276">
        <f>IF(V$112=0,0,V$112/CHI!V$12*1000)</f>
        <v>7.0015220960680526</v>
      </c>
      <c r="W242" s="276">
        <f>IF(W$112=0,0,W$112/CHI!W$12*1000)</f>
        <v>8.1715691440632607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21.059871079399404</v>
      </c>
      <c r="C243" s="276">
        <f>IF(C$113=0,0,C$113/CHI!C$12*1000)</f>
        <v>23.668086600146637</v>
      </c>
      <c r="D243" s="276">
        <f>IF(D$113=0,0,D$113/CHI!D$12*1000)</f>
        <v>25.017810090556999</v>
      </c>
      <c r="E243" s="276">
        <f>IF(E$113=0,0,E$113/CHI!E$12*1000)</f>
        <v>20.2001930048845</v>
      </c>
      <c r="F243" s="276">
        <f>IF(F$113=0,0,F$113/CHI!F$12*1000)</f>
        <v>20.50969117643222</v>
      </c>
      <c r="G243" s="276">
        <f>IF(G$113=0,0,G$113/CHI!G$12*1000)</f>
        <v>13.170410642689248</v>
      </c>
      <c r="H243" s="276">
        <f>IF(H$113=0,0,H$113/CHI!H$12*1000)</f>
        <v>13.97943836138816</v>
      </c>
      <c r="I243" s="276">
        <f>IF(I$113=0,0,I$113/CHI!I$12*1000)</f>
        <v>14.503742131812313</v>
      </c>
      <c r="J243" s="276">
        <f>IF(J$113=0,0,J$113/CHI!J$12*1000)</f>
        <v>14.902298428428143</v>
      </c>
      <c r="K243" s="276">
        <f>IF(K$113=0,0,K$113/CHI!K$12*1000)</f>
        <v>10.420829417601466</v>
      </c>
      <c r="L243" s="276">
        <f>IF(L$113=0,0,L$113/CHI!L$12*1000)</f>
        <v>11.283641023215079</v>
      </c>
      <c r="M243" s="276">
        <f>IF(M$113=0,0,M$113/CHI!M$12*1000)</f>
        <v>7.5125990494000421</v>
      </c>
      <c r="N243" s="276">
        <f>IF(N$113=0,0,N$113/CHI!N$12*1000)</f>
        <v>9.8218330871581312</v>
      </c>
      <c r="O243" s="276">
        <f>IF(O$113=0,0,O$113/CHI!O$12*1000)</f>
        <v>8.5030367127861801</v>
      </c>
      <c r="P243" s="276">
        <f>IF(P$113=0,0,P$113/CHI!P$12*1000)</f>
        <v>10.927443688093968</v>
      </c>
      <c r="Q243" s="276">
        <f>IF(Q$113=0,0,Q$113/CHI!Q$12*1000)</f>
        <v>10.655024286251717</v>
      </c>
      <c r="R243" s="276">
        <f>IF(R$113=0,0,R$113/CHI!R$12*1000)</f>
        <v>11.272777658914952</v>
      </c>
      <c r="S243" s="276">
        <f>IF(S$113=0,0,S$113/CHI!S$12*1000)</f>
        <v>9.1807017853667467</v>
      </c>
      <c r="T243" s="276">
        <f>IF(T$113=0,0,T$113/CHI!T$12*1000)</f>
        <v>9.5982148026090073</v>
      </c>
      <c r="U243" s="276">
        <f>IF(U$113=0,0,U$113/CHI!U$12*1000)</f>
        <v>8.5666319344914381</v>
      </c>
      <c r="V243" s="276">
        <f>IF(V$113=0,0,V$113/CHI!V$12*1000)</f>
        <v>8.5845068558971693</v>
      </c>
      <c r="W243" s="276">
        <f>IF(W$113=0,0,W$113/CHI!W$12*1000)</f>
        <v>10.019091617241823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38.997188169668746</v>
      </c>
      <c r="C244" s="276">
        <f>IF(C$114=0,0,C$114/CHI!C$12*1000)</f>
        <v>43.82689824083463</v>
      </c>
      <c r="D244" s="276">
        <f>IF(D$114=0,0,D$114/CHI!D$12*1000)</f>
        <v>46.326221277244024</v>
      </c>
      <c r="E244" s="276">
        <f>IF(E$114=0,0,E$114/CHI!E$12*1000)</f>
        <v>37.40529677058084</v>
      </c>
      <c r="F244" s="276">
        <f>IF(F$114=0,0,F$114/CHI!F$12*1000)</f>
        <v>37.978403718316201</v>
      </c>
      <c r="G244" s="276">
        <f>IF(G$114=0,0,G$114/CHI!G$12*1000)</f>
        <v>24.38804018164997</v>
      </c>
      <c r="H244" s="276">
        <f>IF(H$114=0,0,H$114/CHI!H$12*1000)</f>
        <v>25.886140813967746</v>
      </c>
      <c r="I244" s="276">
        <f>IF(I$114=0,0,I$114/CHI!I$12*1000)</f>
        <v>26.857009662889531</v>
      </c>
      <c r="J244" s="276">
        <f>IF(J$114=0,0,J$114/CHI!J$12*1000)</f>
        <v>27.595028183360785</v>
      </c>
      <c r="K244" s="276">
        <f>IF(K$114=0,0,K$114/CHI!K$12*1000)</f>
        <v>19.296559041130344</v>
      </c>
      <c r="L244" s="276">
        <f>IF(L$114=0,0,L$114/CHI!L$12*1000)</f>
        <v>20.894252892732393</v>
      </c>
      <c r="M244" s="276">
        <f>IF(M$114=0,0,M$114/CHI!M$12*1000)</f>
        <v>13.91130257484383</v>
      </c>
      <c r="N244" s="276">
        <f>IF(N$114=0,0,N$114/CHI!N$12*1000)</f>
        <v>18.187379762531169</v>
      </c>
      <c r="O244" s="276">
        <f>IF(O$114=0,0,O$114/CHI!O$12*1000)</f>
        <v>15.745325384564545</v>
      </c>
      <c r="P244" s="276">
        <f>IF(P$114=0,0,P$114/CHI!P$12*1000)</f>
        <v>20.234671718142938</v>
      </c>
      <c r="Q244" s="276">
        <f>IF(Q$114=0,0,Q$114/CHI!Q$12*1000)</f>
        <v>19.730224628478538</v>
      </c>
      <c r="R244" s="276">
        <f>IF(R$114=0,0,R$114/CHI!R$12*1000)</f>
        <v>20.874136878718339</v>
      </c>
      <c r="S244" s="276">
        <f>IF(S$114=0,0,S$114/CHI!S$12*1000)</f>
        <v>17.00017790725105</v>
      </c>
      <c r="T244" s="276">
        <f>IF(T$114=0,0,T$114/CHI!T$12*1000)</f>
        <v>17.773299149793203</v>
      </c>
      <c r="U244" s="276">
        <f>IF(U$114=0,0,U$114/CHI!U$12*1000)</f>
        <v>15.863086543604036</v>
      </c>
      <c r="V244" s="276">
        <f>IF(V$114=0,0,V$114/CHI!V$12*1000)</f>
        <v>15.896186065958631</v>
      </c>
      <c r="W244" s="276">
        <f>IF(W$114=0,0,W$114/CHI!W$12*1000)</f>
        <v>18.552649235774584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38.969659744229666</v>
      </c>
      <c r="C245" s="277">
        <f>IF(C$115=0,0,C$115/CHI!C$12*1000)</f>
        <v>40.970257533627198</v>
      </c>
      <c r="D245" s="277">
        <f>IF(D$115=0,0,D$115/CHI!D$12*1000)</f>
        <v>41.186345634327608</v>
      </c>
      <c r="E245" s="277">
        <f>IF(E$115=0,0,E$115/CHI!E$12*1000)</f>
        <v>39.195174082804741</v>
      </c>
      <c r="F245" s="277">
        <f>IF(F$115=0,0,F$115/CHI!F$12*1000)</f>
        <v>33.609953196687812</v>
      </c>
      <c r="G245" s="277">
        <f>IF(G$115=0,0,G$115/CHI!G$12*1000)</f>
        <v>25.040355288701935</v>
      </c>
      <c r="H245" s="277">
        <f>IF(H$115=0,0,H$115/CHI!H$12*1000)</f>
        <v>25.358206208908484</v>
      </c>
      <c r="I245" s="277">
        <f>IF(I$115=0,0,I$115/CHI!I$12*1000)</f>
        <v>26.886009919118194</v>
      </c>
      <c r="J245" s="277">
        <f>IF(J$115=0,0,J$115/CHI!J$12*1000)</f>
        <v>25.648464267687164</v>
      </c>
      <c r="K245" s="277">
        <f>IF(K$115=0,0,K$115/CHI!K$12*1000)</f>
        <v>17.659782638110329</v>
      </c>
      <c r="L245" s="277">
        <f>IF(L$115=0,0,L$115/CHI!L$12*1000)</f>
        <v>18.979946522834467</v>
      </c>
      <c r="M245" s="277">
        <f>IF(M$115=0,0,M$115/CHI!M$12*1000)</f>
        <v>16.151219140511159</v>
      </c>
      <c r="N245" s="277">
        <f>IF(N$115=0,0,N$115/CHI!N$12*1000)</f>
        <v>16.973354372854935</v>
      </c>
      <c r="O245" s="277">
        <f>IF(O$115=0,0,O$115/CHI!O$12*1000)</f>
        <v>18.256278551406872</v>
      </c>
      <c r="P245" s="277">
        <f>IF(P$115=0,0,P$115/CHI!P$12*1000)</f>
        <v>22.8505917999906</v>
      </c>
      <c r="Q245" s="277">
        <f>IF(Q$115=0,0,Q$115/CHI!Q$12*1000)</f>
        <v>21.17249097660763</v>
      </c>
      <c r="R245" s="277">
        <f>IF(R$115=0,0,R$115/CHI!R$12*1000)</f>
        <v>21.912955294702485</v>
      </c>
      <c r="S245" s="277">
        <f>IF(S$115=0,0,S$115/CHI!S$12*1000)</f>
        <v>20.824763895361752</v>
      </c>
      <c r="T245" s="277">
        <f>IF(T$115=0,0,T$115/CHI!T$12*1000)</f>
        <v>20.92698092938782</v>
      </c>
      <c r="U245" s="277">
        <f>IF(U$115=0,0,U$115/CHI!U$12*1000)</f>
        <v>17.601191220545633</v>
      </c>
      <c r="V245" s="277">
        <f>IF(V$115=0,0,V$115/CHI!V$12*1000)</f>
        <v>17.587771090327347</v>
      </c>
      <c r="W245" s="277">
        <f>IF(W$115=0,0,W$115/CHI!W$12*1000)</f>
        <v>20.043167902266394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348.48499914682634</v>
      </c>
      <c r="C246" s="278">
        <f>IF(C$121=0,0,C$121/CHI!C$12*1000)</f>
        <v>338.16678011327616</v>
      </c>
      <c r="D246" s="278">
        <f>IF(D$121=0,0,D$121/CHI!D$12*1000)</f>
        <v>335.4520947166364</v>
      </c>
      <c r="E246" s="278">
        <f>IF(E$121=0,0,E$121/CHI!E$12*1000)</f>
        <v>376.03625203907387</v>
      </c>
      <c r="F246" s="278">
        <f>IF(F$121=0,0,F$121/CHI!F$12*1000)</f>
        <v>268.50613102069264</v>
      </c>
      <c r="G246" s="278">
        <f>IF(G$121=0,0,G$121/CHI!G$12*1000)</f>
        <v>211.55758996659745</v>
      </c>
      <c r="H246" s="278">
        <f>IF(H$121=0,0,H$121/CHI!H$12*1000)</f>
        <v>217.83557199661399</v>
      </c>
      <c r="I246" s="278">
        <f>IF(I$121=0,0,I$121/CHI!I$12*1000)</f>
        <v>224.88755413288129</v>
      </c>
      <c r="J246" s="278">
        <f>IF(J$121=0,0,J$121/CHI!J$12*1000)</f>
        <v>215.37174698511524</v>
      </c>
      <c r="K246" s="278">
        <f>IF(K$121=0,0,K$121/CHI!K$12*1000)</f>
        <v>162.97534323916946</v>
      </c>
      <c r="L246" s="278">
        <f>IF(L$121=0,0,L$121/CHI!L$12*1000)</f>
        <v>155.09261691331358</v>
      </c>
      <c r="M246" s="278">
        <f>IF(M$121=0,0,M$121/CHI!M$12*1000)</f>
        <v>199.45989810130851</v>
      </c>
      <c r="N246" s="278">
        <f>IF(N$121=0,0,N$121/CHI!N$12*1000)</f>
        <v>219.6167686944751</v>
      </c>
      <c r="O246" s="278">
        <f>IF(O$121=0,0,O$121/CHI!O$12*1000)</f>
        <v>204.35233146017706</v>
      </c>
      <c r="P246" s="278">
        <f>IF(P$121=0,0,P$121/CHI!P$12*1000)</f>
        <v>236.54851501927561</v>
      </c>
      <c r="Q246" s="278">
        <f>IF(Q$121=0,0,Q$121/CHI!Q$12*1000)</f>
        <v>229.3599204386247</v>
      </c>
      <c r="R246" s="278">
        <f>IF(R$121=0,0,R$121/CHI!R$12*1000)</f>
        <v>239.50498783015382</v>
      </c>
      <c r="S246" s="278">
        <f>IF(S$121=0,0,S$121/CHI!S$12*1000)</f>
        <v>232.21162872672329</v>
      </c>
      <c r="T246" s="278">
        <f>IF(T$121=0,0,T$121/CHI!T$12*1000)</f>
        <v>238.45297076661612</v>
      </c>
      <c r="U246" s="278">
        <f>IF(U$121=0,0,U$121/CHI!U$12*1000)</f>
        <v>196.98125972089878</v>
      </c>
      <c r="V246" s="278">
        <f>IF(V$121=0,0,V$121/CHI!V$12*1000)</f>
        <v>205.2795326971019</v>
      </c>
      <c r="W246" s="278">
        <f>IF(W$121=0,0,W$121/CHI!W$12*1000)</f>
        <v>238.98296505030237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148.35175630724808</v>
      </c>
      <c r="C247" s="278">
        <f>IF(C$134=0,0,C$134/CHI!C$12*1000)</f>
        <v>150.78082668975784</v>
      </c>
      <c r="D247" s="278">
        <f>IF(D$134=0,0,D$134/CHI!D$12*1000)</f>
        <v>145.98622836127024</v>
      </c>
      <c r="E247" s="278">
        <f>IF(E$134=0,0,E$134/CHI!E$12*1000)</f>
        <v>151.19190739575106</v>
      </c>
      <c r="F247" s="278">
        <f>IF(F$134=0,0,F$134/CHI!F$12*1000)</f>
        <v>118.59812749145304</v>
      </c>
      <c r="G247" s="278">
        <f>IF(G$134=0,0,G$134/CHI!G$12*1000)</f>
        <v>95.943388446577544</v>
      </c>
      <c r="H247" s="278">
        <f>IF(H$134=0,0,H$134/CHI!H$12*1000)</f>
        <v>96.305874725218686</v>
      </c>
      <c r="I247" s="278">
        <f>IF(I$134=0,0,I$134/CHI!I$12*1000)</f>
        <v>102.7670074561002</v>
      </c>
      <c r="J247" s="278">
        <f>IF(J$134=0,0,J$134/CHI!J$12*1000)</f>
        <v>94.028199849289805</v>
      </c>
      <c r="K247" s="278">
        <f>IF(K$134=0,0,K$134/CHI!K$12*1000)</f>
        <v>64.361119348447602</v>
      </c>
      <c r="L247" s="278">
        <f>IF(L$134=0,0,L$134/CHI!L$12*1000)</f>
        <v>68.382639560579506</v>
      </c>
      <c r="M247" s="278">
        <f>IF(M$134=0,0,M$134/CHI!M$12*1000)</f>
        <v>68.115608612699376</v>
      </c>
      <c r="N247" s="278">
        <f>IF(N$134=0,0,N$134/CHI!N$12*1000)</f>
        <v>67.605275483991647</v>
      </c>
      <c r="O247" s="278">
        <f>IF(O$134=0,0,O$134/CHI!O$12*1000)</f>
        <v>75.640353755947828</v>
      </c>
      <c r="P247" s="278">
        <f>IF(P$134=0,0,P$134/CHI!P$12*1000)</f>
        <v>97.206716174489983</v>
      </c>
      <c r="Q247" s="278">
        <f>IF(Q$134=0,0,Q$134/CHI!Q$12*1000)</f>
        <v>89.765722644304248</v>
      </c>
      <c r="R247" s="278">
        <f>IF(R$134=0,0,R$134/CHI!R$12*1000)</f>
        <v>91.203335440860926</v>
      </c>
      <c r="S247" s="278">
        <f>IF(S$134=0,0,S$134/CHI!S$12*1000)</f>
        <v>88.188630773323666</v>
      </c>
      <c r="T247" s="278">
        <f>IF(T$134=0,0,T$134/CHI!T$12*1000)</f>
        <v>89.540607415588354</v>
      </c>
      <c r="U247" s="278">
        <f>IF(U$134=0,0,U$134/CHI!U$12*1000)</f>
        <v>74.91840544065002</v>
      </c>
      <c r="V247" s="278">
        <f>IF(V$134=0,0,V$134/CHI!V$12*1000)</f>
        <v>74.491870510602041</v>
      </c>
      <c r="W247" s="278">
        <f>IF(W$134=0,0,W$134/CHI!W$12*1000)</f>
        <v>85.4063657712218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120.17034128109394</v>
      </c>
      <c r="C248" s="278">
        <f>IF(C$142=0,0,C$142/CHI!C$12*1000)</f>
        <v>123.16429396894964</v>
      </c>
      <c r="D248" s="278">
        <f>IF(D$142=0,0,D$142/CHI!D$12*1000)</f>
        <v>123.30575106503498</v>
      </c>
      <c r="E248" s="278">
        <f>IF(E$142=0,0,E$142/CHI!E$12*1000)</f>
        <v>123.73930636417207</v>
      </c>
      <c r="F248" s="278">
        <f>IF(F$142=0,0,F$142/CHI!F$12*1000)</f>
        <v>100.03387855977645</v>
      </c>
      <c r="G248" s="278">
        <f>IF(G$142=0,0,G$142/CHI!G$12*1000)</f>
        <v>75.826718506896412</v>
      </c>
      <c r="H248" s="278">
        <f>IF(H$142=0,0,H$142/CHI!H$12*1000)</f>
        <v>77.192089126904634</v>
      </c>
      <c r="I248" s="278">
        <f>IF(I$142=0,0,I$142/CHI!I$12*1000)</f>
        <v>81.160480856630272</v>
      </c>
      <c r="J248" s="278">
        <f>IF(J$142=0,0,J$142/CHI!J$12*1000)</f>
        <v>77.516739027877193</v>
      </c>
      <c r="K248" s="278">
        <f>IF(K$142=0,0,K$142/CHI!K$12*1000)</f>
        <v>55.023998561406927</v>
      </c>
      <c r="L248" s="278">
        <f>IF(L$142=0,0,L$142/CHI!L$12*1000)</f>
        <v>56.880461280363043</v>
      </c>
      <c r="M248" s="278">
        <f>IF(M$142=0,0,M$142/CHI!M$12*1000)</f>
        <v>55.460027407280279</v>
      </c>
      <c r="N248" s="278">
        <f>IF(N$142=0,0,N$142/CHI!N$12*1000)</f>
        <v>59.845239437199176</v>
      </c>
      <c r="O248" s="278">
        <f>IF(O$142=0,0,O$142/CHI!O$12*1000)</f>
        <v>60.775255048478137</v>
      </c>
      <c r="P248" s="278">
        <f>IF(P$142=0,0,P$142/CHI!P$12*1000)</f>
        <v>74.056785125827261</v>
      </c>
      <c r="Q248" s="278">
        <f>IF(Q$142=0,0,Q$142/CHI!Q$12*1000)</f>
        <v>69.705979198520254</v>
      </c>
      <c r="R248" s="278">
        <f>IF(R$142=0,0,R$142/CHI!R$12*1000)</f>
        <v>72.388423724961157</v>
      </c>
      <c r="S248" s="278">
        <f>IF(S$142=0,0,S$142/CHI!S$12*1000)</f>
        <v>68.93862117280996</v>
      </c>
      <c r="T248" s="278">
        <f>IF(T$142=0,0,T$142/CHI!T$12*1000)</f>
        <v>70.046281487897033</v>
      </c>
      <c r="U248" s="278">
        <f>IF(U$142=0,0,U$142/CHI!U$12*1000)</f>
        <v>58.529722385180989</v>
      </c>
      <c r="V248" s="278">
        <f>IF(V$142=0,0,V$142/CHI!V$12*1000)</f>
        <v>59.070127700756075</v>
      </c>
      <c r="W248" s="278">
        <f>IF(W$142=0,0,W$142/CHI!W$12*1000)</f>
        <v>67.793582297859686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36.448087535938903</v>
      </c>
      <c r="C249" s="279">
        <f>IF(C$156=0,0,C$156/CHI!C$12*1000)</f>
        <v>40.962097486635173</v>
      </c>
      <c r="D249" s="279">
        <f>IF(D$156=0,0,D$156/CHI!D$12*1000)</f>
        <v>43.298049104872376</v>
      </c>
      <c r="E249" s="279">
        <f>IF(E$156=0,0,E$156/CHI!E$12*1000)</f>
        <v>34.960252135878122</v>
      </c>
      <c r="F249" s="279">
        <f>IF(F$156=0,0,F$156/CHI!F$12*1000)</f>
        <v>35.495897221560483</v>
      </c>
      <c r="G249" s="279">
        <f>IF(G$156=0,0,G$156/CHI!G$12*1000)</f>
        <v>22.793885023283295</v>
      </c>
      <c r="H249" s="279">
        <f>IF(H$156=0,0,H$156/CHI!H$12*1000)</f>
        <v>24.194060408923875</v>
      </c>
      <c r="I249" s="279">
        <f>IF(I$156=0,0,I$156/CHI!I$12*1000)</f>
        <v>25.101467184957539</v>
      </c>
      <c r="J249" s="279">
        <f>IF(J$156=0,0,J$156/CHI!J$12*1000)</f>
        <v>25.791244189398132</v>
      </c>
      <c r="K249" s="279">
        <f>IF(K$156=0,0,K$156/CHI!K$12*1000)</f>
        <v>18.035215000976986</v>
      </c>
      <c r="L249" s="279">
        <f>IF(L$156=0,0,L$156/CHI!L$12*1000)</f>
        <v>19.528473568888685</v>
      </c>
      <c r="M249" s="279">
        <f>IF(M$156=0,0,M$156/CHI!M$12*1000)</f>
        <v>13.001972649433384</v>
      </c>
      <c r="N249" s="279">
        <f>IF(N$156=0,0,N$156/CHI!N$12*1000)</f>
        <v>16.998538631810561</v>
      </c>
      <c r="O249" s="279">
        <f>IF(O$156=0,0,O$156/CHI!O$12*1000)</f>
        <v>14.716112233568865</v>
      </c>
      <c r="P249" s="279">
        <f>IF(P$156=0,0,P$156/CHI!P$12*1000)</f>
        <v>18.912006753796824</v>
      </c>
      <c r="Q249" s="279">
        <f>IF(Q$156=0,0,Q$156/CHI!Q$12*1000)</f>
        <v>18.44053348753609</v>
      </c>
      <c r="R249" s="279">
        <f>IF(R$156=0,0,R$156/CHI!R$12*1000)</f>
        <v>19.50967246362773</v>
      </c>
      <c r="S249" s="279">
        <f>IF(S$156=0,0,S$156/CHI!S$12*1000)</f>
        <v>15.888939730581697</v>
      </c>
      <c r="T249" s="279">
        <f>IF(T$156=0,0,T$156/CHI!T$12*1000)</f>
        <v>16.611524923172254</v>
      </c>
      <c r="U249" s="279">
        <f>IF(U$156=0,0,U$156/CHI!U$12*1000)</f>
        <v>14.826175785185207</v>
      </c>
      <c r="V249" s="279">
        <f>IF(V$156=0,0,V$156/CHI!V$12*1000)</f>
        <v>14.857111715307374</v>
      </c>
      <c r="W249" s="279">
        <f>IF(W$156=0,0,W$156/CHI!W$12*1000)</f>
        <v>17.339931802955558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HU: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1591.5490594946298</v>
      </c>
      <c r="C5" s="225">
        <f t="shared" si="0"/>
        <v>1344.6339896083036</v>
      </c>
      <c r="D5" s="225">
        <f t="shared" si="0"/>
        <v>1471.9662556784608</v>
      </c>
      <c r="E5" s="225">
        <f t="shared" si="0"/>
        <v>1314.4996930378136</v>
      </c>
      <c r="F5" s="225">
        <f t="shared" si="0"/>
        <v>1388.6861664987546</v>
      </c>
      <c r="G5" s="225">
        <f t="shared" si="0"/>
        <v>1931.1829972018688</v>
      </c>
      <c r="H5" s="225">
        <f t="shared" si="0"/>
        <v>1906.6959354819403</v>
      </c>
      <c r="I5" s="225">
        <f t="shared" si="0"/>
        <v>2061.3819675053874</v>
      </c>
      <c r="J5" s="225">
        <f t="shared" si="0"/>
        <v>1842.9028873116199</v>
      </c>
      <c r="K5" s="225">
        <f t="shared" si="0"/>
        <v>1693.9865117372617</v>
      </c>
      <c r="L5" s="225">
        <f t="shared" si="0"/>
        <v>1811.9004789065878</v>
      </c>
      <c r="M5" s="225">
        <f t="shared" si="0"/>
        <v>1777.3780777005418</v>
      </c>
      <c r="N5" s="225">
        <f t="shared" si="0"/>
        <v>1663.2010444489974</v>
      </c>
      <c r="O5" s="225">
        <f t="shared" si="0"/>
        <v>1616.347674602081</v>
      </c>
      <c r="P5" s="225">
        <f t="shared" si="0"/>
        <v>1874.6560901304699</v>
      </c>
      <c r="Q5" s="225">
        <f t="shared" si="0"/>
        <v>2039.1675051234756</v>
      </c>
      <c r="R5" s="225">
        <f t="shared" si="0"/>
        <v>2095.6645193556014</v>
      </c>
      <c r="S5" s="225">
        <f t="shared" si="0"/>
        <v>2405.0404550315011</v>
      </c>
      <c r="T5" s="225">
        <f t="shared" si="0"/>
        <v>2434.3900282077134</v>
      </c>
      <c r="U5" s="225">
        <f t="shared" si="0"/>
        <v>2284.4890493733433</v>
      </c>
      <c r="V5" s="225">
        <f t="shared" si="0"/>
        <v>2280.4734223317678</v>
      </c>
      <c r="W5" s="225">
        <f t="shared" si="0"/>
        <v>2474.4579702808328</v>
      </c>
      <c r="DA5" s="89"/>
    </row>
    <row r="6" spans="1:105" ht="12" customHeight="1" x14ac:dyDescent="0.25">
      <c r="A6" s="55" t="s">
        <v>92</v>
      </c>
      <c r="B6" s="261">
        <v>1.249756861517368</v>
      </c>
      <c r="C6" s="261">
        <v>1.145256507674256</v>
      </c>
      <c r="D6" s="261">
        <v>1.3503955643855901</v>
      </c>
      <c r="E6" s="261">
        <v>0.92429385304928002</v>
      </c>
      <c r="F6" s="261">
        <v>0.61774343707404833</v>
      </c>
      <c r="G6" s="261">
        <v>0.52141094753406303</v>
      </c>
      <c r="H6" s="261">
        <v>0.49806275977621001</v>
      </c>
      <c r="I6" s="261">
        <v>0.47382130627443142</v>
      </c>
      <c r="J6" s="261">
        <v>0.59814867499478153</v>
      </c>
      <c r="K6" s="261">
        <v>0.2486438014141987</v>
      </c>
      <c r="L6" s="261">
        <v>0.37622792062038318</v>
      </c>
      <c r="M6" s="261">
        <v>0.99174143792950231</v>
      </c>
      <c r="N6" s="261">
        <v>0.81758280206629608</v>
      </c>
      <c r="O6" s="261">
        <v>0.94763328509083833</v>
      </c>
      <c r="P6" s="261">
        <v>1.1501900326430861</v>
      </c>
      <c r="Q6" s="261">
        <v>1.41413532025949</v>
      </c>
      <c r="R6" s="261">
        <v>1.736003513718146</v>
      </c>
      <c r="S6" s="261">
        <v>1.4957688327791481</v>
      </c>
      <c r="T6" s="261">
        <v>1.6588142478695129</v>
      </c>
      <c r="U6" s="261">
        <v>1.5412391299648409</v>
      </c>
      <c r="V6" s="261">
        <v>1.346651320260646</v>
      </c>
      <c r="W6" s="261">
        <v>1.3868598899844999</v>
      </c>
      <c r="DA6" s="67" t="s">
        <v>1136</v>
      </c>
    </row>
    <row r="7" spans="1:105" ht="12" customHeight="1" x14ac:dyDescent="0.25">
      <c r="A7" s="202" t="s">
        <v>93</v>
      </c>
      <c r="B7" s="226">
        <v>2.590961350544505</v>
      </c>
      <c r="C7" s="226">
        <v>2.374314107978464</v>
      </c>
      <c r="D7" s="226">
        <v>2.79960272514269</v>
      </c>
      <c r="E7" s="226">
        <v>1.9162204453824221</v>
      </c>
      <c r="F7" s="226">
        <v>1.280688603756178</v>
      </c>
      <c r="G7" s="226">
        <v>1.080974751497912</v>
      </c>
      <c r="H7" s="226">
        <v>1.032569934570237</v>
      </c>
      <c r="I7" s="226">
        <v>0.98231322381461661</v>
      </c>
      <c r="J7" s="226">
        <v>1.240065285106136</v>
      </c>
      <c r="K7" s="226">
        <v>0.51548145031544546</v>
      </c>
      <c r="L7" s="226">
        <v>0.779985316615597</v>
      </c>
      <c r="M7" s="226">
        <v>2.0560509124062651</v>
      </c>
      <c r="N7" s="226">
        <v>1.6949900466653389</v>
      </c>
      <c r="O7" s="226">
        <v>1.9646071102013021</v>
      </c>
      <c r="P7" s="226">
        <v>2.384542155456967</v>
      </c>
      <c r="Q7" s="226">
        <v>2.931746223648398</v>
      </c>
      <c r="R7" s="226">
        <v>3.5990344577841462</v>
      </c>
      <c r="S7" s="226">
        <v>3.1009865633980209</v>
      </c>
      <c r="T7" s="226">
        <v>3.4390078072819872</v>
      </c>
      <c r="U7" s="226">
        <v>3.1952543255792718</v>
      </c>
      <c r="V7" s="226">
        <v>2.7918402618080589</v>
      </c>
      <c r="W7" s="226">
        <v>2.8751995561820798</v>
      </c>
      <c r="DA7" s="174" t="s">
        <v>1137</v>
      </c>
    </row>
    <row r="8" spans="1:105" ht="12" customHeight="1" x14ac:dyDescent="0.25">
      <c r="A8" s="202" t="s">
        <v>94</v>
      </c>
      <c r="B8" s="226">
        <v>15.49864631806113</v>
      </c>
      <c r="C8" s="226">
        <v>14.20270302365088</v>
      </c>
      <c r="D8" s="226">
        <v>16.74670000729575</v>
      </c>
      <c r="E8" s="226">
        <v>11.462472392410771</v>
      </c>
      <c r="F8" s="226">
        <v>7.6608397531739234</v>
      </c>
      <c r="G8" s="226">
        <v>6.4661888332295181</v>
      </c>
      <c r="H8" s="226">
        <v>6.1766402695294564</v>
      </c>
      <c r="I8" s="226">
        <v>5.8760140232341378</v>
      </c>
      <c r="J8" s="226">
        <v>7.4178386571172163</v>
      </c>
      <c r="K8" s="226">
        <v>3.0835136465008639</v>
      </c>
      <c r="L8" s="226">
        <v>4.6657263154332869</v>
      </c>
      <c r="M8" s="226">
        <v>12.29891209940849</v>
      </c>
      <c r="N8" s="226">
        <v>10.139113514904119</v>
      </c>
      <c r="O8" s="226">
        <v>11.751912373590271</v>
      </c>
      <c r="P8" s="226">
        <v>14.2638852911364</v>
      </c>
      <c r="Q8" s="226">
        <v>17.537157705995419</v>
      </c>
      <c r="R8" s="226">
        <v>21.528751147132649</v>
      </c>
      <c r="S8" s="226">
        <v>18.549521772320329</v>
      </c>
      <c r="T8" s="226">
        <v>20.571501647028871</v>
      </c>
      <c r="U8" s="226">
        <v>19.113413898667659</v>
      </c>
      <c r="V8" s="226">
        <v>16.7002664031221</v>
      </c>
      <c r="W8" s="226">
        <v>17.198906114808509</v>
      </c>
      <c r="DA8" s="174" t="s">
        <v>1138</v>
      </c>
    </row>
    <row r="9" spans="1:105" ht="12" customHeight="1" x14ac:dyDescent="0.25">
      <c r="A9" s="202" t="s">
        <v>95</v>
      </c>
      <c r="B9" s="226">
        <v>17.900188520242679</v>
      </c>
      <c r="C9" s="226">
        <v>16.403436558462971</v>
      </c>
      <c r="D9" s="226">
        <v>19.341630299235341</v>
      </c>
      <c r="E9" s="226">
        <v>13.23860242511153</v>
      </c>
      <c r="F9" s="226">
        <v>8.8479001966371413</v>
      </c>
      <c r="G9" s="226">
        <v>7.4681360389141513</v>
      </c>
      <c r="H9" s="226">
        <v>7.1337214216867917</v>
      </c>
      <c r="I9" s="226">
        <v>6.7865126156797686</v>
      </c>
      <c r="J9" s="226">
        <v>8.5672456581196901</v>
      </c>
      <c r="K9" s="226">
        <v>3.561309448863617</v>
      </c>
      <c r="L9" s="226">
        <v>5.3886887226265232</v>
      </c>
      <c r="M9" s="226">
        <v>14.204649919441909</v>
      </c>
      <c r="N9" s="226">
        <v>11.710186787953541</v>
      </c>
      <c r="O9" s="226">
        <v>13.57289163476791</v>
      </c>
      <c r="P9" s="226">
        <v>16.474099124703379</v>
      </c>
      <c r="Q9" s="226">
        <v>20.254570793110108</v>
      </c>
      <c r="R9" s="226">
        <v>24.8646685801186</v>
      </c>
      <c r="S9" s="226">
        <v>21.42380243221254</v>
      </c>
      <c r="T9" s="226">
        <v>23.759091605128351</v>
      </c>
      <c r="U9" s="226">
        <v>22.075070624256849</v>
      </c>
      <c r="V9" s="226">
        <v>19.288001727337811</v>
      </c>
      <c r="W9" s="226">
        <v>19.863906529582671</v>
      </c>
      <c r="DA9" s="174" t="s">
        <v>1139</v>
      </c>
    </row>
    <row r="10" spans="1:105" ht="12" customHeight="1" x14ac:dyDescent="0.25">
      <c r="A10" s="56" t="s">
        <v>96</v>
      </c>
      <c r="B10" s="262">
        <v>6.3117948937793766</v>
      </c>
      <c r="C10" s="262">
        <v>5.4969188645109242</v>
      </c>
      <c r="D10" s="262">
        <v>6.2544108106739342</v>
      </c>
      <c r="E10" s="262">
        <v>4.844456884113014</v>
      </c>
      <c r="F10" s="262">
        <v>2.853203769758998</v>
      </c>
      <c r="G10" s="262">
        <v>2.6877579769203019</v>
      </c>
      <c r="H10" s="262">
        <v>2.485273104714846</v>
      </c>
      <c r="I10" s="262">
        <v>2.403343902862995</v>
      </c>
      <c r="J10" s="262">
        <v>2.8764334287758149</v>
      </c>
      <c r="K10" s="262">
        <v>1.189955447355173</v>
      </c>
      <c r="L10" s="262">
        <v>1.7795821481506939</v>
      </c>
      <c r="M10" s="262">
        <v>5.6863006456559777</v>
      </c>
      <c r="N10" s="262">
        <v>4.0345735870480608</v>
      </c>
      <c r="O10" s="262">
        <v>5.4394801874437926</v>
      </c>
      <c r="P10" s="262">
        <v>6.4868234027691889</v>
      </c>
      <c r="Q10" s="262">
        <v>8.009176696318967</v>
      </c>
      <c r="R10" s="262">
        <v>9.8188748502290242</v>
      </c>
      <c r="S10" s="262">
        <v>9.1132540549095182</v>
      </c>
      <c r="T10" s="262">
        <v>10.27351737365673</v>
      </c>
      <c r="U10" s="262">
        <v>9.4317994792109943</v>
      </c>
      <c r="V10" s="262">
        <v>8.0995582838586504</v>
      </c>
      <c r="W10" s="262">
        <v>8.20619773914812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0.35244990566208573</v>
      </c>
      <c r="N11" s="228">
        <v>6.6965754227079455E-2</v>
      </c>
      <c r="O11" s="228">
        <v>8.9177735743058151E-2</v>
      </c>
      <c r="P11" s="228">
        <v>1.813166825405323E-2</v>
      </c>
      <c r="Q11" s="228">
        <v>6.5450127656654686E-2</v>
      </c>
      <c r="R11" s="228">
        <v>7.8236655527751067E-2</v>
      </c>
      <c r="S11" s="228">
        <v>0.14500246332514349</v>
      </c>
      <c r="T11" s="228">
        <v>8.516817149634473E-2</v>
      </c>
      <c r="U11" s="228">
        <v>2.546072669926211E-2</v>
      </c>
      <c r="V11" s="228">
        <v>0.10894088631176831</v>
      </c>
      <c r="W11" s="228">
        <v>0.10829399775764351</v>
      </c>
      <c r="DA11" s="69" t="s">
        <v>1141</v>
      </c>
    </row>
    <row r="12" spans="1:105" ht="12" customHeight="1" x14ac:dyDescent="0.25">
      <c r="A12" s="37" t="s">
        <v>162</v>
      </c>
      <c r="B12" s="228">
        <v>3.6805244189891551</v>
      </c>
      <c r="C12" s="228">
        <v>2.805267644701404</v>
      </c>
      <c r="D12" s="228">
        <v>2.7790638381620769</v>
      </c>
      <c r="E12" s="228">
        <v>3.059337584157976</v>
      </c>
      <c r="F12" s="228">
        <v>1.2442701651707231</v>
      </c>
      <c r="G12" s="228">
        <v>1.6506206864443209</v>
      </c>
      <c r="H12" s="228">
        <v>1.359001236421711</v>
      </c>
      <c r="I12" s="228">
        <v>1.3732123484144769</v>
      </c>
      <c r="J12" s="228">
        <v>1.367540613927628</v>
      </c>
      <c r="K12" s="228">
        <v>0.50841133926377569</v>
      </c>
      <c r="L12" s="228">
        <v>0.79443233540010105</v>
      </c>
      <c r="M12" s="228">
        <v>3.3861443187636548</v>
      </c>
      <c r="N12" s="228">
        <v>1.419639652208565</v>
      </c>
      <c r="O12" s="228">
        <v>3.5613308442963718</v>
      </c>
      <c r="P12" s="228">
        <v>4.1156738957347718</v>
      </c>
      <c r="Q12" s="228">
        <v>5.0727873335943086</v>
      </c>
      <c r="R12" s="228">
        <v>6.3027373724186431</v>
      </c>
      <c r="S12" s="228">
        <v>6.119382620824001</v>
      </c>
      <c r="T12" s="228">
        <v>7.1434061985491208</v>
      </c>
      <c r="U12" s="228">
        <v>6.4925818782294478</v>
      </c>
      <c r="V12" s="228">
        <v>5.1240373884384134</v>
      </c>
      <c r="W12" s="228">
        <v>4.928595975331735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0.16418053596892171</v>
      </c>
      <c r="T14" s="228">
        <v>0.1116941761980166</v>
      </c>
      <c r="U14" s="228">
        <v>0.12699991110932549</v>
      </c>
      <c r="V14" s="228">
        <v>0.26609511606765679</v>
      </c>
      <c r="W14" s="228">
        <v>0.31521898005113591</v>
      </c>
      <c r="DA14" s="69" t="s">
        <v>1144</v>
      </c>
    </row>
    <row r="15" spans="1:105" ht="12" customHeight="1" x14ac:dyDescent="0.25">
      <c r="A15" s="37" t="s">
        <v>38</v>
      </c>
      <c r="B15" s="228">
        <v>2.631270474790222</v>
      </c>
      <c r="C15" s="228">
        <v>2.6916512198095202</v>
      </c>
      <c r="D15" s="228">
        <v>3.4753469725118569</v>
      </c>
      <c r="E15" s="228">
        <v>1.785119299955038</v>
      </c>
      <c r="F15" s="228">
        <v>1.6089336045882749</v>
      </c>
      <c r="G15" s="228">
        <v>1.037137290475981</v>
      </c>
      <c r="H15" s="228">
        <v>1.1262718682931361</v>
      </c>
      <c r="I15" s="228">
        <v>1.0301315544485179</v>
      </c>
      <c r="J15" s="228">
        <v>1.508892814848187</v>
      </c>
      <c r="K15" s="228">
        <v>0.68154410809139732</v>
      </c>
      <c r="L15" s="228">
        <v>0.98514981275059288</v>
      </c>
      <c r="M15" s="228">
        <v>1.9477064212302371</v>
      </c>
      <c r="N15" s="228">
        <v>2.5479681806124161</v>
      </c>
      <c r="O15" s="228">
        <v>1.7889716074043629</v>
      </c>
      <c r="P15" s="228">
        <v>2.3530178387803642</v>
      </c>
      <c r="Q15" s="228">
        <v>2.870939235068005</v>
      </c>
      <c r="R15" s="228">
        <v>3.4379008222826299</v>
      </c>
      <c r="S15" s="228">
        <v>2.684688434791453</v>
      </c>
      <c r="T15" s="228">
        <v>2.933248827413248</v>
      </c>
      <c r="U15" s="228">
        <v>2.7867569631729592</v>
      </c>
      <c r="V15" s="228">
        <v>2.6004848930408109</v>
      </c>
      <c r="W15" s="228">
        <v>2.8540887860076052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1368.035339638865</v>
      </c>
      <c r="C16" s="316">
        <f>CHI_fec!C16</f>
        <v>1158.0131556319859</v>
      </c>
      <c r="D16" s="316">
        <f>CHI_fec!D16</f>
        <v>1263.7718681851179</v>
      </c>
      <c r="E16" s="316">
        <f>CHI_fec!E16</f>
        <v>1131.157523645744</v>
      </c>
      <c r="F16" s="316">
        <f>CHI_fec!F16</f>
        <v>1287.5393453145589</v>
      </c>
      <c r="G16" s="316">
        <f>CHI_fec!G16</f>
        <v>1827.209165203813</v>
      </c>
      <c r="H16" s="316">
        <f>CHI_fec!H16</f>
        <v>1804.870077062463</v>
      </c>
      <c r="I16" s="316">
        <f>CHI_fec!I16</f>
        <v>1958.5329320722269</v>
      </c>
      <c r="J16" s="316">
        <f>CHI_fec!J16</f>
        <v>1722.002493551161</v>
      </c>
      <c r="K16" s="316">
        <f>CHI_fec!K16</f>
        <v>1628.494325021496</v>
      </c>
      <c r="L16" s="316">
        <f>CHI_fec!L16</f>
        <v>1728.250644883921</v>
      </c>
      <c r="M16" s="316">
        <f>CHI_fec!M16</f>
        <v>1525.7953568357691</v>
      </c>
      <c r="N16" s="316">
        <f>CHI_fec!N16</f>
        <v>1476.275408426483</v>
      </c>
      <c r="O16" s="316">
        <f>CHI_fec!O16</f>
        <v>1386.3092354000339</v>
      </c>
      <c r="P16" s="316">
        <f>CHI_fec!P16</f>
        <v>1614.0894558811169</v>
      </c>
      <c r="Q16" s="316">
        <f>CHI_fec!Q16</f>
        <v>1714.6173247972249</v>
      </c>
      <c r="R16" s="316">
        <f>CHI_fec!R16</f>
        <v>1697.0758763354049</v>
      </c>
      <c r="S16" s="316">
        <f>CHI_fec!S16</f>
        <v>2021.3585697667129</v>
      </c>
      <c r="T16" s="316">
        <f>CHI_fec!T16</f>
        <v>1997.453089872306</v>
      </c>
      <c r="U16" s="316">
        <f>CHI_fec!U16</f>
        <v>1881.7947768860281</v>
      </c>
      <c r="V16" s="316">
        <f>CHI_fec!V16</f>
        <v>1924.5712421845919</v>
      </c>
      <c r="W16" s="316">
        <f>CHI_fec!W16</f>
        <v>2107.9777349847241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0.90765262252794487</v>
      </c>
      <c r="P17" s="317">
        <f>CHI_fec!P17</f>
        <v>5.4456577815993112</v>
      </c>
      <c r="Q17" s="317">
        <f>CHI_fec!Q17</f>
        <v>13.61418744625967</v>
      </c>
      <c r="R17" s="317">
        <f>CHI_fec!R17</f>
        <v>11.79896818572657</v>
      </c>
      <c r="S17" s="317">
        <f>CHI_fec!S17</f>
        <v>4.5380911435941522</v>
      </c>
      <c r="T17" s="317">
        <f>CHI_fec!T17</f>
        <v>0.90765262252794487</v>
      </c>
      <c r="U17" s="317">
        <f>CHI_fec!U17</f>
        <v>10.89140154772141</v>
      </c>
      <c r="V17" s="317">
        <f>CHI_fec!V17</f>
        <v>7.2608770421324156</v>
      </c>
      <c r="W17" s="317">
        <f>CHI_fec!W17</f>
        <v>5.4456577815993112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3.4393809114359408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9.0379191745485805</v>
      </c>
      <c r="C19" s="317">
        <f>CHI_fec!C19</f>
        <v>15.816337059329321</v>
      </c>
      <c r="D19" s="317">
        <f>CHI_fec!D19</f>
        <v>2.259501289767841</v>
      </c>
      <c r="E19" s="317">
        <f>CHI_fec!E19</f>
        <v>3.389251934651762</v>
      </c>
      <c r="F19" s="317">
        <f>CHI_fec!F19</f>
        <v>66.231986242476353</v>
      </c>
      <c r="G19" s="317">
        <f>CHI_fec!G19</f>
        <v>99.909200343938082</v>
      </c>
      <c r="H19" s="317">
        <f>CHI_fec!H19</f>
        <v>114.5027515047291</v>
      </c>
      <c r="I19" s="317">
        <f>CHI_fec!I19</f>
        <v>141.44453998280309</v>
      </c>
      <c r="J19" s="317">
        <f>CHI_fec!J19</f>
        <v>144.8122957867584</v>
      </c>
      <c r="K19" s="317">
        <f>CHI_fec!K19</f>
        <v>151.54772141014621</v>
      </c>
      <c r="L19" s="317">
        <f>CHI_fec!L19</f>
        <v>177.36698194325021</v>
      </c>
      <c r="M19" s="317">
        <f>CHI_fec!M19</f>
        <v>127.9736027515047</v>
      </c>
      <c r="N19" s="317">
        <f>CHI_fec!N19</f>
        <v>122.3607910576096</v>
      </c>
      <c r="O19" s="317">
        <f>CHI_fec!O19</f>
        <v>204.30877042132411</v>
      </c>
      <c r="P19" s="317">
        <f>CHI_fec!P19</f>
        <v>200.94101461736889</v>
      </c>
      <c r="Q19" s="317">
        <f>CHI_fec!Q19</f>
        <v>289.62450558899388</v>
      </c>
      <c r="R19" s="317">
        <f>CHI_fec!R19</f>
        <v>229.32261392949269</v>
      </c>
      <c r="S19" s="317">
        <f>CHI_fec!S19</f>
        <v>276.61074806534822</v>
      </c>
      <c r="T19" s="317">
        <f>CHI_fec!T19</f>
        <v>274.4067067927773</v>
      </c>
      <c r="U19" s="317">
        <f>CHI_fec!U19</f>
        <v>272.20266552020638</v>
      </c>
      <c r="V19" s="317">
        <f>CHI_fec!V19</f>
        <v>236.93748925193461</v>
      </c>
      <c r="W19" s="317">
        <f>CHI_fec!W19</f>
        <v>281.01891659501291</v>
      </c>
      <c r="DA19" s="137"/>
    </row>
    <row r="20" spans="1:105" ht="12" customHeight="1" x14ac:dyDescent="0.25">
      <c r="A20" s="135" t="s">
        <v>83</v>
      </c>
      <c r="B20" s="317">
        <f>CHI_fec!B20</f>
        <v>135.56895958727429</v>
      </c>
      <c r="C20" s="317">
        <f>CHI_fec!C20</f>
        <v>65.730352536543421</v>
      </c>
      <c r="D20" s="317">
        <f>CHI_fec!D20</f>
        <v>99.622613929492687</v>
      </c>
      <c r="E20" s="317">
        <f>CHI_fec!E20</f>
        <v>66.757437661220976</v>
      </c>
      <c r="F20" s="317">
        <f>CHI_fec!F20</f>
        <v>99.622613929492687</v>
      </c>
      <c r="G20" s="317">
        <f>CHI_fec!G20</f>
        <v>296.81375752364568</v>
      </c>
      <c r="H20" s="317">
        <f>CHI_fec!H20</f>
        <v>129.4067067927773</v>
      </c>
      <c r="I20" s="317">
        <f>CHI_fec!I20</f>
        <v>203.63998280309539</v>
      </c>
      <c r="J20" s="317">
        <f>CHI_fec!J20</f>
        <v>60.189165950128967</v>
      </c>
      <c r="K20" s="317">
        <f>CHI_fec!K20</f>
        <v>53.167067927772997</v>
      </c>
      <c r="L20" s="317">
        <f>CHI_fec!L20</f>
        <v>178.56122098022351</v>
      </c>
      <c r="M20" s="317">
        <f>CHI_fec!M20</f>
        <v>49.15451418744626</v>
      </c>
      <c r="N20" s="317">
        <f>CHI_fec!N20</f>
        <v>17.05356835769561</v>
      </c>
      <c r="O20" s="317">
        <f>CHI_fec!O20</f>
        <v>34.107222699914011</v>
      </c>
      <c r="P20" s="317">
        <f>CHI_fec!P20</f>
        <v>6.0189165950128984</v>
      </c>
      <c r="Q20" s="317">
        <f>CHI_fec!Q20</f>
        <v>12.0378331900258</v>
      </c>
      <c r="R20" s="317">
        <f>CHI_fec!R20</f>
        <v>11.27110920034394</v>
      </c>
      <c r="S20" s="317">
        <f>CHI_fec!S20</f>
        <v>34.838091143594148</v>
      </c>
      <c r="T20" s="317">
        <f>CHI_fec!T20</f>
        <v>7.1725709372312982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289.0083404987102</v>
      </c>
      <c r="C22" s="317">
        <f>CHI_fec!C22</f>
        <v>197.8790197764402</v>
      </c>
      <c r="D22" s="317">
        <f>CHI_fec!D22</f>
        <v>146.03042364513539</v>
      </c>
      <c r="E22" s="317">
        <f>CHI_fec!E22</f>
        <v>87.374634565778166</v>
      </c>
      <c r="F22" s="317">
        <f>CHI_fec!F22</f>
        <v>119.1983306971906</v>
      </c>
      <c r="G22" s="317">
        <f>CHI_fec!G22</f>
        <v>103.4297155047591</v>
      </c>
      <c r="H22" s="317">
        <f>CHI_fec!H22</f>
        <v>161.65563166263499</v>
      </c>
      <c r="I22" s="317">
        <f>CHI_fec!I22</f>
        <v>110.0376612209802</v>
      </c>
      <c r="J22" s="317">
        <f>CHI_fec!J22</f>
        <v>114.1491831470335</v>
      </c>
      <c r="K22" s="317">
        <f>CHI_fec!K22</f>
        <v>133.4814273430782</v>
      </c>
      <c r="L22" s="317">
        <f>CHI_fec!L22</f>
        <v>81.580137575236449</v>
      </c>
      <c r="M22" s="317">
        <f>CHI_fec!M22</f>
        <v>174.01831470335341</v>
      </c>
      <c r="N22" s="317">
        <f>CHI_fec!N22</f>
        <v>195.89656061908849</v>
      </c>
      <c r="O22" s="317">
        <f>CHI_fec!O22</f>
        <v>81.565728389847692</v>
      </c>
      <c r="P22" s="317">
        <f>CHI_fec!P22</f>
        <v>209.08570846199791</v>
      </c>
      <c r="Q22" s="317">
        <f>CHI_fec!Q22</f>
        <v>236.0418314703353</v>
      </c>
      <c r="R22" s="317">
        <f>CHI_fec!R22</f>
        <v>221.1234307824592</v>
      </c>
      <c r="S22" s="317">
        <f>CHI_fec!S22</f>
        <v>276.67431777873861</v>
      </c>
      <c r="T22" s="317">
        <f>CHI_fec!T22</f>
        <v>319.43731728288913</v>
      </c>
      <c r="U22" s="317">
        <f>CHI_fec!U22</f>
        <v>290.21685296646592</v>
      </c>
      <c r="V22" s="317">
        <f>CHI_fec!V22</f>
        <v>258.47429062768703</v>
      </c>
      <c r="W22" s="317">
        <f>CHI_fec!W22</f>
        <v>350.29621668099742</v>
      </c>
      <c r="DA22" s="137"/>
    </row>
    <row r="23" spans="1:105" ht="12" customHeight="1" x14ac:dyDescent="0.25">
      <c r="A23" s="135" t="s">
        <v>84</v>
      </c>
      <c r="B23" s="317">
        <f>CHI_fec!B23</f>
        <v>607.95838349097153</v>
      </c>
      <c r="C23" s="317">
        <f>CHI_fec!C23</f>
        <v>547.37506448839201</v>
      </c>
      <c r="D23" s="317">
        <f>CHI_fec!D23</f>
        <v>807.77678417884772</v>
      </c>
      <c r="E23" s="317">
        <f>CHI_fec!E23</f>
        <v>754.6336199484092</v>
      </c>
      <c r="F23" s="317">
        <f>CHI_fec!F23</f>
        <v>681.14075666380052</v>
      </c>
      <c r="G23" s="317">
        <f>CHI_fec!G23</f>
        <v>964.02983662940665</v>
      </c>
      <c r="H23" s="317">
        <f>CHI_fec!H23</f>
        <v>1060.332502149613</v>
      </c>
      <c r="I23" s="317">
        <f>CHI_fec!I23</f>
        <v>1111.4932932072229</v>
      </c>
      <c r="J23" s="317">
        <f>CHI_fec!J23</f>
        <v>1051.304127257094</v>
      </c>
      <c r="K23" s="317">
        <f>CHI_fec!K23</f>
        <v>967.03929492691304</v>
      </c>
      <c r="L23" s="317">
        <f>CHI_fec!L23</f>
        <v>928.91943250214956</v>
      </c>
      <c r="M23" s="317">
        <f>CHI_fec!M23</f>
        <v>765.40558899398104</v>
      </c>
      <c r="N23" s="317">
        <f>CHI_fec!N23</f>
        <v>687.15967325881343</v>
      </c>
      <c r="O23" s="317">
        <f>CHI_fec!O23</f>
        <v>673.11547721410136</v>
      </c>
      <c r="P23" s="317">
        <f>CHI_fec!P23</f>
        <v>699.19750644883925</v>
      </c>
      <c r="Q23" s="317">
        <f>CHI_fec!Q23</f>
        <v>720.26371453138427</v>
      </c>
      <c r="R23" s="317">
        <f>CHI_fec!R23</f>
        <v>737.31728288907993</v>
      </c>
      <c r="S23" s="317">
        <f>CHI_fec!S23</f>
        <v>872.74290627687014</v>
      </c>
      <c r="T23" s="317">
        <f>CHI_fec!T23</f>
        <v>908.8564058469475</v>
      </c>
      <c r="U23" s="317">
        <f>CHI_fec!U23</f>
        <v>813.55692175408421</v>
      </c>
      <c r="V23" s="317">
        <f>CHI_fec!V23</f>
        <v>873.7460877042131</v>
      </c>
      <c r="W23" s="317">
        <f>CHI_fec!W23</f>
        <v>936.9447119518486</v>
      </c>
      <c r="DA23" s="137"/>
    </row>
    <row r="24" spans="1:105" ht="12" customHeight="1" x14ac:dyDescent="0.25">
      <c r="A24" s="135" t="s">
        <v>72</v>
      </c>
      <c r="B24" s="317">
        <f>CHI_fec!B24</f>
        <v>326.46173688736019</v>
      </c>
      <c r="C24" s="317">
        <f>CHI_fec!C24</f>
        <v>331.21238177128117</v>
      </c>
      <c r="D24" s="317">
        <f>CHI_fec!D24</f>
        <v>208.08254514187439</v>
      </c>
      <c r="E24" s="317">
        <f>CHI_fec!E24</f>
        <v>219.00257953568359</v>
      </c>
      <c r="F24" s="317">
        <f>CHI_fec!F24</f>
        <v>321.3456577815993</v>
      </c>
      <c r="G24" s="317">
        <f>CHI_fec!G24</f>
        <v>359.58727429062759</v>
      </c>
      <c r="H24" s="317">
        <f>CHI_fec!H24</f>
        <v>338.9724849527085</v>
      </c>
      <c r="I24" s="317">
        <f>CHI_fec!I24</f>
        <v>391.9174548581255</v>
      </c>
      <c r="J24" s="317">
        <f>CHI_fec!J24</f>
        <v>351.54772141014621</v>
      </c>
      <c r="K24" s="317">
        <f>CHI_fec!K24</f>
        <v>323.25881341358547</v>
      </c>
      <c r="L24" s="317">
        <f>CHI_fec!L24</f>
        <v>361.822871883061</v>
      </c>
      <c r="M24" s="317">
        <f>CHI_fec!M24</f>
        <v>409.24333619948408</v>
      </c>
      <c r="N24" s="317">
        <f>CHI_fec!N24</f>
        <v>453.80481513327601</v>
      </c>
      <c r="O24" s="317">
        <f>CHI_fec!O24</f>
        <v>392.30438405231882</v>
      </c>
      <c r="P24" s="317">
        <f>CHI_fec!P24</f>
        <v>493.40065197629872</v>
      </c>
      <c r="Q24" s="317">
        <f>CHI_fec!Q24</f>
        <v>443.03525257022648</v>
      </c>
      <c r="R24" s="317">
        <f>CHI_fec!R24</f>
        <v>486.24247134830222</v>
      </c>
      <c r="S24" s="317">
        <f>CHI_fec!S24</f>
        <v>555.95441535856776</v>
      </c>
      <c r="T24" s="317">
        <f>CHI_fec!T24</f>
        <v>486.67243638993273</v>
      </c>
      <c r="U24" s="317">
        <f>CHI_fec!U24</f>
        <v>494.92693509754952</v>
      </c>
      <c r="V24" s="317">
        <f>CHI_fec!V24</f>
        <v>548.15249755862521</v>
      </c>
      <c r="W24" s="317">
        <f>CHI_fec!W24</f>
        <v>534.2722319752653</v>
      </c>
      <c r="DA24" s="137"/>
    </row>
    <row r="25" spans="1:105" ht="12" customHeight="1" x14ac:dyDescent="0.25">
      <c r="A25" s="57" t="s">
        <v>1000</v>
      </c>
      <c r="B25" s="296">
        <v>126.2040996883661</v>
      </c>
      <c r="C25" s="296">
        <v>99.574491586925959</v>
      </c>
      <c r="D25" s="296">
        <v>110.68257533303949</v>
      </c>
      <c r="E25" s="296">
        <v>105.3920975691052</v>
      </c>
      <c r="F25" s="296">
        <v>49.365863207534517</v>
      </c>
      <c r="G25" s="296">
        <v>50.874151697077757</v>
      </c>
      <c r="H25" s="296">
        <v>47.217615809379197</v>
      </c>
      <c r="I25" s="296">
        <v>44.609371225700222</v>
      </c>
      <c r="J25" s="296">
        <v>52.57621813502611</v>
      </c>
      <c r="K25" s="296">
        <v>23.951485221699901</v>
      </c>
      <c r="L25" s="296">
        <v>31.65179308623085</v>
      </c>
      <c r="M25" s="296">
        <v>145.58493667225741</v>
      </c>
      <c r="N25" s="296">
        <v>102.63882767855731</v>
      </c>
      <c r="O25" s="296">
        <v>128.88873593224241</v>
      </c>
      <c r="P25" s="296">
        <v>142.03559825658559</v>
      </c>
      <c r="Q25" s="296">
        <v>182.202941445628</v>
      </c>
      <c r="R25" s="296">
        <v>227.17110281429001</v>
      </c>
      <c r="S25" s="296">
        <v>215.981245963801</v>
      </c>
      <c r="T25" s="296">
        <v>248.80177249570099</v>
      </c>
      <c r="U25" s="296">
        <v>225.96266022870219</v>
      </c>
      <c r="V25" s="296">
        <v>198.51140054702569</v>
      </c>
      <c r="W25" s="296">
        <v>204.41659131672199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2.8928952801027481E-2</v>
      </c>
      <c r="D26" s="231">
        <v>3.6954513261925087E-2</v>
      </c>
      <c r="E26" s="231">
        <v>0</v>
      </c>
      <c r="F26" s="231">
        <v>0</v>
      </c>
      <c r="G26" s="231">
        <v>0</v>
      </c>
      <c r="H26" s="231">
        <v>0</v>
      </c>
      <c r="I26" s="231">
        <v>5.023589969288253E-2</v>
      </c>
      <c r="J26" s="231">
        <v>5.9504617647888718E-2</v>
      </c>
      <c r="K26" s="231">
        <v>0</v>
      </c>
      <c r="L26" s="231">
        <v>4.6197484718523488E-2</v>
      </c>
      <c r="M26" s="231">
        <v>7.297814697475144E-2</v>
      </c>
      <c r="N26" s="231">
        <v>4.2914363668300377E-2</v>
      </c>
      <c r="O26" s="231">
        <v>5.8446752502300602E-2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5.0785475856942908</v>
      </c>
      <c r="N28" s="231">
        <v>3.2352758646464719</v>
      </c>
      <c r="O28" s="231">
        <v>5.1688687779283864</v>
      </c>
      <c r="P28" s="231">
        <v>13.1162685316487</v>
      </c>
      <c r="Q28" s="231">
        <v>13.217853447234161</v>
      </c>
      <c r="R28" s="231">
        <v>11.929905403857189</v>
      </c>
      <c r="S28" s="231">
        <v>11.65389819565549</v>
      </c>
      <c r="T28" s="231">
        <v>13.14235281166161</v>
      </c>
      <c r="U28" s="231">
        <v>11.94356406207249</v>
      </c>
      <c r="V28" s="231">
        <v>9.137723395116355</v>
      </c>
      <c r="W28" s="231">
        <v>9.8645444631900805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1.3421597271604171</v>
      </c>
      <c r="N29" s="231">
        <v>0.24946813660342571</v>
      </c>
      <c r="O29" s="231">
        <v>0.4059200554022096</v>
      </c>
      <c r="P29" s="231">
        <v>9.0512436862716678E-2</v>
      </c>
      <c r="Q29" s="231">
        <v>0.30317016693382642</v>
      </c>
      <c r="R29" s="231">
        <v>0.37262432402703471</v>
      </c>
      <c r="S29" s="231">
        <v>0.65892448596190278</v>
      </c>
      <c r="T29" s="231">
        <v>0.37609859250815292</v>
      </c>
      <c r="U29" s="231">
        <v>0.118230364919968</v>
      </c>
      <c r="V29" s="231">
        <v>0.46841387067342732</v>
      </c>
      <c r="W29" s="231">
        <v>0.4448939026854748</v>
      </c>
      <c r="DA29" s="73" t="s">
        <v>1150</v>
      </c>
    </row>
    <row r="30" spans="1:105" ht="12" customHeight="1" x14ac:dyDescent="0.25">
      <c r="A30" s="46" t="s">
        <v>70</v>
      </c>
      <c r="B30" s="231">
        <v>4.1463494623591739</v>
      </c>
      <c r="C30" s="231">
        <v>3.4509526833045738</v>
      </c>
      <c r="D30" s="231">
        <v>2.146940330841633</v>
      </c>
      <c r="E30" s="231">
        <v>2.243733163091119</v>
      </c>
      <c r="F30" s="231">
        <v>0.74890490225295203</v>
      </c>
      <c r="G30" s="231">
        <v>1.7602042150185599</v>
      </c>
      <c r="H30" s="231">
        <v>1.613673562575757</v>
      </c>
      <c r="I30" s="231">
        <v>1.4258181649887069</v>
      </c>
      <c r="J30" s="231">
        <v>0.32478442150613679</v>
      </c>
      <c r="K30" s="231">
        <v>0</v>
      </c>
      <c r="L30" s="231">
        <v>5.0432256891587313E-2</v>
      </c>
      <c r="M30" s="231">
        <v>7.9667814776654966E-2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0.10157656784281829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1.4721994167744279</v>
      </c>
      <c r="K31" s="231">
        <v>0</v>
      </c>
      <c r="L31" s="231">
        <v>0</v>
      </c>
      <c r="M31" s="231">
        <v>75.086682049443439</v>
      </c>
      <c r="N31" s="231">
        <v>46.714941767098964</v>
      </c>
      <c r="O31" s="231">
        <v>50.437033687883577</v>
      </c>
      <c r="P31" s="231">
        <v>46.334266092224233</v>
      </c>
      <c r="Q31" s="231">
        <v>69.395458532026993</v>
      </c>
      <c r="R31" s="231">
        <v>81.456216197644039</v>
      </c>
      <c r="S31" s="231">
        <v>80.460909627416143</v>
      </c>
      <c r="T31" s="231">
        <v>97.065088962048691</v>
      </c>
      <c r="U31" s="231">
        <v>76.09582833652766</v>
      </c>
      <c r="V31" s="231">
        <v>77.023758162119478</v>
      </c>
      <c r="W31" s="231">
        <v>77.203305423810917</v>
      </c>
      <c r="DA31" s="73" t="s">
        <v>1152</v>
      </c>
    </row>
    <row r="32" spans="1:105" ht="12" customHeight="1" x14ac:dyDescent="0.25">
      <c r="A32" s="46" t="s">
        <v>162</v>
      </c>
      <c r="B32" s="231">
        <v>25.618814733599589</v>
      </c>
      <c r="C32" s="231">
        <v>23.771408968480959</v>
      </c>
      <c r="D32" s="231">
        <v>24.767401697926779</v>
      </c>
      <c r="E32" s="231">
        <v>18.669414979430488</v>
      </c>
      <c r="F32" s="231">
        <v>12.10048861943042</v>
      </c>
      <c r="G32" s="231">
        <v>13.84415818610465</v>
      </c>
      <c r="H32" s="231">
        <v>11.343201957733539</v>
      </c>
      <c r="I32" s="231">
        <v>12.482149644803631</v>
      </c>
      <c r="J32" s="231">
        <v>13.21493167107495</v>
      </c>
      <c r="K32" s="231">
        <v>4.2464803013301786</v>
      </c>
      <c r="L32" s="231">
        <v>8.3364121570384118</v>
      </c>
      <c r="M32" s="231">
        <v>12.32141416543779</v>
      </c>
      <c r="N32" s="231">
        <v>5.0534587743676873</v>
      </c>
      <c r="O32" s="231">
        <v>15.48975955825404</v>
      </c>
      <c r="P32" s="231">
        <v>19.631782633399499</v>
      </c>
      <c r="Q32" s="231">
        <v>22.452820692981231</v>
      </c>
      <c r="R32" s="231">
        <v>28.683914723726819</v>
      </c>
      <c r="S32" s="231">
        <v>26.571505555901449</v>
      </c>
      <c r="T32" s="231">
        <v>30.142413169827201</v>
      </c>
      <c r="U32" s="231">
        <v>28.808719669496512</v>
      </c>
      <c r="V32" s="231">
        <v>21.052293693463579</v>
      </c>
      <c r="W32" s="231">
        <v>19.347442868158879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0.32792713097712761</v>
      </c>
      <c r="F34" s="231">
        <v>0.2281554177826369</v>
      </c>
      <c r="G34" s="231">
        <v>0</v>
      </c>
      <c r="H34" s="231">
        <v>7.7971632286395795E-2</v>
      </c>
      <c r="I34" s="231">
        <v>3.2449884644760722E-2</v>
      </c>
      <c r="J34" s="231">
        <v>4.1421166874046282E-2</v>
      </c>
      <c r="K34" s="231">
        <v>2.2967381163306429E-2</v>
      </c>
      <c r="L34" s="231">
        <v>3.4284494729188812E-2</v>
      </c>
      <c r="M34" s="231">
        <v>8.2073487146602037E-2</v>
      </c>
      <c r="N34" s="231">
        <v>6.7833135179568391E-2</v>
      </c>
      <c r="O34" s="231">
        <v>0.24474803933085329</v>
      </c>
      <c r="P34" s="231">
        <v>0.36455201604672671</v>
      </c>
      <c r="Q34" s="231">
        <v>0.44639789455657319</v>
      </c>
      <c r="R34" s="231">
        <v>0.54994835894065552</v>
      </c>
      <c r="S34" s="231">
        <v>0.42833275116402919</v>
      </c>
      <c r="T34" s="231">
        <v>0.6539880731509583</v>
      </c>
      <c r="U34" s="231">
        <v>0.60940524591522527</v>
      </c>
      <c r="V34" s="231">
        <v>0.55297452594226992</v>
      </c>
      <c r="W34" s="231">
        <v>0.73724017153605992</v>
      </c>
      <c r="DA34" s="73" t="s">
        <v>1155</v>
      </c>
    </row>
    <row r="35" spans="1:105" ht="12" customHeight="1" x14ac:dyDescent="0.25">
      <c r="A35" s="46" t="s">
        <v>79</v>
      </c>
      <c r="B35" s="231">
        <v>96.438935492407353</v>
      </c>
      <c r="C35" s="231">
        <v>72.323200982339401</v>
      </c>
      <c r="D35" s="231">
        <v>83.731278791009203</v>
      </c>
      <c r="E35" s="231">
        <v>84.151022295606509</v>
      </c>
      <c r="F35" s="231">
        <v>36.288314268068518</v>
      </c>
      <c r="G35" s="231">
        <v>35.269789295954553</v>
      </c>
      <c r="H35" s="231">
        <v>34.182768656783509</v>
      </c>
      <c r="I35" s="231">
        <v>30.618717631570231</v>
      </c>
      <c r="J35" s="231">
        <v>37.463376841148659</v>
      </c>
      <c r="K35" s="231">
        <v>19.682037539206419</v>
      </c>
      <c r="L35" s="231">
        <v>23.184466692853139</v>
      </c>
      <c r="M35" s="231">
        <v>51.521413695623451</v>
      </c>
      <c r="N35" s="231">
        <v>47.274935636992858</v>
      </c>
      <c r="O35" s="231">
        <v>57.083959060941048</v>
      </c>
      <c r="P35" s="231">
        <v>62.498216546403697</v>
      </c>
      <c r="Q35" s="231">
        <v>76.387240711895188</v>
      </c>
      <c r="R35" s="231">
        <v>104.17849380609429</v>
      </c>
      <c r="S35" s="231">
        <v>96.106098779859153</v>
      </c>
      <c r="T35" s="231">
        <v>107.4218308865044</v>
      </c>
      <c r="U35" s="231">
        <v>108.3869125497704</v>
      </c>
      <c r="V35" s="231">
        <v>90.276236899710568</v>
      </c>
      <c r="W35" s="231">
        <v>96.819164487340586</v>
      </c>
      <c r="DA35" s="73" t="s">
        <v>1156</v>
      </c>
    </row>
    <row r="36" spans="1:105" ht="12" customHeight="1" x14ac:dyDescent="0.25">
      <c r="A36" s="57" t="s">
        <v>1012</v>
      </c>
      <c r="B36" s="263">
        <v>32.447113167328403</v>
      </c>
      <c r="C36" s="263">
        <v>27.047759150060951</v>
      </c>
      <c r="D36" s="263">
        <v>29.576514580389841</v>
      </c>
      <c r="E36" s="263">
        <v>25.57671424406373</v>
      </c>
      <c r="F36" s="263">
        <v>13.46858326300018</v>
      </c>
      <c r="G36" s="263">
        <v>14.040738085158891</v>
      </c>
      <c r="H36" s="263">
        <v>12.70072806866358</v>
      </c>
      <c r="I36" s="263">
        <v>12.448325948376</v>
      </c>
      <c r="J36" s="263">
        <v>14.257435104169399</v>
      </c>
      <c r="K36" s="263">
        <v>5.8516077685070851</v>
      </c>
      <c r="L36" s="263">
        <v>8.6561115194026268</v>
      </c>
      <c r="M36" s="263">
        <v>33.177779762302329</v>
      </c>
      <c r="N36" s="263">
        <v>21.026434326378389</v>
      </c>
      <c r="O36" s="263">
        <v>31.278206902530531</v>
      </c>
      <c r="P36" s="263">
        <v>37.816101507130547</v>
      </c>
      <c r="Q36" s="263">
        <v>46.64591578645107</v>
      </c>
      <c r="R36" s="263">
        <v>56.408622833833007</v>
      </c>
      <c r="S36" s="263">
        <v>53.489065090347673</v>
      </c>
      <c r="T36" s="263">
        <v>61.165670553277153</v>
      </c>
      <c r="U36" s="263">
        <v>55.725775933543133</v>
      </c>
      <c r="V36" s="263">
        <v>47.117790563998319</v>
      </c>
      <c r="W36" s="263">
        <v>47.640612461188063</v>
      </c>
      <c r="DA36" s="70" t="s">
        <v>1157</v>
      </c>
    </row>
    <row r="37" spans="1:105" ht="12" customHeight="1" x14ac:dyDescent="0.25">
      <c r="A37" s="60" t="s">
        <v>1014</v>
      </c>
      <c r="B37" s="264">
        <v>30.575282252398889</v>
      </c>
      <c r="C37" s="264">
        <v>24.968340220630061</v>
      </c>
      <c r="D37" s="264">
        <v>26.540221204111749</v>
      </c>
      <c r="E37" s="264">
        <v>24.316131509117039</v>
      </c>
      <c r="F37" s="264">
        <v>12.01212587485489</v>
      </c>
      <c r="G37" s="264">
        <v>13.302743796264981</v>
      </c>
      <c r="H37" s="264">
        <v>11.84553200474712</v>
      </c>
      <c r="I37" s="264">
        <v>11.669226786971491</v>
      </c>
      <c r="J37" s="264">
        <v>12.881775311876639</v>
      </c>
      <c r="K37" s="264">
        <v>5.1621724778500866</v>
      </c>
      <c r="L37" s="264">
        <v>7.7140841549600214</v>
      </c>
      <c r="M37" s="264">
        <v>31.980212701086671</v>
      </c>
      <c r="N37" s="264">
        <v>19.02053719240287</v>
      </c>
      <c r="O37" s="264">
        <v>30.169904252998531</v>
      </c>
      <c r="P37" s="264">
        <v>36.56956774179865</v>
      </c>
      <c r="Q37" s="264">
        <v>45.058534510580429</v>
      </c>
      <c r="R37" s="264">
        <v>54.340138852302353</v>
      </c>
      <c r="S37" s="264">
        <v>51.940122323659658</v>
      </c>
      <c r="T37" s="264">
        <v>59.484136995140432</v>
      </c>
      <c r="U37" s="264">
        <v>54.094008107672622</v>
      </c>
      <c r="V37" s="264">
        <v>45.535188913365417</v>
      </c>
      <c r="W37" s="264">
        <v>45.91070517199875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2.6672019232142009E-2</v>
      </c>
      <c r="D38" s="232">
        <v>3.6636309407020833E-2</v>
      </c>
      <c r="E38" s="232">
        <v>0</v>
      </c>
      <c r="F38" s="232">
        <v>0</v>
      </c>
      <c r="G38" s="232">
        <v>0</v>
      </c>
      <c r="H38" s="232">
        <v>0</v>
      </c>
      <c r="I38" s="232">
        <v>4.2271060238068717E-2</v>
      </c>
      <c r="J38" s="232">
        <v>5.6775272614397743E-2</v>
      </c>
      <c r="K38" s="232">
        <v>0</v>
      </c>
      <c r="L38" s="232">
        <v>4.2573357241612653E-2</v>
      </c>
      <c r="M38" s="232">
        <v>0.12470810521930251</v>
      </c>
      <c r="N38" s="232">
        <v>9.5981453772813669E-2</v>
      </c>
      <c r="O38" s="232">
        <v>8.4190589052543827E-2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8.5927846606813958</v>
      </c>
      <c r="N39" s="297">
        <v>7.1645433957174678</v>
      </c>
      <c r="O39" s="297">
        <v>7.3721000898249081</v>
      </c>
      <c r="P39" s="297">
        <v>14.586244665300811</v>
      </c>
      <c r="Q39" s="297">
        <v>16.533586832184639</v>
      </c>
      <c r="R39" s="297">
        <v>15.792822504672049</v>
      </c>
      <c r="S39" s="297">
        <v>15.505197163727679</v>
      </c>
      <c r="T39" s="297">
        <v>17.878465082697229</v>
      </c>
      <c r="U39" s="297">
        <v>15.78192007585546</v>
      </c>
      <c r="V39" s="297">
        <v>13.55318306690025</v>
      </c>
      <c r="W39" s="297">
        <v>15.251240766430341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2.228523624249847</v>
      </c>
      <c r="N40" s="297">
        <v>0.54213933619304344</v>
      </c>
      <c r="O40" s="297">
        <v>0.56813933962445695</v>
      </c>
      <c r="P40" s="297">
        <v>9.8777968256788695E-2</v>
      </c>
      <c r="Q40" s="297">
        <v>0.3721441942644802</v>
      </c>
      <c r="R40" s="297">
        <v>0.48407493126663909</v>
      </c>
      <c r="S40" s="297">
        <v>0.86032066836653109</v>
      </c>
      <c r="T40" s="297">
        <v>0.50208523936695437</v>
      </c>
      <c r="U40" s="297">
        <v>0.1533110871484325</v>
      </c>
      <c r="V40" s="297">
        <v>0.68179165432793931</v>
      </c>
      <c r="W40" s="297">
        <v>0.67499916125317438</v>
      </c>
      <c r="DA40" s="122" t="s">
        <v>1161</v>
      </c>
    </row>
    <row r="41" spans="1:105" ht="12" customHeight="1" x14ac:dyDescent="0.25">
      <c r="A41" s="59" t="s">
        <v>70</v>
      </c>
      <c r="B41" s="297">
        <v>4.2950882453073946</v>
      </c>
      <c r="C41" s="297">
        <v>3.1888639270786272</v>
      </c>
      <c r="D41" s="297">
        <v>2.1332315908044941</v>
      </c>
      <c r="E41" s="297">
        <v>2.6316395471692879</v>
      </c>
      <c r="F41" s="297">
        <v>0.70656563197557143</v>
      </c>
      <c r="G41" s="297">
        <v>1.5136132943580971</v>
      </c>
      <c r="H41" s="297">
        <v>1.487910207114105</v>
      </c>
      <c r="I41" s="297">
        <v>1.2024496492518919</v>
      </c>
      <c r="J41" s="297">
        <v>0.31058290625038792</v>
      </c>
      <c r="K41" s="297">
        <v>0</v>
      </c>
      <c r="L41" s="297">
        <v>4.6580245443838278E-2</v>
      </c>
      <c r="M41" s="297">
        <v>0.13644529175804029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0.13679834860525511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26.280194007091492</v>
      </c>
      <c r="C42" s="297">
        <v>21.752804274319299</v>
      </c>
      <c r="D42" s="297">
        <v>24.370353303900231</v>
      </c>
      <c r="E42" s="297">
        <v>21.684491961947749</v>
      </c>
      <c r="F42" s="297">
        <v>11.30556024287932</v>
      </c>
      <c r="G42" s="297">
        <v>11.789130501906881</v>
      </c>
      <c r="H42" s="297">
        <v>10.35762179763301</v>
      </c>
      <c r="I42" s="297">
        <v>10.42450607748153</v>
      </c>
      <c r="J42" s="297">
        <v>12.514417133011859</v>
      </c>
      <c r="K42" s="297">
        <v>5.1621724778500866</v>
      </c>
      <c r="L42" s="297">
        <v>7.6249305522745701</v>
      </c>
      <c r="M42" s="297">
        <v>20.897751019178081</v>
      </c>
      <c r="N42" s="297">
        <v>11.21787300671954</v>
      </c>
      <c r="O42" s="297">
        <v>22.145474234496621</v>
      </c>
      <c r="P42" s="297">
        <v>21.884545108241049</v>
      </c>
      <c r="Q42" s="297">
        <v>28.152803484131312</v>
      </c>
      <c r="R42" s="297">
        <v>38.063241416363667</v>
      </c>
      <c r="S42" s="297">
        <v>35.437806142960213</v>
      </c>
      <c r="T42" s="297">
        <v>41.103586673076236</v>
      </c>
      <c r="U42" s="297">
        <v>38.158776944668723</v>
      </c>
      <c r="V42" s="297">
        <v>31.300214192137229</v>
      </c>
      <c r="W42" s="297">
        <v>29.984465244315238</v>
      </c>
      <c r="DA42" s="122" t="s">
        <v>1163</v>
      </c>
    </row>
    <row r="43" spans="1:105" ht="12" customHeight="1" x14ac:dyDescent="0.25">
      <c r="A43" s="60" t="s">
        <v>1021</v>
      </c>
      <c r="B43" s="264">
        <v>1.8718309149295109</v>
      </c>
      <c r="C43" s="264">
        <v>2.0794189294308918</v>
      </c>
      <c r="D43" s="264">
        <v>3.0362933762780919</v>
      </c>
      <c r="E43" s="264">
        <v>1.2605827349466869</v>
      </c>
      <c r="F43" s="264">
        <v>1.456457388145292</v>
      </c>
      <c r="G43" s="264">
        <v>0.73799428889390994</v>
      </c>
      <c r="H43" s="264">
        <v>0.85519606391645953</v>
      </c>
      <c r="I43" s="264">
        <v>0.77909916140451019</v>
      </c>
      <c r="J43" s="264">
        <v>1.375659792292756</v>
      </c>
      <c r="K43" s="264">
        <v>0.68943529065699882</v>
      </c>
      <c r="L43" s="264">
        <v>0.94202736444260471</v>
      </c>
      <c r="M43" s="264">
        <v>1.1975670612156599</v>
      </c>
      <c r="N43" s="264">
        <v>2.0058971339755161</v>
      </c>
      <c r="O43" s="264">
        <v>1.1083026495320001</v>
      </c>
      <c r="P43" s="264">
        <v>1.2465337653319</v>
      </c>
      <c r="Q43" s="264">
        <v>1.5873812758706389</v>
      </c>
      <c r="R43" s="264">
        <v>2.0684839815306639</v>
      </c>
      <c r="S43" s="264">
        <v>1.5489427666880029</v>
      </c>
      <c r="T43" s="264">
        <v>1.6815335581367119</v>
      </c>
      <c r="U43" s="264">
        <v>1.6317678258705071</v>
      </c>
      <c r="V43" s="264">
        <v>1.582601650632905</v>
      </c>
      <c r="W43" s="264">
        <v>1.729907289189313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8.3519527576085615</v>
      </c>
      <c r="C44" s="263">
        <f t="shared" si="1"/>
        <v>7.1560806551163179</v>
      </c>
      <c r="D44" s="263">
        <f t="shared" si="1"/>
        <v>8.1809971926749405</v>
      </c>
      <c r="E44" s="263">
        <f t="shared" si="1"/>
        <v>6.5283800086589192</v>
      </c>
      <c r="F44" s="263">
        <f t="shared" si="1"/>
        <v>3.7148593340926608</v>
      </c>
      <c r="G44" s="263">
        <f t="shared" si="1"/>
        <v>3.4811609203143132</v>
      </c>
      <c r="H44" s="263">
        <f t="shared" si="1"/>
        <v>3.2591897402765575</v>
      </c>
      <c r="I44" s="263">
        <f t="shared" si="1"/>
        <v>3.1178534166025802</v>
      </c>
      <c r="J44" s="263">
        <f t="shared" si="1"/>
        <v>3.7760836179475219</v>
      </c>
      <c r="K44" s="263">
        <f t="shared" si="1"/>
        <v>1.6185199534908086</v>
      </c>
      <c r="L44" s="263">
        <f t="shared" si="1"/>
        <v>2.3301077903196368</v>
      </c>
      <c r="M44" s="263">
        <f t="shared" si="1"/>
        <v>8.0728385070801316</v>
      </c>
      <c r="N44" s="263">
        <f t="shared" si="1"/>
        <v>5.9793873745252597</v>
      </c>
      <c r="O44" s="263">
        <f t="shared" si="1"/>
        <v>7.4954714619368961</v>
      </c>
      <c r="P44" s="263">
        <f t="shared" si="1"/>
        <v>8.7522629049931453</v>
      </c>
      <c r="Q44" s="263">
        <f t="shared" si="1"/>
        <v>10.93612874150962</v>
      </c>
      <c r="R44" s="263">
        <f t="shared" si="1"/>
        <v>13.465096231230133</v>
      </c>
      <c r="S44" s="263">
        <f t="shared" si="1"/>
        <v>12.406755297940643</v>
      </c>
      <c r="T44" s="263">
        <f t="shared" si="1"/>
        <v>14.10588152482579</v>
      </c>
      <c r="U44" s="263">
        <f t="shared" si="1"/>
        <v>12.910828617175081</v>
      </c>
      <c r="V44" s="263">
        <f t="shared" si="1"/>
        <v>11.148113904658583</v>
      </c>
      <c r="W44" s="263">
        <f t="shared" si="1"/>
        <v>11.389070908124154</v>
      </c>
      <c r="DA44" s="70"/>
    </row>
    <row r="45" spans="1:105" ht="12" customHeight="1" x14ac:dyDescent="0.25">
      <c r="A45" s="60" t="s">
        <v>1024</v>
      </c>
      <c r="B45" s="264">
        <v>3.069051114590748</v>
      </c>
      <c r="C45" s="264">
        <v>2.339207355146629</v>
      </c>
      <c r="D45" s="264">
        <v>2.3173569847887761</v>
      </c>
      <c r="E45" s="264">
        <v>2.5510667376982492</v>
      </c>
      <c r="F45" s="264">
        <v>1.037550170178744</v>
      </c>
      <c r="G45" s="264">
        <v>1.3763906119905069</v>
      </c>
      <c r="H45" s="264">
        <v>1.1332201025080459</v>
      </c>
      <c r="I45" s="264">
        <v>1.1450702151919749</v>
      </c>
      <c r="J45" s="264">
        <v>1.1403407687688729</v>
      </c>
      <c r="K45" s="264">
        <v>0.42394512569668241</v>
      </c>
      <c r="L45" s="264">
        <v>0.66244729469727137</v>
      </c>
      <c r="M45" s="264">
        <v>2.9979930099037961</v>
      </c>
      <c r="N45" s="264">
        <v>1.204955157419346</v>
      </c>
      <c r="O45" s="264">
        <v>3.016819954293334</v>
      </c>
      <c r="P45" s="264">
        <v>3.441069315294965</v>
      </c>
      <c r="Q45" s="264">
        <v>4.2631603632984607</v>
      </c>
      <c r="R45" s="264">
        <v>5.2960914678446569</v>
      </c>
      <c r="S45" s="264">
        <v>5.2180067738174527</v>
      </c>
      <c r="T45" s="264">
        <v>6.0288506986239101</v>
      </c>
      <c r="U45" s="264">
        <v>5.4567045360342687</v>
      </c>
      <c r="V45" s="264">
        <v>4.3865142797538752</v>
      </c>
      <c r="W45" s="264">
        <v>4.2287084866834688</v>
      </c>
      <c r="DA45" s="72" t="s">
        <v>1165</v>
      </c>
    </row>
    <row r="46" spans="1:105" ht="12" customHeight="1" x14ac:dyDescent="0.25">
      <c r="A46" s="60" t="s">
        <v>1026</v>
      </c>
      <c r="B46" s="264">
        <v>2.5101639251505241</v>
      </c>
      <c r="C46" s="264">
        <v>1.980508535490523</v>
      </c>
      <c r="D46" s="264">
        <v>2.201445186248276</v>
      </c>
      <c r="E46" s="264">
        <v>2.096219076616094</v>
      </c>
      <c r="F46" s="264">
        <v>0.98187308703483978</v>
      </c>
      <c r="G46" s="264">
        <v>1.011872519418733</v>
      </c>
      <c r="H46" s="264">
        <v>0.93914505256952974</v>
      </c>
      <c r="I46" s="264">
        <v>0.88726780390576254</v>
      </c>
      <c r="J46" s="264">
        <v>1.0457261405078839</v>
      </c>
      <c r="K46" s="264">
        <v>0.47638828140881118</v>
      </c>
      <c r="L46" s="264">
        <v>0.62954523163330744</v>
      </c>
      <c r="M46" s="264">
        <v>2.895643303049622</v>
      </c>
      <c r="N46" s="264">
        <v>2.041457315528123</v>
      </c>
      <c r="O46" s="264">
        <v>2.5635605823761631</v>
      </c>
      <c r="P46" s="264">
        <v>2.8250479636654791</v>
      </c>
      <c r="Q46" s="264">
        <v>3.6239650835628878</v>
      </c>
      <c r="R46" s="264">
        <v>4.5183691221534694</v>
      </c>
      <c r="S46" s="264">
        <v>4.295806027427906</v>
      </c>
      <c r="T46" s="264">
        <v>4.9485970374525632</v>
      </c>
      <c r="U46" s="264">
        <v>4.4943335401759548</v>
      </c>
      <c r="V46" s="264">
        <v>3.9483357324737089</v>
      </c>
      <c r="W46" s="264">
        <v>4.0657883103045851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5.7538870680771915E-4</v>
      </c>
      <c r="D47" s="231">
        <v>7.3501483938030927E-4</v>
      </c>
      <c r="E47" s="231">
        <v>0</v>
      </c>
      <c r="F47" s="231">
        <v>0</v>
      </c>
      <c r="G47" s="231">
        <v>0</v>
      </c>
      <c r="H47" s="231">
        <v>0</v>
      </c>
      <c r="I47" s="231">
        <v>9.9917786718443946E-4</v>
      </c>
      <c r="J47" s="231">
        <v>1.18353005146769E-3</v>
      </c>
      <c r="K47" s="231">
        <v>0</v>
      </c>
      <c r="L47" s="231">
        <v>9.1885493307647414E-4</v>
      </c>
      <c r="M47" s="231">
        <v>1.4515147472443069E-3</v>
      </c>
      <c r="N47" s="231">
        <v>8.5355458195854512E-4</v>
      </c>
      <c r="O47" s="231">
        <v>1.1624894122754109E-3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0.1010108781984778</v>
      </c>
      <c r="N49" s="231">
        <v>6.4348723879802519E-2</v>
      </c>
      <c r="O49" s="231">
        <v>0.10280734122133089</v>
      </c>
      <c r="P49" s="231">
        <v>0.26087887938688442</v>
      </c>
      <c r="Q49" s="231">
        <v>0.26289937468831859</v>
      </c>
      <c r="R49" s="231">
        <v>0.237282451593616</v>
      </c>
      <c r="S49" s="231">
        <v>0.23179274611796019</v>
      </c>
      <c r="T49" s="231">
        <v>0.2613976883547674</v>
      </c>
      <c r="U49" s="231">
        <v>0.23755411845073601</v>
      </c>
      <c r="V49" s="231">
        <v>0.18174673945666969</v>
      </c>
      <c r="W49" s="231">
        <v>0.19620300537531341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2.669517818539232E-2</v>
      </c>
      <c r="N50" s="231">
        <v>4.9618508314921862E-3</v>
      </c>
      <c r="O50" s="231">
        <v>8.0736353421303024E-3</v>
      </c>
      <c r="P50" s="231">
        <v>1.800266824542785E-3</v>
      </c>
      <c r="Q50" s="231">
        <v>6.0299690588364102E-3</v>
      </c>
      <c r="R50" s="231">
        <v>7.411392641886466E-3</v>
      </c>
      <c r="S50" s="231">
        <v>1.3105822062390519E-2</v>
      </c>
      <c r="T50" s="231">
        <v>7.4804948614587644E-3</v>
      </c>
      <c r="U50" s="231">
        <v>2.3515685909753659E-3</v>
      </c>
      <c r="V50" s="231">
        <v>9.3166196907068354E-3</v>
      </c>
      <c r="W50" s="231">
        <v>8.848814165293338E-3</v>
      </c>
      <c r="DA50" s="73" t="s">
        <v>1170</v>
      </c>
    </row>
    <row r="51" spans="1:105" ht="12" customHeight="1" x14ac:dyDescent="0.25">
      <c r="A51" s="64" t="s">
        <v>70</v>
      </c>
      <c r="B51" s="231">
        <v>8.2469720612734679E-2</v>
      </c>
      <c r="C51" s="231">
        <v>6.8638474934036395E-2</v>
      </c>
      <c r="D51" s="231">
        <v>4.2702037265325003E-2</v>
      </c>
      <c r="E51" s="231">
        <v>4.4627219381641013E-2</v>
      </c>
      <c r="F51" s="231">
        <v>1.489550714791108E-2</v>
      </c>
      <c r="G51" s="231">
        <v>3.5009965067282101E-2</v>
      </c>
      <c r="H51" s="231">
        <v>3.2095511744458703E-2</v>
      </c>
      <c r="I51" s="231">
        <v>2.8359120903493889E-2</v>
      </c>
      <c r="J51" s="231">
        <v>6.4598704822482122E-3</v>
      </c>
      <c r="K51" s="231">
        <v>0</v>
      </c>
      <c r="L51" s="231">
        <v>1.0030833564502351E-3</v>
      </c>
      <c r="M51" s="231">
        <v>1.5845703518486251E-3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2.020329267189023E-3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2.9281630911673701E-2</v>
      </c>
      <c r="K52" s="231">
        <v>0</v>
      </c>
      <c r="L52" s="231">
        <v>0</v>
      </c>
      <c r="M52" s="231">
        <v>1.4934529148036471</v>
      </c>
      <c r="N52" s="231">
        <v>0.92914700773455805</v>
      </c>
      <c r="O52" s="231">
        <v>1.0031783655804489</v>
      </c>
      <c r="P52" s="231">
        <v>0.9215754759965844</v>
      </c>
      <c r="Q52" s="231">
        <v>1.3802560852342201</v>
      </c>
      <c r="R52" s="231">
        <v>1.620141151384771</v>
      </c>
      <c r="S52" s="231">
        <v>1.600344784600962</v>
      </c>
      <c r="T52" s="231">
        <v>1.9305972254918859</v>
      </c>
      <c r="U52" s="231">
        <v>1.513524549649848</v>
      </c>
      <c r="V52" s="231">
        <v>1.531980811998086</v>
      </c>
      <c r="W52" s="231">
        <v>1.535551956360832</v>
      </c>
      <c r="DA52" s="73" t="s">
        <v>1172</v>
      </c>
    </row>
    <row r="53" spans="1:105" ht="12" customHeight="1" x14ac:dyDescent="0.25">
      <c r="A53" s="64" t="s">
        <v>162</v>
      </c>
      <c r="B53" s="231">
        <v>0.50955099484240007</v>
      </c>
      <c r="C53" s="231">
        <v>0.47280661555387771</v>
      </c>
      <c r="D53" s="231">
        <v>0.49261662985088189</v>
      </c>
      <c r="E53" s="231">
        <v>0.37132939500975048</v>
      </c>
      <c r="F53" s="231">
        <v>0.24067530360892619</v>
      </c>
      <c r="G53" s="231">
        <v>0.27535639918709143</v>
      </c>
      <c r="H53" s="231">
        <v>0.22561308563119761</v>
      </c>
      <c r="I53" s="231">
        <v>0.24826643369022661</v>
      </c>
      <c r="J53" s="231">
        <v>0.26284126138510339</v>
      </c>
      <c r="K53" s="231">
        <v>8.4461294740680745E-2</v>
      </c>
      <c r="L53" s="231">
        <v>0.16580888507945271</v>
      </c>
      <c r="M53" s="231">
        <v>0.2450694503688276</v>
      </c>
      <c r="N53" s="231">
        <v>0.1005118688218216</v>
      </c>
      <c r="O53" s="231">
        <v>0.30808694605321979</v>
      </c>
      <c r="P53" s="231">
        <v>0.390470616045278</v>
      </c>
      <c r="Q53" s="231">
        <v>0.44658026688961938</v>
      </c>
      <c r="R53" s="231">
        <v>0.57051496860549589</v>
      </c>
      <c r="S53" s="231">
        <v>0.52849974642708897</v>
      </c>
      <c r="T53" s="231">
        <v>0.59952409107718618</v>
      </c>
      <c r="U53" s="231">
        <v>0.57299730375407654</v>
      </c>
      <c r="V53" s="231">
        <v>0.41872418012960599</v>
      </c>
      <c r="W53" s="231">
        <v>0.38481517836175422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6.5223780866825306E-3</v>
      </c>
      <c r="F55" s="231">
        <v>4.5379468690779417E-3</v>
      </c>
      <c r="G55" s="231">
        <v>0</v>
      </c>
      <c r="H55" s="231">
        <v>1.5508337608184279E-3</v>
      </c>
      <c r="I55" s="231">
        <v>6.4541904749297965E-4</v>
      </c>
      <c r="J55" s="231">
        <v>8.2385531913473607E-4</v>
      </c>
      <c r="K55" s="231">
        <v>4.5681472942378591E-4</v>
      </c>
      <c r="L55" s="231">
        <v>6.8190892430379816E-4</v>
      </c>
      <c r="M55" s="231">
        <v>1.632418496351725E-3</v>
      </c>
      <c r="N55" s="231">
        <v>1.3491819146768001E-3</v>
      </c>
      <c r="O55" s="231">
        <v>4.8679694288589204E-3</v>
      </c>
      <c r="P55" s="231">
        <v>7.2508367143460043E-3</v>
      </c>
      <c r="Q55" s="231">
        <v>8.8787281391489673E-3</v>
      </c>
      <c r="R55" s="231">
        <v>1.093831765146549E-2</v>
      </c>
      <c r="S55" s="231">
        <v>8.5194175354632792E-3</v>
      </c>
      <c r="T55" s="231">
        <v>1.300763820474817E-2</v>
      </c>
      <c r="U55" s="231">
        <v>1.2120898353311539E-2</v>
      </c>
      <c r="V55" s="231">
        <v>1.099850725907483E-2</v>
      </c>
      <c r="W55" s="231">
        <v>1.46634989460029E-2</v>
      </c>
      <c r="DA55" s="73" t="s">
        <v>1175</v>
      </c>
    </row>
    <row r="56" spans="1:105" ht="12" customHeight="1" x14ac:dyDescent="0.25">
      <c r="A56" s="64" t="s">
        <v>79</v>
      </c>
      <c r="B56" s="231">
        <v>1.918143209695389</v>
      </c>
      <c r="C56" s="231">
        <v>1.438488056295802</v>
      </c>
      <c r="D56" s="231">
        <v>1.665391504292689</v>
      </c>
      <c r="E56" s="231">
        <v>1.6737400841380199</v>
      </c>
      <c r="F56" s="231">
        <v>0.72176432940892454</v>
      </c>
      <c r="G56" s="231">
        <v>0.70150615516435944</v>
      </c>
      <c r="H56" s="231">
        <v>0.67988562143305498</v>
      </c>
      <c r="I56" s="231">
        <v>0.60899765239736459</v>
      </c>
      <c r="J56" s="231">
        <v>0.74513599235825623</v>
      </c>
      <c r="K56" s="231">
        <v>0.39147017193870659</v>
      </c>
      <c r="L56" s="231">
        <v>0.4611324993400242</v>
      </c>
      <c r="M56" s="231">
        <v>1.024746377897833</v>
      </c>
      <c r="N56" s="231">
        <v>0.94028512776381312</v>
      </c>
      <c r="O56" s="231">
        <v>1.1353838353378991</v>
      </c>
      <c r="P56" s="231">
        <v>1.2430718886978429</v>
      </c>
      <c r="Q56" s="231">
        <v>1.5193206595527451</v>
      </c>
      <c r="R56" s="231">
        <v>2.072080840276235</v>
      </c>
      <c r="S56" s="231">
        <v>1.911523181416853</v>
      </c>
      <c r="T56" s="231">
        <v>2.1365898994625172</v>
      </c>
      <c r="U56" s="231">
        <v>2.1557851013770071</v>
      </c>
      <c r="V56" s="231">
        <v>1.7955688739395641</v>
      </c>
      <c r="W56" s="231">
        <v>1.92570585709539</v>
      </c>
      <c r="DA56" s="73" t="s">
        <v>1176</v>
      </c>
    </row>
    <row r="57" spans="1:105" ht="12" customHeight="1" x14ac:dyDescent="0.25">
      <c r="A57" s="60" t="s">
        <v>1038</v>
      </c>
      <c r="B57" s="264">
        <v>2.772737717867289</v>
      </c>
      <c r="C57" s="264">
        <v>2.8363647644791659</v>
      </c>
      <c r="D57" s="264">
        <v>3.662195021637888</v>
      </c>
      <c r="E57" s="264">
        <v>1.881094194344576</v>
      </c>
      <c r="F57" s="264">
        <v>1.695436076879077</v>
      </c>
      <c r="G57" s="264">
        <v>1.0928977889050731</v>
      </c>
      <c r="H57" s="264">
        <v>1.186824585198982</v>
      </c>
      <c r="I57" s="264">
        <v>1.085515397504843</v>
      </c>
      <c r="J57" s="264">
        <v>1.5900167086707651</v>
      </c>
      <c r="K57" s="264">
        <v>0.71818654638531487</v>
      </c>
      <c r="L57" s="264">
        <v>1.0381152639890581</v>
      </c>
      <c r="M57" s="264">
        <v>2.179202194126713</v>
      </c>
      <c r="N57" s="264">
        <v>2.7329749015777911</v>
      </c>
      <c r="O57" s="264">
        <v>1.9150909252673991</v>
      </c>
      <c r="P57" s="264">
        <v>2.4861456260327022</v>
      </c>
      <c r="Q57" s="264">
        <v>3.049003294648271</v>
      </c>
      <c r="R57" s="264">
        <v>3.650635641232006</v>
      </c>
      <c r="S57" s="264">
        <v>2.8929424966952859</v>
      </c>
      <c r="T57" s="264">
        <v>3.128433788749315</v>
      </c>
      <c r="U57" s="264">
        <v>2.9597905409648559</v>
      </c>
      <c r="V57" s="264">
        <v>2.8132638924309989</v>
      </c>
      <c r="W57" s="264">
        <v>3.0945741111361009</v>
      </c>
      <c r="DA57" s="72" t="s">
        <v>1177</v>
      </c>
    </row>
    <row r="58" spans="1:105" ht="12" customHeight="1" x14ac:dyDescent="0.25">
      <c r="A58" s="132" t="s">
        <v>1040</v>
      </c>
      <c r="B58" s="318">
        <v>12.959206298316539</v>
      </c>
      <c r="C58" s="318">
        <v>13.21987352193711</v>
      </c>
      <c r="D58" s="318">
        <v>13.261560980505269</v>
      </c>
      <c r="E58" s="318">
        <v>13.458931570175089</v>
      </c>
      <c r="F58" s="318">
        <v>13.33713961916779</v>
      </c>
      <c r="G58" s="318">
        <v>17.353312747409021</v>
      </c>
      <c r="H58" s="318">
        <v>21.322057310880691</v>
      </c>
      <c r="I58" s="318">
        <v>26.151479770615669</v>
      </c>
      <c r="J58" s="318">
        <v>29.590925199202349</v>
      </c>
      <c r="K58" s="318">
        <v>25.47166997761871</v>
      </c>
      <c r="L58" s="318">
        <v>28.021611203266851</v>
      </c>
      <c r="M58" s="318">
        <v>29.509510908290721</v>
      </c>
      <c r="N58" s="318">
        <v>28.88453990441602</v>
      </c>
      <c r="O58" s="318">
        <v>28.699500314243419</v>
      </c>
      <c r="P58" s="318">
        <v>31.203131573934499</v>
      </c>
      <c r="Q58" s="318">
        <v>34.618407613329452</v>
      </c>
      <c r="R58" s="318">
        <v>39.996488591860853</v>
      </c>
      <c r="S58" s="318">
        <v>48.121485257079591</v>
      </c>
      <c r="T58" s="318">
        <v>53.161681080638132</v>
      </c>
      <c r="U58" s="318">
        <v>52.738230250215572</v>
      </c>
      <c r="V58" s="318">
        <v>50.898557135106081</v>
      </c>
      <c r="W58" s="318">
        <v>53.502890780368368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87.900290786244426</v>
      </c>
      <c r="C61" s="225">
        <v>115.1516446085931</v>
      </c>
      <c r="D61" s="225">
        <v>67.685762147218512</v>
      </c>
      <c r="E61" s="225">
        <v>36.821132696866549</v>
      </c>
      <c r="F61" s="225">
        <v>62.889123995311422</v>
      </c>
      <c r="G61" s="225">
        <v>103.1854292728826</v>
      </c>
      <c r="H61" s="225">
        <v>120.71686180916279</v>
      </c>
      <c r="I61" s="225">
        <v>152.7293783811534</v>
      </c>
      <c r="J61" s="225">
        <v>112.94918906894149</v>
      </c>
      <c r="K61" s="225">
        <v>113.0563346592502</v>
      </c>
      <c r="L61" s="225">
        <v>83.616886485327953</v>
      </c>
      <c r="M61" s="225">
        <v>40.135333335623869</v>
      </c>
      <c r="N61" s="225">
        <v>118.3744246810943</v>
      </c>
      <c r="O61" s="225">
        <v>199.20230906981581</v>
      </c>
      <c r="P61" s="225">
        <v>151.8107021292289</v>
      </c>
      <c r="Q61" s="225">
        <v>114.47673578463591</v>
      </c>
      <c r="R61" s="225">
        <v>28.280251639729649</v>
      </c>
      <c r="S61" s="225">
        <v>88.50774759209753</v>
      </c>
      <c r="T61" s="225">
        <v>24.992598937991001</v>
      </c>
      <c r="U61" s="225">
        <v>63.147647715495992</v>
      </c>
      <c r="V61" s="225">
        <v>129.8223737028197</v>
      </c>
      <c r="W61" s="225">
        <v>169.92392588126179</v>
      </c>
      <c r="DA61" s="89" t="s">
        <v>1179</v>
      </c>
    </row>
    <row r="62" spans="1:105" ht="12" customHeight="1" x14ac:dyDescent="0.25">
      <c r="A62" s="55" t="s">
        <v>92</v>
      </c>
      <c r="B62" s="261">
        <v>0.53237772256767757</v>
      </c>
      <c r="C62" s="261">
        <v>0.77274529589071805</v>
      </c>
      <c r="D62" s="261">
        <v>0.47505356533576792</v>
      </c>
      <c r="E62" s="261">
        <v>0.20502003356788859</v>
      </c>
      <c r="F62" s="261">
        <v>0.44803192805732123</v>
      </c>
      <c r="G62" s="261">
        <v>0.63417059099183781</v>
      </c>
      <c r="H62" s="261">
        <v>0.76118729555720954</v>
      </c>
      <c r="I62" s="261">
        <v>0.96232165527179025</v>
      </c>
      <c r="J62" s="261">
        <v>0.75213772394785294</v>
      </c>
      <c r="K62" s="261">
        <v>0.71449058154063561</v>
      </c>
      <c r="L62" s="261">
        <v>0.57387701181956141</v>
      </c>
      <c r="M62" s="261">
        <v>0.1855208562901782</v>
      </c>
      <c r="N62" s="261">
        <v>0.62914204598640711</v>
      </c>
      <c r="O62" s="261">
        <v>0.96819960957540152</v>
      </c>
      <c r="P62" s="261">
        <v>0.78493285578148653</v>
      </c>
      <c r="Q62" s="261">
        <v>0.57624020710583213</v>
      </c>
      <c r="R62" s="261">
        <v>0.1412411448227259</v>
      </c>
      <c r="S62" s="261">
        <v>0.40823697332922859</v>
      </c>
      <c r="T62" s="261">
        <v>0.11190549917639719</v>
      </c>
      <c r="U62" s="261">
        <v>0.28778192110220902</v>
      </c>
      <c r="V62" s="261">
        <v>0.59306396364631941</v>
      </c>
      <c r="W62" s="261">
        <v>0.76649495897820885</v>
      </c>
      <c r="DA62" s="67" t="s">
        <v>1180</v>
      </c>
    </row>
    <row r="63" spans="1:105" ht="12" customHeight="1" x14ac:dyDescent="0.25">
      <c r="A63" s="202" t="s">
        <v>93</v>
      </c>
      <c r="B63" s="226">
        <v>1.123849026344153</v>
      </c>
      <c r="C63" s="226">
        <v>1.63126481741243</v>
      </c>
      <c r="D63" s="226">
        <v>1.0028377676829849</v>
      </c>
      <c r="E63" s="226">
        <v>0.43279715761777882</v>
      </c>
      <c r="F63" s="226">
        <v>0.9457951089497455</v>
      </c>
      <c r="G63" s="226">
        <v>1.338733705431618</v>
      </c>
      <c r="H63" s="226">
        <v>1.606865886220024</v>
      </c>
      <c r="I63" s="226">
        <v>2.0314603888587972</v>
      </c>
      <c r="J63" s="226">
        <v>1.5877622464340551</v>
      </c>
      <c r="K63" s="226">
        <v>1.508289153279575</v>
      </c>
      <c r="L63" s="226">
        <v>1.211453998984185</v>
      </c>
      <c r="M63" s="226">
        <v>0.39163440705719132</v>
      </c>
      <c r="N63" s="226">
        <v>1.3281184501932419</v>
      </c>
      <c r="O63" s="226">
        <v>2.0438687465735961</v>
      </c>
      <c r="P63" s="226">
        <v>1.6569927484210569</v>
      </c>
      <c r="Q63" s="226">
        <v>1.216442702697645</v>
      </c>
      <c r="R63" s="226">
        <v>0.29815996492711089</v>
      </c>
      <c r="S63" s="226">
        <v>0.86178798538177748</v>
      </c>
      <c r="T63" s="226">
        <v>0.23623243603316399</v>
      </c>
      <c r="U63" s="226">
        <v>0.60750744841516713</v>
      </c>
      <c r="V63" s="226">
        <v>1.251957641820729</v>
      </c>
      <c r="W63" s="226">
        <v>1.647612839990819</v>
      </c>
      <c r="DA63" s="174" t="s">
        <v>1181</v>
      </c>
    </row>
    <row r="64" spans="1:105" ht="12" customHeight="1" x14ac:dyDescent="0.25">
      <c r="A64" s="202" t="s">
        <v>94</v>
      </c>
      <c r="B64" s="226">
        <v>6.6904037286932203</v>
      </c>
      <c r="C64" s="226">
        <v>9.7111088420875458</v>
      </c>
      <c r="D64" s="226">
        <v>5.9700096569074486</v>
      </c>
      <c r="E64" s="226">
        <v>2.5764917255061142</v>
      </c>
      <c r="F64" s="226">
        <v>5.6304280870190997</v>
      </c>
      <c r="G64" s="226">
        <v>7.9696371706462772</v>
      </c>
      <c r="H64" s="226">
        <v>9.5658591720701995</v>
      </c>
      <c r="I64" s="226">
        <v>12.093519540187289</v>
      </c>
      <c r="J64" s="226">
        <v>9.4521329865598336</v>
      </c>
      <c r="K64" s="226">
        <v>8.9790204364683515</v>
      </c>
      <c r="L64" s="226">
        <v>7.2119263014444206</v>
      </c>
      <c r="M64" s="226">
        <v>2.3314450925703061</v>
      </c>
      <c r="N64" s="226">
        <v>7.9064433238189222</v>
      </c>
      <c r="O64" s="226">
        <v>12.167387934229589</v>
      </c>
      <c r="P64" s="226">
        <v>9.8642702023029969</v>
      </c>
      <c r="Q64" s="226">
        <v>7.2416246338213703</v>
      </c>
      <c r="R64" s="226">
        <v>1.7749808865203549</v>
      </c>
      <c r="S64" s="226">
        <v>5.1303239274913466</v>
      </c>
      <c r="T64" s="226">
        <v>1.4063191174492979</v>
      </c>
      <c r="U64" s="226">
        <v>3.616562369865048</v>
      </c>
      <c r="V64" s="226">
        <v>7.4530491895789428</v>
      </c>
      <c r="W64" s="226">
        <v>9.614222641024627</v>
      </c>
      <c r="DA64" s="174" t="s">
        <v>1182</v>
      </c>
    </row>
    <row r="65" spans="1:105" ht="12" customHeight="1" x14ac:dyDescent="0.25">
      <c r="A65" s="202" t="s">
        <v>95</v>
      </c>
      <c r="B65" s="226">
        <v>7.9178838043362294</v>
      </c>
      <c r="C65" s="226">
        <v>11.492793939048269</v>
      </c>
      <c r="D65" s="226">
        <v>7.065319925527306</v>
      </c>
      <c r="E65" s="226">
        <v>3.0491974673964579</v>
      </c>
      <c r="F65" s="226">
        <v>6.6634357461109479</v>
      </c>
      <c r="G65" s="226">
        <v>9.4318166195661703</v>
      </c>
      <c r="H65" s="226">
        <v>11.320895492190241</v>
      </c>
      <c r="I65" s="226">
        <v>14.312302573611021</v>
      </c>
      <c r="J65" s="226">
        <v>11.186304104450871</v>
      </c>
      <c r="K65" s="226">
        <v>10.626390181479101</v>
      </c>
      <c r="L65" s="226">
        <v>8.5350894767940719</v>
      </c>
      <c r="M65" s="226">
        <v>2.7591924325869139</v>
      </c>
      <c r="N65" s="226">
        <v>9.357028676025168</v>
      </c>
      <c r="O65" s="226">
        <v>14.399723510307471</v>
      </c>
      <c r="P65" s="226">
        <v>11.67405562409413</v>
      </c>
      <c r="Q65" s="226">
        <v>8.5702365253846846</v>
      </c>
      <c r="R65" s="226">
        <v>2.1006344286985139</v>
      </c>
      <c r="S65" s="226">
        <v>6.0715780965906818</v>
      </c>
      <c r="T65" s="226">
        <v>1.664334742016405</v>
      </c>
      <c r="U65" s="226">
        <v>4.2800885831324056</v>
      </c>
      <c r="V65" s="226">
        <v>8.8204508822092844</v>
      </c>
      <c r="W65" s="226">
        <v>11.59727679888891</v>
      </c>
      <c r="DA65" s="174" t="s">
        <v>1183</v>
      </c>
    </row>
    <row r="66" spans="1:105" ht="12" customHeight="1" x14ac:dyDescent="0.25">
      <c r="A66" s="56" t="s">
        <v>96</v>
      </c>
      <c r="B66" s="262">
        <v>2.6807133767202291</v>
      </c>
      <c r="C66" s="262">
        <v>3.69790787921464</v>
      </c>
      <c r="D66" s="262">
        <v>2.1936692240668338</v>
      </c>
      <c r="E66" s="262">
        <v>1.07135768699403</v>
      </c>
      <c r="F66" s="262">
        <v>2.0631783540026531</v>
      </c>
      <c r="G66" s="262">
        <v>3.2592619896352448</v>
      </c>
      <c r="H66" s="262">
        <v>3.7869078742050011</v>
      </c>
      <c r="I66" s="262">
        <v>4.8665899248293218</v>
      </c>
      <c r="J66" s="262">
        <v>3.6061659910998141</v>
      </c>
      <c r="K66" s="262">
        <v>3.4092019824429558</v>
      </c>
      <c r="L66" s="262">
        <v>2.7063814371384982</v>
      </c>
      <c r="M66" s="262">
        <v>1.060540499634202</v>
      </c>
      <c r="N66" s="262">
        <v>3.0954070217177621</v>
      </c>
      <c r="O66" s="262">
        <v>5.5409617893210061</v>
      </c>
      <c r="P66" s="262">
        <v>4.4136525604324763</v>
      </c>
      <c r="Q66" s="262">
        <v>3.2538956613274022</v>
      </c>
      <c r="R66" s="262">
        <v>0.79648117079536318</v>
      </c>
      <c r="S66" s="262">
        <v>2.479844750427441</v>
      </c>
      <c r="T66" s="262">
        <v>0.69099672830568093</v>
      </c>
      <c r="U66" s="262">
        <v>1.7558653125856729</v>
      </c>
      <c r="V66" s="262">
        <v>3.556402190050052</v>
      </c>
      <c r="W66" s="262">
        <v>4.6823760851723426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6.5734723212788435E-2</v>
      </c>
      <c r="N67" s="228">
        <v>5.1377490427877162E-2</v>
      </c>
      <c r="O67" s="228">
        <v>9.0841479182344614E-2</v>
      </c>
      <c r="P67" s="228">
        <v>1.2336837161352549E-2</v>
      </c>
      <c r="Q67" s="228">
        <v>2.6590484202102041E-2</v>
      </c>
      <c r="R67" s="228">
        <v>6.3463506709634087E-3</v>
      </c>
      <c r="S67" s="228">
        <v>3.9457212024303093E-2</v>
      </c>
      <c r="T67" s="228">
        <v>5.7284107982974218E-3</v>
      </c>
      <c r="U67" s="228">
        <v>4.7398809678890737E-3</v>
      </c>
      <c r="V67" s="228">
        <v>4.7834411839134318E-2</v>
      </c>
      <c r="W67" s="228">
        <v>6.1791494841645971E-2</v>
      </c>
      <c r="DA67" s="69" t="s">
        <v>1185</v>
      </c>
    </row>
    <row r="68" spans="1:105" ht="12" customHeight="1" x14ac:dyDescent="0.25">
      <c r="A68" s="37" t="s">
        <v>162</v>
      </c>
      <c r="B68" s="228">
        <v>1.5631735836431551</v>
      </c>
      <c r="C68" s="228">
        <v>1.8871701733895221</v>
      </c>
      <c r="D68" s="228">
        <v>0.97472759593741809</v>
      </c>
      <c r="E68" s="228">
        <v>0.67657632554149727</v>
      </c>
      <c r="F68" s="228">
        <v>0.89974340372064676</v>
      </c>
      <c r="G68" s="228">
        <v>2.001595868686779</v>
      </c>
      <c r="H68" s="228">
        <v>2.0707633593653658</v>
      </c>
      <c r="I68" s="228">
        <v>2.7806513131491979</v>
      </c>
      <c r="J68" s="228">
        <v>1.714476825383165</v>
      </c>
      <c r="K68" s="228">
        <v>1.4565897820519</v>
      </c>
      <c r="L68" s="228">
        <v>1.2081695289108709</v>
      </c>
      <c r="M68" s="228">
        <v>0.63154296816833955</v>
      </c>
      <c r="N68" s="228">
        <v>1.089176452714185</v>
      </c>
      <c r="O68" s="228">
        <v>3.627772773752826</v>
      </c>
      <c r="P68" s="228">
        <v>2.80031588651855</v>
      </c>
      <c r="Q68" s="228">
        <v>2.0609260254185</v>
      </c>
      <c r="R68" s="228">
        <v>0.51126139381261193</v>
      </c>
      <c r="S68" s="228">
        <v>1.6651701770491221</v>
      </c>
      <c r="T68" s="228">
        <v>0.48046546597692003</v>
      </c>
      <c r="U68" s="228">
        <v>1.208687624692705</v>
      </c>
      <c r="V68" s="228">
        <v>2.2498927906299571</v>
      </c>
      <c r="W68" s="228">
        <v>2.8122086089002329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4.4675835633656791E-2</v>
      </c>
      <c r="T70" s="228">
        <v>7.5125497447965451E-3</v>
      </c>
      <c r="U70" s="228">
        <v>2.3642862542809569E-2</v>
      </c>
      <c r="V70" s="228">
        <v>0.1168386250680572</v>
      </c>
      <c r="W70" s="228">
        <v>0.1798608637886755</v>
      </c>
      <c r="DA70" s="69" t="s">
        <v>1188</v>
      </c>
    </row>
    <row r="71" spans="1:105" ht="12" customHeight="1" x14ac:dyDescent="0.25">
      <c r="A71" s="37" t="s">
        <v>38</v>
      </c>
      <c r="B71" s="228">
        <v>1.1175397930770741</v>
      </c>
      <c r="C71" s="228">
        <v>1.8107377058251179</v>
      </c>
      <c r="D71" s="228">
        <v>1.2189416281294161</v>
      </c>
      <c r="E71" s="228">
        <v>0.39478136145253301</v>
      </c>
      <c r="F71" s="228">
        <v>1.1634349502820061</v>
      </c>
      <c r="G71" s="228">
        <v>1.2576661209484661</v>
      </c>
      <c r="H71" s="228">
        <v>1.716144514839635</v>
      </c>
      <c r="I71" s="228">
        <v>2.085938611680124</v>
      </c>
      <c r="J71" s="228">
        <v>1.891689165716649</v>
      </c>
      <c r="K71" s="228">
        <v>1.952612200391056</v>
      </c>
      <c r="L71" s="228">
        <v>1.4982119082276271</v>
      </c>
      <c r="M71" s="228">
        <v>0.36326280825307422</v>
      </c>
      <c r="N71" s="228">
        <v>1.9548530785756999</v>
      </c>
      <c r="O71" s="228">
        <v>1.822347536385835</v>
      </c>
      <c r="P71" s="228">
        <v>1.600999836752574</v>
      </c>
      <c r="Q71" s="228">
        <v>1.166379151706801</v>
      </c>
      <c r="R71" s="228">
        <v>0.2788734263117878</v>
      </c>
      <c r="S71" s="228">
        <v>0.7305415257203588</v>
      </c>
      <c r="T71" s="228">
        <v>0.19729030178566689</v>
      </c>
      <c r="U71" s="228">
        <v>0.5187949443822697</v>
      </c>
      <c r="V71" s="228">
        <v>1.141836362512904</v>
      </c>
      <c r="W71" s="228">
        <v>1.628515117641788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51.202425599788079</v>
      </c>
      <c r="C72" s="263">
        <f t="shared" si="2"/>
        <v>63.957482484008992</v>
      </c>
      <c r="D72" s="263">
        <f t="shared" si="2"/>
        <v>37.084331654610516</v>
      </c>
      <c r="E72" s="263">
        <f t="shared" si="2"/>
        <v>22.275023980111754</v>
      </c>
      <c r="F72" s="263">
        <f t="shared" si="2"/>
        <v>34.08957731546063</v>
      </c>
      <c r="G72" s="263">
        <f t="shared" si="2"/>
        <v>58.868022214063323</v>
      </c>
      <c r="H72" s="263">
        <f t="shared" si="2"/>
        <v>68.68803092579175</v>
      </c>
      <c r="I72" s="263">
        <f t="shared" si="2"/>
        <v>86.188878730985621</v>
      </c>
      <c r="J72" s="263">
        <f t="shared" si="2"/>
        <v>62.920440191071734</v>
      </c>
      <c r="K72" s="263">
        <f t="shared" si="2"/>
        <v>65.610284692473982</v>
      </c>
      <c r="L72" s="263">
        <f t="shared" si="2"/>
        <v>45.964955727394774</v>
      </c>
      <c r="M72" s="263">
        <f t="shared" si="2"/>
        <v>25.768957772214232</v>
      </c>
      <c r="N72" s="263">
        <f t="shared" si="2"/>
        <v>74.862308751694314</v>
      </c>
      <c r="O72" s="263">
        <f t="shared" si="2"/>
        <v>124.77837397370921</v>
      </c>
      <c r="P72" s="263">
        <f t="shared" si="2"/>
        <v>91.845837021705918</v>
      </c>
      <c r="Q72" s="263">
        <f t="shared" si="2"/>
        <v>70.326469743570357</v>
      </c>
      <c r="R72" s="263">
        <f t="shared" si="2"/>
        <v>17.517678549534814</v>
      </c>
      <c r="S72" s="263">
        <f t="shared" si="2"/>
        <v>55.85561198564983</v>
      </c>
      <c r="T72" s="263">
        <f t="shared" si="2"/>
        <v>15.900634443624174</v>
      </c>
      <c r="U72" s="263">
        <f t="shared" si="2"/>
        <v>40.000371042861531</v>
      </c>
      <c r="V72" s="263">
        <f t="shared" si="2"/>
        <v>82.850872244465904</v>
      </c>
      <c r="W72" s="263">
        <f t="shared" si="2"/>
        <v>108.40705998509908</v>
      </c>
      <c r="DA72" s="70"/>
    </row>
    <row r="73" spans="1:105" ht="12" customHeight="1" x14ac:dyDescent="0.25">
      <c r="A73" s="60" t="s">
        <v>1054</v>
      </c>
      <c r="B73" s="264">
        <v>51.172873887573381</v>
      </c>
      <c r="C73" s="264">
        <v>63.914588227485098</v>
      </c>
      <c r="D73" s="264">
        <v>37.057961944432449</v>
      </c>
      <c r="E73" s="264">
        <v>22.263643539545939</v>
      </c>
      <c r="F73" s="264">
        <v>34.064707547174521</v>
      </c>
      <c r="G73" s="264">
        <v>58.832820089696384</v>
      </c>
      <c r="H73" s="264">
        <v>68.645778241379446</v>
      </c>
      <c r="I73" s="264">
        <v>86.135461295565136</v>
      </c>
      <c r="J73" s="264">
        <v>62.878689838602583</v>
      </c>
      <c r="K73" s="264">
        <v>65.570624092206998</v>
      </c>
      <c r="L73" s="264">
        <v>45.933100434468301</v>
      </c>
      <c r="M73" s="264">
        <v>25.75865970991277</v>
      </c>
      <c r="N73" s="264">
        <v>74.82738575642793</v>
      </c>
      <c r="O73" s="264">
        <v>124.7246302593957</v>
      </c>
      <c r="P73" s="264">
        <v>91.802266246899563</v>
      </c>
      <c r="Q73" s="264">
        <v>70.294483272226671</v>
      </c>
      <c r="R73" s="264">
        <v>17.509838406178432</v>
      </c>
      <c r="S73" s="264">
        <v>55.832951192307391</v>
      </c>
      <c r="T73" s="264">
        <v>15.89442269026426</v>
      </c>
      <c r="U73" s="264">
        <v>39.984396579332163</v>
      </c>
      <c r="V73" s="264">
        <v>82.817951904572539</v>
      </c>
      <c r="W73" s="264">
        <v>108.36377696416351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1.8360493492090801E-2</v>
      </c>
      <c r="D74" s="231">
        <v>1.222832860815439E-2</v>
      </c>
      <c r="E74" s="231">
        <v>0</v>
      </c>
      <c r="F74" s="231">
        <v>0</v>
      </c>
      <c r="G74" s="231">
        <v>0</v>
      </c>
      <c r="H74" s="231">
        <v>0</v>
      </c>
      <c r="I74" s="231">
        <v>9.5970529980766578E-2</v>
      </c>
      <c r="J74" s="231">
        <v>7.0381242700974705E-2</v>
      </c>
      <c r="K74" s="231">
        <v>0</v>
      </c>
      <c r="L74" s="231">
        <v>6.6283307571266672E-2</v>
      </c>
      <c r="M74" s="231">
        <v>1.284118632261037E-2</v>
      </c>
      <c r="N74" s="231">
        <v>3.1062590789358781E-2</v>
      </c>
      <c r="O74" s="231">
        <v>5.6169818058765808E-2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0.89361786369700547</v>
      </c>
      <c r="N76" s="231">
        <v>2.3417812052619542</v>
      </c>
      <c r="O76" s="231">
        <v>4.9675030073646012</v>
      </c>
      <c r="P76" s="231">
        <v>8.4195958086060418</v>
      </c>
      <c r="Q76" s="231">
        <v>5.0663076180429796</v>
      </c>
      <c r="R76" s="231">
        <v>0.91298925121653407</v>
      </c>
      <c r="S76" s="231">
        <v>2.9918313670424062</v>
      </c>
      <c r="T76" s="231">
        <v>0.83395924794979226</v>
      </c>
      <c r="U76" s="231">
        <v>2.0977100527384711</v>
      </c>
      <c r="V76" s="231">
        <v>3.785318414241043</v>
      </c>
      <c r="W76" s="231">
        <v>5.2473974858347967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0.23616553510372981</v>
      </c>
      <c r="N77" s="231">
        <v>0.18057186405446179</v>
      </c>
      <c r="O77" s="231">
        <v>0.39010645899357332</v>
      </c>
      <c r="P77" s="231">
        <v>5.8101748389582271E-2</v>
      </c>
      <c r="Q77" s="231">
        <v>0.11620293207454239</v>
      </c>
      <c r="R77" s="231">
        <v>2.851673932540278E-2</v>
      </c>
      <c r="S77" s="231">
        <v>0.1691615039462108</v>
      </c>
      <c r="T77" s="231">
        <v>2.3865658140356912E-2</v>
      </c>
      <c r="U77" s="231">
        <v>2.076541170982078E-2</v>
      </c>
      <c r="V77" s="231">
        <v>0.19404129162999989</v>
      </c>
      <c r="W77" s="231">
        <v>0.23685556906646629</v>
      </c>
      <c r="DA77" s="73" t="s">
        <v>1194</v>
      </c>
    </row>
    <row r="78" spans="1:105" ht="12" customHeight="1" x14ac:dyDescent="0.25">
      <c r="A78" s="64" t="s">
        <v>70</v>
      </c>
      <c r="B78" s="231">
        <v>1.6614155925178129</v>
      </c>
      <c r="C78" s="231">
        <v>2.1902346316896928</v>
      </c>
      <c r="D78" s="231">
        <v>0.71042721308632839</v>
      </c>
      <c r="E78" s="231">
        <v>0.4681397057437231</v>
      </c>
      <c r="F78" s="231">
        <v>0.51091132892663516</v>
      </c>
      <c r="G78" s="231">
        <v>2.0137569151917121</v>
      </c>
      <c r="H78" s="231">
        <v>2.319749980059254</v>
      </c>
      <c r="I78" s="231">
        <v>2.7238792534168041</v>
      </c>
      <c r="J78" s="231">
        <v>0.38415054325334602</v>
      </c>
      <c r="K78" s="231">
        <v>0</v>
      </c>
      <c r="L78" s="231">
        <v>7.2359281364032094E-2</v>
      </c>
      <c r="M78" s="231">
        <v>1.4018295830615981E-2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2.607710799652832E-2</v>
      </c>
      <c r="T78" s="231">
        <v>0</v>
      </c>
      <c r="U78" s="231">
        <v>0</v>
      </c>
      <c r="V78" s="231">
        <v>0</v>
      </c>
      <c r="W78" s="231">
        <v>0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1.741297206031384</v>
      </c>
      <c r="K79" s="231">
        <v>0</v>
      </c>
      <c r="L79" s="231">
        <v>0</v>
      </c>
      <c r="M79" s="231">
        <v>13.212202755396021</v>
      </c>
      <c r="N79" s="231">
        <v>33.813553221389057</v>
      </c>
      <c r="O79" s="231">
        <v>48.472137191210898</v>
      </c>
      <c r="P79" s="231">
        <v>29.742894607837911</v>
      </c>
      <c r="Q79" s="231">
        <v>26.5987772993475</v>
      </c>
      <c r="R79" s="231">
        <v>6.2338004632605184</v>
      </c>
      <c r="S79" s="231">
        <v>20.65621899235477</v>
      </c>
      <c r="T79" s="231">
        <v>6.1593483109920664</v>
      </c>
      <c r="U79" s="231">
        <v>13.36510469097748</v>
      </c>
      <c r="V79" s="231">
        <v>31.907230882141079</v>
      </c>
      <c r="W79" s="231">
        <v>41.242326367265157</v>
      </c>
      <c r="DA79" s="73" t="s">
        <v>1196</v>
      </c>
    </row>
    <row r="80" spans="1:105" ht="12" customHeight="1" x14ac:dyDescent="0.25">
      <c r="A80" s="64" t="s">
        <v>162</v>
      </c>
      <c r="B80" s="231">
        <v>10.26529448292326</v>
      </c>
      <c r="C80" s="231">
        <v>15.08712751082099</v>
      </c>
      <c r="D80" s="231">
        <v>8.195586952689105</v>
      </c>
      <c r="E80" s="231">
        <v>3.8952468050333442</v>
      </c>
      <c r="F80" s="231">
        <v>8.255089134303299</v>
      </c>
      <c r="G80" s="231">
        <v>15.83837207319846</v>
      </c>
      <c r="H80" s="231">
        <v>16.306515224342441</v>
      </c>
      <c r="I80" s="231">
        <v>23.84586568638213</v>
      </c>
      <c r="J80" s="231">
        <v>15.630439283256599</v>
      </c>
      <c r="K80" s="231">
        <v>11.47799471605445</v>
      </c>
      <c r="L80" s="231">
        <v>11.96093195143729</v>
      </c>
      <c r="M80" s="231">
        <v>2.1680678616186029</v>
      </c>
      <c r="N80" s="231">
        <v>3.6578317505155029</v>
      </c>
      <c r="O80" s="231">
        <v>14.886318553403139</v>
      </c>
      <c r="P80" s="231">
        <v>12.60203497487089</v>
      </c>
      <c r="Q80" s="231">
        <v>8.6060037643409277</v>
      </c>
      <c r="R80" s="231">
        <v>2.195164583376084</v>
      </c>
      <c r="S80" s="231">
        <v>6.8215340873085486</v>
      </c>
      <c r="T80" s="231">
        <v>1.9127126305874009</v>
      </c>
      <c r="U80" s="231">
        <v>5.0598247343214657</v>
      </c>
      <c r="V80" s="231">
        <v>8.7209506716375653</v>
      </c>
      <c r="W80" s="231">
        <v>10.266736210742749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6.8419771622719255E-2</v>
      </c>
      <c r="F82" s="231">
        <v>0.15565018649292611</v>
      </c>
      <c r="G82" s="231">
        <v>0</v>
      </c>
      <c r="H82" s="231">
        <v>0.1120887747289115</v>
      </c>
      <c r="I82" s="231">
        <v>6.199217384801118E-2</v>
      </c>
      <c r="J82" s="231">
        <v>4.8992386035829998E-2</v>
      </c>
      <c r="K82" s="231">
        <v>6.2079524907124303E-2</v>
      </c>
      <c r="L82" s="231">
        <v>4.9190767049468988E-2</v>
      </c>
      <c r="M82" s="231">
        <v>1.444159634473199E-2</v>
      </c>
      <c r="N82" s="231">
        <v>4.9099479519921801E-2</v>
      </c>
      <c r="O82" s="231">
        <v>0.23521328817905771</v>
      </c>
      <c r="P82" s="231">
        <v>0.23401324995136291</v>
      </c>
      <c r="Q82" s="231">
        <v>0.17110108406774269</v>
      </c>
      <c r="R82" s="231">
        <v>4.2087252450019597E-2</v>
      </c>
      <c r="S82" s="231">
        <v>0.1099631504368082</v>
      </c>
      <c r="T82" s="231">
        <v>4.1499373017071739E-2</v>
      </c>
      <c r="U82" s="231">
        <v>0.10703300153154641</v>
      </c>
      <c r="V82" s="231">
        <v>0.2290706957461838</v>
      </c>
      <c r="W82" s="231">
        <v>0.39217140102216902</v>
      </c>
      <c r="DA82" s="73" t="s">
        <v>1199</v>
      </c>
    </row>
    <row r="83" spans="1:105" ht="12" customHeight="1" x14ac:dyDescent="0.25">
      <c r="A83" s="64" t="s">
        <v>79</v>
      </c>
      <c r="B83" s="231">
        <v>39.246163812132309</v>
      </c>
      <c r="C83" s="231">
        <v>46.618865591482333</v>
      </c>
      <c r="D83" s="231">
        <v>28.139719450048862</v>
      </c>
      <c r="E83" s="231">
        <v>17.831837257146152</v>
      </c>
      <c r="F83" s="231">
        <v>25.143056897451661</v>
      </c>
      <c r="G83" s="231">
        <v>40.980691101306213</v>
      </c>
      <c r="H83" s="231">
        <v>49.907424262248831</v>
      </c>
      <c r="I83" s="231">
        <v>59.407753651937419</v>
      </c>
      <c r="J83" s="231">
        <v>45.003429177324449</v>
      </c>
      <c r="K83" s="231">
        <v>54.030549851245418</v>
      </c>
      <c r="L83" s="231">
        <v>33.784335127046248</v>
      </c>
      <c r="M83" s="231">
        <v>9.2073046155994565</v>
      </c>
      <c r="N83" s="231">
        <v>34.753485644897673</v>
      </c>
      <c r="O83" s="231">
        <v>55.717181942185647</v>
      </c>
      <c r="P83" s="231">
        <v>40.745625857243773</v>
      </c>
      <c r="Q83" s="231">
        <v>29.736090574352971</v>
      </c>
      <c r="R83" s="231">
        <v>8.0972801165498716</v>
      </c>
      <c r="S83" s="231">
        <v>25.05816498322212</v>
      </c>
      <c r="T83" s="231">
        <v>6.9230374695775758</v>
      </c>
      <c r="U83" s="231">
        <v>19.333958688053379</v>
      </c>
      <c r="V83" s="231">
        <v>37.981339949176672</v>
      </c>
      <c r="W83" s="231">
        <v>50.978289930232201</v>
      </c>
      <c r="DA83" s="73" t="s">
        <v>1200</v>
      </c>
    </row>
    <row r="84" spans="1:105" ht="12" customHeight="1" x14ac:dyDescent="0.25">
      <c r="A84" s="60" t="s">
        <v>1066</v>
      </c>
      <c r="B84" s="264">
        <v>2.9551712214698451E-2</v>
      </c>
      <c r="C84" s="264">
        <v>4.2894256523894142E-2</v>
      </c>
      <c r="D84" s="264">
        <v>2.636971017806709E-2</v>
      </c>
      <c r="E84" s="264">
        <v>1.138044056581624E-2</v>
      </c>
      <c r="F84" s="264">
        <v>2.4869768286112509E-2</v>
      </c>
      <c r="G84" s="264">
        <v>3.5202124366940687E-2</v>
      </c>
      <c r="H84" s="264">
        <v>4.2252684412300373E-2</v>
      </c>
      <c r="I84" s="264">
        <v>5.3417435420485757E-2</v>
      </c>
      <c r="J84" s="264">
        <v>4.1750352469152582E-2</v>
      </c>
      <c r="K84" s="264">
        <v>3.9660600266979193E-2</v>
      </c>
      <c r="L84" s="264">
        <v>3.1855292926474557E-2</v>
      </c>
      <c r="M84" s="264">
        <v>1.0298062301460841E-2</v>
      </c>
      <c r="N84" s="264">
        <v>3.4922995266379438E-2</v>
      </c>
      <c r="O84" s="264">
        <v>5.3743714313512492E-2</v>
      </c>
      <c r="P84" s="264">
        <v>4.3570774806354011E-2</v>
      </c>
      <c r="Q84" s="264">
        <v>3.1986471343689683E-2</v>
      </c>
      <c r="R84" s="264">
        <v>7.8401433563838503E-3</v>
      </c>
      <c r="S84" s="264">
        <v>2.2660793342439811E-2</v>
      </c>
      <c r="T84" s="264">
        <v>6.2117533599138691E-3</v>
      </c>
      <c r="U84" s="264">
        <v>1.5974463529368332E-2</v>
      </c>
      <c r="V84" s="264">
        <v>3.2920339893366672E-2</v>
      </c>
      <c r="W84" s="264">
        <v>4.3283020935579938E-2</v>
      </c>
      <c r="DA84" s="72" t="s">
        <v>1201</v>
      </c>
    </row>
    <row r="85" spans="1:105" ht="12" customHeight="1" x14ac:dyDescent="0.25">
      <c r="A85" s="57" t="s">
        <v>1012</v>
      </c>
      <c r="B85" s="263">
        <v>11.921126208079389</v>
      </c>
      <c r="C85" s="263">
        <v>15.740255236245771</v>
      </c>
      <c r="D85" s="263">
        <v>8.9737806737399843</v>
      </c>
      <c r="E85" s="263">
        <v>4.8930298473389033</v>
      </c>
      <c r="F85" s="263">
        <v>8.4249943365383864</v>
      </c>
      <c r="G85" s="263">
        <v>14.728644133294161</v>
      </c>
      <c r="H85" s="263">
        <v>16.741060125888261</v>
      </c>
      <c r="I85" s="263">
        <v>21.805372129487839</v>
      </c>
      <c r="J85" s="263">
        <v>15.46238590690195</v>
      </c>
      <c r="K85" s="263">
        <v>14.50243598931808</v>
      </c>
      <c r="L85" s="263">
        <v>11.38773958318653</v>
      </c>
      <c r="M85" s="263">
        <v>5.3528919670410948</v>
      </c>
      <c r="N85" s="263">
        <v>13.954988150287461</v>
      </c>
      <c r="O85" s="263">
        <v>27.562164649665341</v>
      </c>
      <c r="P85" s="263">
        <v>22.258020680963689</v>
      </c>
      <c r="Q85" s="263">
        <v>16.393553044263658</v>
      </c>
      <c r="R85" s="263">
        <v>3.9582480295931122</v>
      </c>
      <c r="S85" s="263">
        <v>12.59098600199435</v>
      </c>
      <c r="T85" s="263">
        <v>3.558838590484743</v>
      </c>
      <c r="U85" s="263">
        <v>8.9742152755224538</v>
      </c>
      <c r="V85" s="263">
        <v>17.896914780395068</v>
      </c>
      <c r="W85" s="263">
        <v>23.51502095036961</v>
      </c>
      <c r="DA85" s="70" t="s">
        <v>1202</v>
      </c>
    </row>
    <row r="86" spans="1:105" ht="12" customHeight="1" x14ac:dyDescent="0.25">
      <c r="A86" s="60" t="s">
        <v>1014</v>
      </c>
      <c r="B86" s="264">
        <v>11.23341225146374</v>
      </c>
      <c r="C86" s="264">
        <v>14.530151859077479</v>
      </c>
      <c r="D86" s="264">
        <v>8.0525419406975622</v>
      </c>
      <c r="E86" s="264">
        <v>4.6518702954013111</v>
      </c>
      <c r="F86" s="264">
        <v>7.5139374713191227</v>
      </c>
      <c r="G86" s="264">
        <v>13.95449286093255</v>
      </c>
      <c r="H86" s="264">
        <v>15.613810676246681</v>
      </c>
      <c r="I86" s="264">
        <v>20.440646686833961</v>
      </c>
      <c r="J86" s="264">
        <v>13.970463802426179</v>
      </c>
      <c r="K86" s="264">
        <v>12.793761798040061</v>
      </c>
      <c r="L86" s="264">
        <v>10.148434580881259</v>
      </c>
      <c r="M86" s="264">
        <v>5.1596768951495733</v>
      </c>
      <c r="N86" s="264">
        <v>12.62369867434399</v>
      </c>
      <c r="O86" s="264">
        <v>26.58553513240264</v>
      </c>
      <c r="P86" s="264">
        <v>21.52432859683795</v>
      </c>
      <c r="Q86" s="264">
        <v>15.835673137551341</v>
      </c>
      <c r="R86" s="264">
        <v>3.813100493049677</v>
      </c>
      <c r="S86" s="264">
        <v>12.226374718168071</v>
      </c>
      <c r="T86" s="264">
        <v>3.461000923313589</v>
      </c>
      <c r="U86" s="264">
        <v>8.7114313931320684</v>
      </c>
      <c r="V86" s="264">
        <v>17.295789673855559</v>
      </c>
      <c r="W86" s="264">
        <v>22.66115270548455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1.552159600545041E-2</v>
      </c>
      <c r="D87" s="232">
        <v>1.1115785953084019E-2</v>
      </c>
      <c r="E87" s="232">
        <v>0</v>
      </c>
      <c r="F87" s="232">
        <v>0</v>
      </c>
      <c r="G87" s="232">
        <v>0</v>
      </c>
      <c r="H87" s="232">
        <v>0</v>
      </c>
      <c r="I87" s="232">
        <v>7.4044992284230324E-2</v>
      </c>
      <c r="J87" s="232">
        <v>6.1573569770389837E-2</v>
      </c>
      <c r="K87" s="232">
        <v>0</v>
      </c>
      <c r="L87" s="232">
        <v>5.6008324796040961E-2</v>
      </c>
      <c r="M87" s="232">
        <v>2.0120364275002231E-2</v>
      </c>
      <c r="N87" s="232">
        <v>6.3701720855572241E-2</v>
      </c>
      <c r="O87" s="232">
        <v>7.4188232229859402E-2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1.3863570231103231</v>
      </c>
      <c r="N88" s="297">
        <v>4.7550201159893177</v>
      </c>
      <c r="O88" s="297">
        <v>6.4962495172038723</v>
      </c>
      <c r="P88" s="297">
        <v>8.5852566097180656</v>
      </c>
      <c r="Q88" s="297">
        <v>5.8106744861912754</v>
      </c>
      <c r="R88" s="297">
        <v>1.1081977438977331</v>
      </c>
      <c r="S88" s="297">
        <v>3.6498248776063749</v>
      </c>
      <c r="T88" s="297">
        <v>1.0402333678254421</v>
      </c>
      <c r="U88" s="297">
        <v>2.541559015539248</v>
      </c>
      <c r="V88" s="297">
        <v>5.147952810349774</v>
      </c>
      <c r="W88" s="297">
        <v>7.5278890764452759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0.35954926134516352</v>
      </c>
      <c r="N89" s="297">
        <v>0.35981126875551073</v>
      </c>
      <c r="O89" s="297">
        <v>0.50064091178495695</v>
      </c>
      <c r="P89" s="297">
        <v>5.8139310311207323E-2</v>
      </c>
      <c r="Q89" s="297">
        <v>0.13078884798230431</v>
      </c>
      <c r="R89" s="297">
        <v>3.3968009616294953E-2</v>
      </c>
      <c r="S89" s="297">
        <v>0.20251401803962629</v>
      </c>
      <c r="T89" s="297">
        <v>2.921312411699133E-2</v>
      </c>
      <c r="U89" s="297">
        <v>2.4689592511645059E-2</v>
      </c>
      <c r="V89" s="297">
        <v>0.25896730278382268</v>
      </c>
      <c r="W89" s="297">
        <v>0.33317412598927942</v>
      </c>
      <c r="DA89" s="122" t="s">
        <v>1206</v>
      </c>
    </row>
    <row r="90" spans="1:105" ht="12" customHeight="1" x14ac:dyDescent="0.25">
      <c r="A90" s="59" t="s">
        <v>70</v>
      </c>
      <c r="B90" s="297">
        <v>1.5780229440782501</v>
      </c>
      <c r="C90" s="297">
        <v>1.8557371739152551</v>
      </c>
      <c r="D90" s="297">
        <v>0.64724166095167535</v>
      </c>
      <c r="E90" s="297">
        <v>0.50345367778135941</v>
      </c>
      <c r="F90" s="297">
        <v>0.44197755113115289</v>
      </c>
      <c r="G90" s="297">
        <v>1.587770630917736</v>
      </c>
      <c r="H90" s="297">
        <v>1.96124144258142</v>
      </c>
      <c r="I90" s="297">
        <v>2.106296234340669</v>
      </c>
      <c r="J90" s="297">
        <v>0.33683146494745458</v>
      </c>
      <c r="K90" s="297">
        <v>0</v>
      </c>
      <c r="L90" s="297">
        <v>6.1279675480884782E-2</v>
      </c>
      <c r="M90" s="297">
        <v>2.2014038052723169E-2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3.2201461915166818E-2</v>
      </c>
      <c r="T90" s="297">
        <v>0</v>
      </c>
      <c r="U90" s="297">
        <v>0</v>
      </c>
      <c r="V90" s="297">
        <v>0</v>
      </c>
      <c r="W90" s="297">
        <v>0</v>
      </c>
      <c r="DA90" s="122" t="s">
        <v>1207</v>
      </c>
    </row>
    <row r="91" spans="1:105" ht="12" customHeight="1" x14ac:dyDescent="0.25">
      <c r="A91" s="59" t="s">
        <v>162</v>
      </c>
      <c r="B91" s="297">
        <v>9.6553893073854873</v>
      </c>
      <c r="C91" s="297">
        <v>12.658893089156781</v>
      </c>
      <c r="D91" s="297">
        <v>7.3941844937928023</v>
      </c>
      <c r="E91" s="297">
        <v>4.1484166176199517</v>
      </c>
      <c r="F91" s="297">
        <v>7.0719599201879699</v>
      </c>
      <c r="G91" s="297">
        <v>12.36672223001481</v>
      </c>
      <c r="H91" s="297">
        <v>13.652569233665259</v>
      </c>
      <c r="I91" s="297">
        <v>18.260305460209061</v>
      </c>
      <c r="J91" s="297">
        <v>13.572058767708331</v>
      </c>
      <c r="K91" s="297">
        <v>12.793761798040061</v>
      </c>
      <c r="L91" s="297">
        <v>10.031146580604339</v>
      </c>
      <c r="M91" s="297">
        <v>3.371636208366362</v>
      </c>
      <c r="N91" s="297">
        <v>7.445165568743592</v>
      </c>
      <c r="O91" s="297">
        <v>19.514456471183951</v>
      </c>
      <c r="P91" s="297">
        <v>12.88093267680868</v>
      </c>
      <c r="Q91" s="297">
        <v>9.8942098033777572</v>
      </c>
      <c r="R91" s="297">
        <v>2.6709347395356491</v>
      </c>
      <c r="S91" s="297">
        <v>8.3418343606069012</v>
      </c>
      <c r="T91" s="297">
        <v>2.3915544313711559</v>
      </c>
      <c r="U91" s="297">
        <v>6.1451827850811753</v>
      </c>
      <c r="V91" s="297">
        <v>11.888869560721959</v>
      </c>
      <c r="W91" s="297">
        <v>14.800089503049991</v>
      </c>
      <c r="DA91" s="122" t="s">
        <v>1208</v>
      </c>
    </row>
    <row r="92" spans="1:105" ht="12" customHeight="1" x14ac:dyDescent="0.25">
      <c r="A92" s="60" t="s">
        <v>1021</v>
      </c>
      <c r="B92" s="264">
        <v>0.68771395661565826</v>
      </c>
      <c r="C92" s="264">
        <v>1.210103377168285</v>
      </c>
      <c r="D92" s="264">
        <v>0.92123873304242254</v>
      </c>
      <c r="E92" s="264">
        <v>0.24115955193759231</v>
      </c>
      <c r="F92" s="264">
        <v>0.91105686521926299</v>
      </c>
      <c r="G92" s="264">
        <v>0.77415127236161119</v>
      </c>
      <c r="H92" s="264">
        <v>1.127249449641583</v>
      </c>
      <c r="I92" s="264">
        <v>1.364725442653882</v>
      </c>
      <c r="J92" s="264">
        <v>1.491922104475774</v>
      </c>
      <c r="K92" s="264">
        <v>1.708674191278021</v>
      </c>
      <c r="L92" s="264">
        <v>1.239305002305269</v>
      </c>
      <c r="M92" s="264">
        <v>0.19321507189152171</v>
      </c>
      <c r="N92" s="264">
        <v>1.3312894759434619</v>
      </c>
      <c r="O92" s="264">
        <v>0.97662951726270264</v>
      </c>
      <c r="P92" s="264">
        <v>0.73369208412573539</v>
      </c>
      <c r="Q92" s="264">
        <v>0.5578799067123239</v>
      </c>
      <c r="R92" s="264">
        <v>0.14514753654343579</v>
      </c>
      <c r="S92" s="264">
        <v>0.36461128382627839</v>
      </c>
      <c r="T92" s="264">
        <v>9.7837667171155121E-2</v>
      </c>
      <c r="U92" s="264">
        <v>0.26278388239038541</v>
      </c>
      <c r="V92" s="264">
        <v>0.60112510653950713</v>
      </c>
      <c r="W92" s="264">
        <v>0.8538682448850563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3.7545530335333384</v>
      </c>
      <c r="C93" s="263">
        <f t="shared" si="3"/>
        <v>5.1333849403612479</v>
      </c>
      <c r="D93" s="263">
        <f t="shared" si="3"/>
        <v>3.067439382349253</v>
      </c>
      <c r="E93" s="263">
        <f t="shared" si="3"/>
        <v>1.5183728073907627</v>
      </c>
      <c r="F93" s="263">
        <f t="shared" si="3"/>
        <v>2.875781984307805</v>
      </c>
      <c r="G93" s="263">
        <f t="shared" si="3"/>
        <v>4.48106136917092</v>
      </c>
      <c r="H93" s="263">
        <f t="shared" si="3"/>
        <v>5.2764449393211823</v>
      </c>
      <c r="I93" s="263">
        <f t="shared" si="3"/>
        <v>6.7146404779357614</v>
      </c>
      <c r="J93" s="263">
        <f t="shared" si="3"/>
        <v>5.0475547965981935</v>
      </c>
      <c r="K93" s="263">
        <f t="shared" si="3"/>
        <v>4.9187888274921443</v>
      </c>
      <c r="L93" s="263">
        <f t="shared" si="3"/>
        <v>3.7866040248690283</v>
      </c>
      <c r="M93" s="263">
        <f t="shared" si="3"/>
        <v>1.5613802040392961</v>
      </c>
      <c r="N93" s="263">
        <f t="shared" si="3"/>
        <v>4.7865245785280415</v>
      </c>
      <c r="O93" s="263">
        <f t="shared" si="3"/>
        <v>7.9644043097585326</v>
      </c>
      <c r="P93" s="263">
        <f t="shared" si="3"/>
        <v>6.2506920922849583</v>
      </c>
      <c r="Q93" s="263">
        <f t="shared" si="3"/>
        <v>4.6501948397279893</v>
      </c>
      <c r="R93" s="263">
        <f t="shared" si="3"/>
        <v>1.1418052231958411</v>
      </c>
      <c r="S93" s="263">
        <f t="shared" si="3"/>
        <v>3.5167282757677865</v>
      </c>
      <c r="T93" s="263">
        <f t="shared" si="3"/>
        <v>0.98676191214790465</v>
      </c>
      <c r="U93" s="263">
        <f t="shared" si="3"/>
        <v>2.5025358954403645</v>
      </c>
      <c r="V93" s="263">
        <f t="shared" si="3"/>
        <v>5.0859500812958398</v>
      </c>
      <c r="W93" s="263">
        <f t="shared" si="3"/>
        <v>6.7036146597157256</v>
      </c>
      <c r="DA93" s="70"/>
    </row>
    <row r="94" spans="1:105" ht="12" customHeight="1" x14ac:dyDescent="0.25">
      <c r="A94" s="60" t="s">
        <v>1024</v>
      </c>
      <c r="B94" s="264">
        <v>1.5115373939484531</v>
      </c>
      <c r="C94" s="264">
        <v>1.8248314299006421</v>
      </c>
      <c r="D94" s="264">
        <v>0.94252949614150039</v>
      </c>
      <c r="E94" s="264">
        <v>0.65422703314417907</v>
      </c>
      <c r="F94" s="264">
        <v>0.87002225083192064</v>
      </c>
      <c r="G94" s="264">
        <v>1.9354773102303591</v>
      </c>
      <c r="H94" s="264">
        <v>2.002359996644878</v>
      </c>
      <c r="I94" s="264">
        <v>2.6887982776430861</v>
      </c>
      <c r="J94" s="264">
        <v>1.65784264763796</v>
      </c>
      <c r="K94" s="264">
        <v>1.40847436666847</v>
      </c>
      <c r="L94" s="264">
        <v>1.1682601601555449</v>
      </c>
      <c r="M94" s="264">
        <v>0.64840346376012314</v>
      </c>
      <c r="N94" s="264">
        <v>1.0720333043833279</v>
      </c>
      <c r="O94" s="264">
        <v>3.5636448683889221</v>
      </c>
      <c r="P94" s="264">
        <v>2.7150432938979931</v>
      </c>
      <c r="Q94" s="264">
        <v>2.0084669399806958</v>
      </c>
      <c r="R94" s="264">
        <v>0.49818028429368738</v>
      </c>
      <c r="S94" s="264">
        <v>1.6465424210699171</v>
      </c>
      <c r="T94" s="264">
        <v>0.47022815673608448</v>
      </c>
      <c r="U94" s="264">
        <v>1.1779974472306409</v>
      </c>
      <c r="V94" s="264">
        <v>2.2335020319215531</v>
      </c>
      <c r="W94" s="264">
        <v>2.7980104553583289</v>
      </c>
      <c r="DA94" s="72" t="s">
        <v>1210</v>
      </c>
    </row>
    <row r="95" spans="1:105" ht="12" customHeight="1" x14ac:dyDescent="0.25">
      <c r="A95" s="60" t="s">
        <v>1026</v>
      </c>
      <c r="B95" s="264">
        <v>0.87741546295616246</v>
      </c>
      <c r="C95" s="264">
        <v>1.095886233446222</v>
      </c>
      <c r="D95" s="264">
        <v>0.63539970233295651</v>
      </c>
      <c r="E95" s="264">
        <v>0.38173476725694222</v>
      </c>
      <c r="F95" s="264">
        <v>0.58407704848932718</v>
      </c>
      <c r="G95" s="264">
        <v>1.00875370395316</v>
      </c>
      <c r="H95" s="264">
        <v>1.177007713656516</v>
      </c>
      <c r="I95" s="264">
        <v>1.4768876537134179</v>
      </c>
      <c r="J95" s="264">
        <v>1.078124611019978</v>
      </c>
      <c r="K95" s="264">
        <v>1.1242807980764851</v>
      </c>
      <c r="L95" s="264">
        <v>0.78757375775425809</v>
      </c>
      <c r="M95" s="264">
        <v>0.44166068108970757</v>
      </c>
      <c r="N95" s="264">
        <v>1.282998204469008</v>
      </c>
      <c r="O95" s="264">
        <v>2.138541592202011</v>
      </c>
      <c r="P95" s="264">
        <v>1.57405128577327</v>
      </c>
      <c r="Q95" s="264">
        <v>1.2052765830402681</v>
      </c>
      <c r="R95" s="264">
        <v>0.30022552583616829</v>
      </c>
      <c r="S95" s="264">
        <v>0.95731763719651952</v>
      </c>
      <c r="T95" s="264">
        <v>0.27252743853781791</v>
      </c>
      <c r="U95" s="264">
        <v>0.68557665752278441</v>
      </c>
      <c r="V95" s="264">
        <v>1.4200052897376469</v>
      </c>
      <c r="W95" s="264">
        <v>1.8580166855897211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3.1481094716039569E-4</v>
      </c>
      <c r="D96" s="231">
        <v>2.0966820488675631E-4</v>
      </c>
      <c r="E96" s="231">
        <v>0</v>
      </c>
      <c r="F96" s="231">
        <v>0</v>
      </c>
      <c r="G96" s="231">
        <v>0</v>
      </c>
      <c r="H96" s="231">
        <v>0</v>
      </c>
      <c r="I96" s="231">
        <v>1.6455207729435511E-3</v>
      </c>
      <c r="J96" s="231">
        <v>1.206764169305367E-3</v>
      </c>
      <c r="K96" s="231">
        <v>0</v>
      </c>
      <c r="L96" s="231">
        <v>1.136500543758429E-3</v>
      </c>
      <c r="M96" s="231">
        <v>2.2017632753855489E-4</v>
      </c>
      <c r="N96" s="231">
        <v>5.3260243968204259E-4</v>
      </c>
      <c r="O96" s="231">
        <v>9.6309359182118217E-4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1.5322065618284661E-2</v>
      </c>
      <c r="N98" s="231">
        <v>4.0152426163735891E-2</v>
      </c>
      <c r="O98" s="231">
        <v>8.5173327582083652E-2</v>
      </c>
      <c r="P98" s="231">
        <v>0.14436327282579661</v>
      </c>
      <c r="Q98" s="231">
        <v>8.6867441799921716E-2</v>
      </c>
      <c r="R98" s="231">
        <v>1.5654209460467371E-2</v>
      </c>
      <c r="S98" s="231">
        <v>5.1298254418299237E-2</v>
      </c>
      <c r="T98" s="231">
        <v>1.4299152735373929E-2</v>
      </c>
      <c r="U98" s="231">
        <v>3.5967556583103653E-2</v>
      </c>
      <c r="V98" s="231">
        <v>6.4903466554656841E-2</v>
      </c>
      <c r="W98" s="231">
        <v>8.9972427666736812E-2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4.0493190351704733E-3</v>
      </c>
      <c r="N99" s="231">
        <v>3.096104120403466E-3</v>
      </c>
      <c r="O99" s="231">
        <v>6.6888062623184936E-3</v>
      </c>
      <c r="P99" s="231">
        <v>9.9621867190436255E-4</v>
      </c>
      <c r="Q99" s="231">
        <v>1.9924276613240452E-3</v>
      </c>
      <c r="R99" s="231">
        <v>4.889510034587777E-4</v>
      </c>
      <c r="S99" s="231">
        <v>2.9004608892088841E-3</v>
      </c>
      <c r="T99" s="231">
        <v>4.0920307763015411E-4</v>
      </c>
      <c r="U99" s="231">
        <v>3.5604592716205003E-4</v>
      </c>
      <c r="V99" s="231">
        <v>3.3270523383579619E-3</v>
      </c>
      <c r="W99" s="231">
        <v>4.0611504298699386E-3</v>
      </c>
      <c r="DA99" s="73" t="s">
        <v>1215</v>
      </c>
    </row>
    <row r="100" spans="1:105" ht="12" customHeight="1" x14ac:dyDescent="0.25">
      <c r="A100" s="64" t="s">
        <v>70</v>
      </c>
      <c r="B100" s="231">
        <v>2.8486806007305351E-2</v>
      </c>
      <c r="C100" s="231">
        <v>3.755399271826515E-2</v>
      </c>
      <c r="D100" s="231">
        <v>1.218105950891624E-2</v>
      </c>
      <c r="E100" s="231">
        <v>8.0267724956333952E-3</v>
      </c>
      <c r="F100" s="231">
        <v>8.760139232840131E-3</v>
      </c>
      <c r="G100" s="231">
        <v>3.452808728128081E-2</v>
      </c>
      <c r="H100" s="231">
        <v>3.9774676465659728E-2</v>
      </c>
      <c r="I100" s="231">
        <v>4.6703919373849413E-2</v>
      </c>
      <c r="J100" s="231">
        <v>6.5866855063488284E-3</v>
      </c>
      <c r="K100" s="231">
        <v>0</v>
      </c>
      <c r="L100" s="231">
        <v>1.2406798276892339E-3</v>
      </c>
      <c r="M100" s="231">
        <v>2.4035917062424769E-4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4.4712082881254687E-4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2.9856464531012299E-2</v>
      </c>
      <c r="K101" s="231">
        <v>0</v>
      </c>
      <c r="L101" s="231">
        <v>0</v>
      </c>
      <c r="M101" s="231">
        <v>0.22653781420925009</v>
      </c>
      <c r="N101" s="231">
        <v>0.57977073007702484</v>
      </c>
      <c r="O101" s="231">
        <v>0.83110834829287994</v>
      </c>
      <c r="P101" s="231">
        <v>0.50997479053701766</v>
      </c>
      <c r="Q101" s="231">
        <v>0.45606542539410139</v>
      </c>
      <c r="R101" s="231">
        <v>0.1068853965768042</v>
      </c>
      <c r="S101" s="231">
        <v>0.354173697375672</v>
      </c>
      <c r="T101" s="231">
        <v>0.10560883216507649</v>
      </c>
      <c r="U101" s="231">
        <v>0.22915948683388801</v>
      </c>
      <c r="V101" s="231">
        <v>0.54708472730317748</v>
      </c>
      <c r="W101" s="231">
        <v>0.70714525360496749</v>
      </c>
      <c r="DA101" s="73" t="s">
        <v>1217</v>
      </c>
    </row>
    <row r="102" spans="1:105" ht="12" customHeight="1" x14ac:dyDescent="0.25">
      <c r="A102" s="64" t="s">
        <v>162</v>
      </c>
      <c r="B102" s="231">
        <v>0.1760098158822121</v>
      </c>
      <c r="C102" s="231">
        <v>0.25868547071772408</v>
      </c>
      <c r="D102" s="231">
        <v>0.1405223934870192</v>
      </c>
      <c r="E102" s="231">
        <v>6.6788310273048712E-2</v>
      </c>
      <c r="F102" s="231">
        <v>0.14154262413387761</v>
      </c>
      <c r="G102" s="231">
        <v>0.2715663887787243</v>
      </c>
      <c r="H102" s="231">
        <v>0.27959322034955192</v>
      </c>
      <c r="I102" s="231">
        <v>0.40886371413836581</v>
      </c>
      <c r="J102" s="231">
        <v>0.26800115135329788</v>
      </c>
      <c r="K102" s="231">
        <v>0.19680290127385039</v>
      </c>
      <c r="L102" s="231">
        <v>0.20508339376471871</v>
      </c>
      <c r="M102" s="231">
        <v>3.7173918953658958E-2</v>
      </c>
      <c r="N102" s="231">
        <v>6.271756684694775E-2</v>
      </c>
      <c r="O102" s="231">
        <v>0.25524237927193938</v>
      </c>
      <c r="P102" s="231">
        <v>0.2160758134467641</v>
      </c>
      <c r="Q102" s="231">
        <v>0.14755944318627251</v>
      </c>
      <c r="R102" s="231">
        <v>3.763852218695924E-2</v>
      </c>
      <c r="S102" s="231">
        <v>0.1169627389393216</v>
      </c>
      <c r="T102" s="231">
        <v>3.2795571379399938E-2</v>
      </c>
      <c r="U102" s="231">
        <v>8.6756285595673735E-2</v>
      </c>
      <c r="V102" s="231">
        <v>0.14953033491501599</v>
      </c>
      <c r="W102" s="231">
        <v>0.17603453589862109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1.1731325804682079E-3</v>
      </c>
      <c r="F104" s="231">
        <v>2.668794423016917E-3</v>
      </c>
      <c r="G104" s="231">
        <v>0</v>
      </c>
      <c r="H104" s="231">
        <v>1.9218858879614239E-3</v>
      </c>
      <c r="I104" s="231">
        <v>1.0629243148628439E-3</v>
      </c>
      <c r="J104" s="231">
        <v>8.4002858954915064E-4</v>
      </c>
      <c r="K104" s="231">
        <v>1.064422045284236E-3</v>
      </c>
      <c r="L104" s="231">
        <v>8.4343005121624733E-4</v>
      </c>
      <c r="M104" s="231">
        <v>2.4761712563726253E-4</v>
      </c>
      <c r="N104" s="231">
        <v>8.4186482565991577E-4</v>
      </c>
      <c r="O104" s="231">
        <v>4.0329917095233859E-3</v>
      </c>
      <c r="P104" s="231">
        <v>4.0124157282050181E-3</v>
      </c>
      <c r="Q104" s="231">
        <v>2.933717133406023E-3</v>
      </c>
      <c r="R104" s="231">
        <v>7.216324448401615E-4</v>
      </c>
      <c r="S104" s="231">
        <v>1.885439710902378E-3</v>
      </c>
      <c r="T104" s="231">
        <v>7.1155260242295446E-4</v>
      </c>
      <c r="U104" s="231">
        <v>1.8351990704433511E-3</v>
      </c>
      <c r="V104" s="231">
        <v>3.9276701754019658E-3</v>
      </c>
      <c r="W104" s="231">
        <v>6.7242119749227613E-3</v>
      </c>
      <c r="DA104" s="73" t="s">
        <v>1220</v>
      </c>
    </row>
    <row r="105" spans="1:105" ht="12" customHeight="1" x14ac:dyDescent="0.25">
      <c r="A105" s="64" t="s">
        <v>79</v>
      </c>
      <c r="B105" s="231">
        <v>0.67291884106664501</v>
      </c>
      <c r="C105" s="231">
        <v>0.79933195906307231</v>
      </c>
      <c r="D105" s="231">
        <v>0.48248658113213427</v>
      </c>
      <c r="E105" s="231">
        <v>0.30574655190779187</v>
      </c>
      <c r="F105" s="231">
        <v>0.43110549069959248</v>
      </c>
      <c r="G105" s="231">
        <v>0.70265922789315471</v>
      </c>
      <c r="H105" s="231">
        <v>0.85571793095334336</v>
      </c>
      <c r="I105" s="231">
        <v>1.0186115751133971</v>
      </c>
      <c r="J105" s="231">
        <v>0.77163351687046455</v>
      </c>
      <c r="K105" s="231">
        <v>0.92641347475735025</v>
      </c>
      <c r="L105" s="231">
        <v>0.57926975356687538</v>
      </c>
      <c r="M105" s="231">
        <v>0.1578694106495433</v>
      </c>
      <c r="N105" s="231">
        <v>0.5958869099955536</v>
      </c>
      <c r="O105" s="231">
        <v>0.95533264549144503</v>
      </c>
      <c r="P105" s="231">
        <v>0.6986287745635823</v>
      </c>
      <c r="Q105" s="231">
        <v>0.50985812786524209</v>
      </c>
      <c r="R105" s="231">
        <v>0.13883681416363849</v>
      </c>
      <c r="S105" s="231">
        <v>0.42964992503430288</v>
      </c>
      <c r="T105" s="231">
        <v>0.1187031265779144</v>
      </c>
      <c r="U105" s="231">
        <v>0.33150208351251359</v>
      </c>
      <c r="V105" s="231">
        <v>0.6512320384510365</v>
      </c>
      <c r="W105" s="231">
        <v>0.87407910601460292</v>
      </c>
      <c r="DA105" s="73" t="s">
        <v>1221</v>
      </c>
    </row>
    <row r="106" spans="1:105" ht="12" customHeight="1" x14ac:dyDescent="0.25">
      <c r="A106" s="60" t="s">
        <v>1038</v>
      </c>
      <c r="B106" s="264">
        <v>1.3656001766287229</v>
      </c>
      <c r="C106" s="264">
        <v>2.212667277014384</v>
      </c>
      <c r="D106" s="264">
        <v>1.4895101838747959</v>
      </c>
      <c r="E106" s="264">
        <v>0.4824110069896414</v>
      </c>
      <c r="F106" s="264">
        <v>1.4216826849865569</v>
      </c>
      <c r="G106" s="264">
        <v>1.5368303549874009</v>
      </c>
      <c r="H106" s="264">
        <v>2.097077229019789</v>
      </c>
      <c r="I106" s="264">
        <v>2.5489545465792571</v>
      </c>
      <c r="J106" s="264">
        <v>2.3115875379402548</v>
      </c>
      <c r="K106" s="264">
        <v>2.386033662747189</v>
      </c>
      <c r="L106" s="264">
        <v>1.830770106959225</v>
      </c>
      <c r="M106" s="264">
        <v>0.4713160591894654</v>
      </c>
      <c r="N106" s="264">
        <v>2.4314930696757062</v>
      </c>
      <c r="O106" s="264">
        <v>2.262217849167599</v>
      </c>
      <c r="P106" s="264">
        <v>1.9615975126136951</v>
      </c>
      <c r="Q106" s="264">
        <v>1.436451316707025</v>
      </c>
      <c r="R106" s="264">
        <v>0.34339941306598543</v>
      </c>
      <c r="S106" s="264">
        <v>0.91286821750134994</v>
      </c>
      <c r="T106" s="264">
        <v>0.2440063168740022</v>
      </c>
      <c r="U106" s="264">
        <v>0.63896179068693915</v>
      </c>
      <c r="V106" s="264">
        <v>1.43244275963664</v>
      </c>
      <c r="W106" s="264">
        <v>2.047587518767676</v>
      </c>
      <c r="DA106" s="72" t="s">
        <v>1222</v>
      </c>
    </row>
    <row r="107" spans="1:105" ht="12" customHeight="1" x14ac:dyDescent="0.25">
      <c r="A107" s="132" t="s">
        <v>1040</v>
      </c>
      <c r="B107" s="318">
        <v>2.0769582861820912</v>
      </c>
      <c r="C107" s="318">
        <v>3.0147011743235201</v>
      </c>
      <c r="D107" s="318">
        <v>1.8533202969984159</v>
      </c>
      <c r="E107" s="318">
        <v>0.79984199094286024</v>
      </c>
      <c r="F107" s="318">
        <v>1.7479011348648199</v>
      </c>
      <c r="G107" s="318">
        <v>2.4740814800830648</v>
      </c>
      <c r="H107" s="318">
        <v>2.9696100979189781</v>
      </c>
      <c r="I107" s="318">
        <v>3.754292959986</v>
      </c>
      <c r="J107" s="318">
        <v>2.9343051218771552</v>
      </c>
      <c r="K107" s="318">
        <v>2.7874328147553871</v>
      </c>
      <c r="L107" s="318">
        <v>2.2388589236968599</v>
      </c>
      <c r="M107" s="318">
        <v>0.72377010419045029</v>
      </c>
      <c r="N107" s="318">
        <v>2.454463682842984</v>
      </c>
      <c r="O107" s="318">
        <v>3.777224546675622</v>
      </c>
      <c r="P107" s="318">
        <v>3.062248343242207</v>
      </c>
      <c r="Q107" s="318">
        <v>2.2480784267369449</v>
      </c>
      <c r="R107" s="318">
        <v>0.55102224164181379</v>
      </c>
      <c r="S107" s="318">
        <v>1.592649595465093</v>
      </c>
      <c r="T107" s="318">
        <v>0.43657546875323089</v>
      </c>
      <c r="U107" s="318">
        <v>1.1227198665711471</v>
      </c>
      <c r="V107" s="318">
        <v>2.3137127293575488</v>
      </c>
      <c r="W107" s="318">
        <v>2.9902469620224519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58.943342480596563</v>
      </c>
      <c r="C110" s="225">
        <v>67.137232288244419</v>
      </c>
      <c r="D110" s="225">
        <v>67.064477212018289</v>
      </c>
      <c r="E110" s="225">
        <v>77.118449370160192</v>
      </c>
      <c r="F110" s="225">
        <v>78.653037380935899</v>
      </c>
      <c r="G110" s="225">
        <v>83.10776836428937</v>
      </c>
      <c r="H110" s="225">
        <v>93.243693401385684</v>
      </c>
      <c r="I110" s="225">
        <v>83.654253778527789</v>
      </c>
      <c r="J110" s="225">
        <v>81.776422949813423</v>
      </c>
      <c r="K110" s="225">
        <v>88.810859361921516</v>
      </c>
      <c r="L110" s="225">
        <v>104.59367160642719</v>
      </c>
      <c r="M110" s="225">
        <v>100.76841639051101</v>
      </c>
      <c r="N110" s="225">
        <v>108.3005380039294</v>
      </c>
      <c r="O110" s="225">
        <v>91.871292884218008</v>
      </c>
      <c r="P110" s="225">
        <v>100.4372994351903</v>
      </c>
      <c r="Q110" s="225">
        <v>98.076074226181305</v>
      </c>
      <c r="R110" s="225">
        <v>97.612040825467545</v>
      </c>
      <c r="S110" s="225">
        <v>102.5360300144899</v>
      </c>
      <c r="T110" s="225">
        <v>96.442502510022649</v>
      </c>
      <c r="U110" s="225">
        <v>94.68925271380229</v>
      </c>
      <c r="V110" s="225">
        <v>96.466376228546451</v>
      </c>
      <c r="W110" s="225">
        <v>91.037420170966868</v>
      </c>
      <c r="DA110" s="89" t="s">
        <v>1224</v>
      </c>
    </row>
    <row r="111" spans="1:105" ht="12" customHeight="1" x14ac:dyDescent="0.25">
      <c r="A111" s="55" t="s">
        <v>92</v>
      </c>
      <c r="B111" s="261">
        <v>0.1180508607007608</v>
      </c>
      <c r="C111" s="261">
        <v>0.14911623421727399</v>
      </c>
      <c r="D111" s="261">
        <v>0.1560074014036997</v>
      </c>
      <c r="E111" s="261">
        <v>0.1419642455839141</v>
      </c>
      <c r="F111" s="261">
        <v>0.18565940459531491</v>
      </c>
      <c r="G111" s="261">
        <v>0.16853205801216681</v>
      </c>
      <c r="H111" s="261">
        <v>0.19427264663795521</v>
      </c>
      <c r="I111" s="261">
        <v>0.1739259364868273</v>
      </c>
      <c r="J111" s="261">
        <v>0.18010307079953811</v>
      </c>
      <c r="K111" s="261">
        <v>0.18602302485426861</v>
      </c>
      <c r="L111" s="261">
        <v>0.23749759702471851</v>
      </c>
      <c r="M111" s="261">
        <v>0.15366695826157301</v>
      </c>
      <c r="N111" s="261">
        <v>0.19077498626101849</v>
      </c>
      <c r="O111" s="261">
        <v>0.1470708692449515</v>
      </c>
      <c r="P111" s="261">
        <v>0.17084539213698299</v>
      </c>
      <c r="Q111" s="261">
        <v>0.171005711912155</v>
      </c>
      <c r="R111" s="261">
        <v>0.17238263907459039</v>
      </c>
      <c r="S111" s="261">
        <v>0.15625470610684641</v>
      </c>
      <c r="T111" s="261">
        <v>0.15046591068231499</v>
      </c>
      <c r="U111" s="261">
        <v>0.15646298949295051</v>
      </c>
      <c r="V111" s="261">
        <v>0.15655354624159259</v>
      </c>
      <c r="W111" s="261">
        <v>0.14838401552769651</v>
      </c>
      <c r="DA111" s="67" t="s">
        <v>1225</v>
      </c>
    </row>
    <row r="112" spans="1:105" ht="12" customHeight="1" x14ac:dyDescent="0.25">
      <c r="A112" s="202" t="s">
        <v>93</v>
      </c>
      <c r="B112" s="226">
        <v>0.25387901056970691</v>
      </c>
      <c r="C112" s="226">
        <v>0.32068789484665061</v>
      </c>
      <c r="D112" s="226">
        <v>0.33550797067307719</v>
      </c>
      <c r="E112" s="226">
        <v>0.30530689900244579</v>
      </c>
      <c r="F112" s="226">
        <v>0.39927727474261132</v>
      </c>
      <c r="G112" s="226">
        <v>0.362443372995497</v>
      </c>
      <c r="H112" s="226">
        <v>0.41780082768074622</v>
      </c>
      <c r="I112" s="226">
        <v>0.37404339456375357</v>
      </c>
      <c r="J112" s="226">
        <v>0.3873278783714782</v>
      </c>
      <c r="K112" s="226">
        <v>0.40005927286628679</v>
      </c>
      <c r="L112" s="226">
        <v>0.51075997741480139</v>
      </c>
      <c r="M112" s="226">
        <v>0.3304746368566982</v>
      </c>
      <c r="N112" s="226">
        <v>0.41027879395278838</v>
      </c>
      <c r="O112" s="226">
        <v>0.31628915321660511</v>
      </c>
      <c r="P112" s="226">
        <v>0.36741840642802942</v>
      </c>
      <c r="Q112" s="226">
        <v>0.36776318854697237</v>
      </c>
      <c r="R112" s="226">
        <v>0.37072439445051741</v>
      </c>
      <c r="S112" s="226">
        <v>0.33603982171568242</v>
      </c>
      <c r="T112" s="226">
        <v>0.32359049567056503</v>
      </c>
      <c r="U112" s="226">
        <v>0.33648775390074481</v>
      </c>
      <c r="V112" s="226">
        <v>0.33668250434652092</v>
      </c>
      <c r="W112" s="226">
        <v>0.31911319259266407</v>
      </c>
      <c r="DA112" s="174" t="s">
        <v>1226</v>
      </c>
    </row>
    <row r="113" spans="1:105" ht="12" customHeight="1" x14ac:dyDescent="0.25">
      <c r="A113" s="202" t="s">
        <v>94</v>
      </c>
      <c r="B113" s="226">
        <v>1.633041550301074</v>
      </c>
      <c r="C113" s="226">
        <v>2.0627804393438511</v>
      </c>
      <c r="D113" s="226">
        <v>2.1581085231774</v>
      </c>
      <c r="E113" s="226">
        <v>1.963844315234065</v>
      </c>
      <c r="F113" s="226">
        <v>2.568295733792592</v>
      </c>
      <c r="G113" s="226">
        <v>2.3313667656287209</v>
      </c>
      <c r="H113" s="226">
        <v>2.6874459208809029</v>
      </c>
      <c r="I113" s="226">
        <v>2.4059822967151319</v>
      </c>
      <c r="J113" s="226">
        <v>2.491432897706662</v>
      </c>
      <c r="K113" s="226">
        <v>2.571467766680144</v>
      </c>
      <c r="L113" s="226">
        <v>3.2853927683013202</v>
      </c>
      <c r="M113" s="226">
        <v>2.1257323009751889</v>
      </c>
      <c r="N113" s="226">
        <v>2.6390614814073259</v>
      </c>
      <c r="O113" s="226">
        <v>2.0344861434318591</v>
      </c>
      <c r="P113" s="226">
        <v>2.3633679786917101</v>
      </c>
      <c r="Q113" s="226">
        <v>2.3655857418883248</v>
      </c>
      <c r="R113" s="226">
        <v>2.3846332884682271</v>
      </c>
      <c r="S113" s="226">
        <v>2.161529581299519</v>
      </c>
      <c r="T113" s="226">
        <v>2.0814510168711311</v>
      </c>
      <c r="U113" s="226">
        <v>2.1644108430008422</v>
      </c>
      <c r="V113" s="226">
        <v>2.165663548252756</v>
      </c>
      <c r="W113" s="226">
        <v>2.052651385333665</v>
      </c>
      <c r="DA113" s="174" t="s">
        <v>1227</v>
      </c>
    </row>
    <row r="114" spans="1:105" ht="12" customHeight="1" x14ac:dyDescent="0.25">
      <c r="A114" s="202" t="s">
        <v>95</v>
      </c>
      <c r="B114" s="226">
        <v>2.2774878775061431</v>
      </c>
      <c r="C114" s="226">
        <v>2.8768143980759588</v>
      </c>
      <c r="D114" s="226">
        <v>3.0097617534428629</v>
      </c>
      <c r="E114" s="226">
        <v>2.738835163398226</v>
      </c>
      <c r="F114" s="226">
        <v>3.5818209270211012</v>
      </c>
      <c r="G114" s="226">
        <v>3.2513928048929359</v>
      </c>
      <c r="H114" s="226">
        <v>3.7479912897079468</v>
      </c>
      <c r="I114" s="226">
        <v>3.3554538237271809</v>
      </c>
      <c r="J114" s="226">
        <v>3.4746257503985771</v>
      </c>
      <c r="K114" s="226">
        <v>3.5888360451393999</v>
      </c>
      <c r="L114" s="226">
        <v>4.5819055867091141</v>
      </c>
      <c r="M114" s="226">
        <v>2.9646089197189531</v>
      </c>
      <c r="N114" s="226">
        <v>3.6805129243591388</v>
      </c>
      <c r="O114" s="226">
        <v>2.8373543390650569</v>
      </c>
      <c r="P114" s="226">
        <v>3.296022639818454</v>
      </c>
      <c r="Q114" s="226">
        <v>3.299115597737706</v>
      </c>
      <c r="R114" s="226">
        <v>3.3256798675959751</v>
      </c>
      <c r="S114" s="226">
        <v>3.014532861930542</v>
      </c>
      <c r="T114" s="226">
        <v>2.902852935782843</v>
      </c>
      <c r="U114" s="226">
        <v>3.0185511544200851</v>
      </c>
      <c r="V114" s="226">
        <v>3.0202982140860191</v>
      </c>
      <c r="W114" s="226">
        <v>2.8626881208146471</v>
      </c>
      <c r="DA114" s="174" t="s">
        <v>1228</v>
      </c>
    </row>
    <row r="115" spans="1:105" ht="12" customHeight="1" x14ac:dyDescent="0.25">
      <c r="A115" s="56" t="s">
        <v>96</v>
      </c>
      <c r="B115" s="262">
        <v>3.2945636192220382</v>
      </c>
      <c r="C115" s="262">
        <v>3.954967131817662</v>
      </c>
      <c r="D115" s="262">
        <v>3.992748880024322</v>
      </c>
      <c r="E115" s="262">
        <v>4.1116430227984697</v>
      </c>
      <c r="F115" s="262">
        <v>4.7385230220484642</v>
      </c>
      <c r="G115" s="262">
        <v>4.8005824253890603</v>
      </c>
      <c r="H115" s="262">
        <v>5.3567712196828197</v>
      </c>
      <c r="I115" s="262">
        <v>4.8749153330892199</v>
      </c>
      <c r="J115" s="262">
        <v>4.785944880951762</v>
      </c>
      <c r="K115" s="262">
        <v>4.9195022002845086</v>
      </c>
      <c r="L115" s="262">
        <v>6.2076558337939316</v>
      </c>
      <c r="M115" s="262">
        <v>4.8687025854939261</v>
      </c>
      <c r="N115" s="262">
        <v>5.2022200326146351</v>
      </c>
      <c r="O115" s="262">
        <v>4.6649301414344908</v>
      </c>
      <c r="P115" s="262">
        <v>5.3243566359403136</v>
      </c>
      <c r="Q115" s="262">
        <v>5.0564203444527136</v>
      </c>
      <c r="R115" s="262">
        <v>4.9776257240949402</v>
      </c>
      <c r="S115" s="262">
        <v>5.228357852328501</v>
      </c>
      <c r="T115" s="262">
        <v>4.8235464517143418</v>
      </c>
      <c r="U115" s="262">
        <v>4.7435076464247761</v>
      </c>
      <c r="V115" s="262">
        <v>4.7816616118609492</v>
      </c>
      <c r="W115" s="262">
        <v>4.4586795963926944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0.30177330990491991</v>
      </c>
      <c r="N116" s="228">
        <v>8.6346321518986122E-2</v>
      </c>
      <c r="O116" s="228">
        <v>7.6479349694656945E-2</v>
      </c>
      <c r="P116" s="228">
        <v>1.488239500213996E-2</v>
      </c>
      <c r="Q116" s="228">
        <v>4.1320521394195009E-2</v>
      </c>
      <c r="R116" s="228">
        <v>3.9661651162913522E-2</v>
      </c>
      <c r="S116" s="228">
        <v>8.3189249763597969E-2</v>
      </c>
      <c r="T116" s="228">
        <v>3.9987534597799468E-2</v>
      </c>
      <c r="U116" s="228">
        <v>1.280488967642731E-2</v>
      </c>
      <c r="V116" s="228">
        <v>6.4314427501214758E-2</v>
      </c>
      <c r="W116" s="228">
        <v>5.8839459340633157E-2</v>
      </c>
      <c r="DA116" s="69" t="s">
        <v>1230</v>
      </c>
    </row>
    <row r="117" spans="1:105" ht="12" customHeight="1" x14ac:dyDescent="0.25">
      <c r="A117" s="37" t="s">
        <v>162</v>
      </c>
      <c r="B117" s="228">
        <v>1.921121020965141</v>
      </c>
      <c r="C117" s="228">
        <v>2.0183563927739958</v>
      </c>
      <c r="D117" s="228">
        <v>1.7741245919441111</v>
      </c>
      <c r="E117" s="228">
        <v>2.5965560914660459</v>
      </c>
      <c r="F117" s="228">
        <v>2.0664499626002999</v>
      </c>
      <c r="G117" s="228">
        <v>2.9481600376115988</v>
      </c>
      <c r="H117" s="228">
        <v>2.9291986852336129</v>
      </c>
      <c r="I117" s="228">
        <v>2.7854082492724319</v>
      </c>
      <c r="J117" s="228">
        <v>2.2753782289013529</v>
      </c>
      <c r="K117" s="228">
        <v>2.1018691983105908</v>
      </c>
      <c r="L117" s="228">
        <v>2.7711912746066578</v>
      </c>
      <c r="M117" s="228">
        <v>2.8992715346865592</v>
      </c>
      <c r="N117" s="228">
        <v>1.830497741204167</v>
      </c>
      <c r="O117" s="228">
        <v>3.0542182390015662</v>
      </c>
      <c r="P117" s="228">
        <v>3.3781273602680599</v>
      </c>
      <c r="Q117" s="228">
        <v>3.2025944799616108</v>
      </c>
      <c r="R117" s="228">
        <v>3.1951387664783022</v>
      </c>
      <c r="S117" s="228">
        <v>3.510746214712587</v>
      </c>
      <c r="T117" s="228">
        <v>3.353919633262028</v>
      </c>
      <c r="U117" s="228">
        <v>3.26529543511846</v>
      </c>
      <c r="V117" s="228">
        <v>3.025030750981109</v>
      </c>
      <c r="W117" s="228">
        <v>2.677857762218141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9.4191886812392406E-2</v>
      </c>
      <c r="T119" s="228">
        <v>5.2441829578114003E-2</v>
      </c>
      <c r="U119" s="228">
        <v>6.3871698160057513E-2</v>
      </c>
      <c r="V119" s="228">
        <v>0.15709212243587131</v>
      </c>
      <c r="W119" s="228">
        <v>0.17126816577242451</v>
      </c>
      <c r="DA119" s="69" t="s">
        <v>1233</v>
      </c>
    </row>
    <row r="120" spans="1:105" ht="12" customHeight="1" x14ac:dyDescent="0.25">
      <c r="A120" s="37" t="s">
        <v>38</v>
      </c>
      <c r="B120" s="228">
        <v>1.373442598256897</v>
      </c>
      <c r="C120" s="228">
        <v>1.936610739043666</v>
      </c>
      <c r="D120" s="228">
        <v>2.2186242880802118</v>
      </c>
      <c r="E120" s="228">
        <v>1.5150869313324229</v>
      </c>
      <c r="F120" s="228">
        <v>2.6720730594481639</v>
      </c>
      <c r="G120" s="228">
        <v>1.852422387777461</v>
      </c>
      <c r="H120" s="228">
        <v>2.4275725344492072</v>
      </c>
      <c r="I120" s="228">
        <v>2.089507083816788</v>
      </c>
      <c r="J120" s="228">
        <v>2.5105666520504091</v>
      </c>
      <c r="K120" s="228">
        <v>2.8176330019739169</v>
      </c>
      <c r="L120" s="228">
        <v>3.4364645591872738</v>
      </c>
      <c r="M120" s="228">
        <v>1.667657740902448</v>
      </c>
      <c r="N120" s="228">
        <v>3.285375969891482</v>
      </c>
      <c r="O120" s="228">
        <v>1.5342325527382681</v>
      </c>
      <c r="P120" s="228">
        <v>1.931346880670114</v>
      </c>
      <c r="Q120" s="228">
        <v>1.8125053430969089</v>
      </c>
      <c r="R120" s="228">
        <v>1.742825306453724</v>
      </c>
      <c r="S120" s="228">
        <v>1.540230501039924</v>
      </c>
      <c r="T120" s="228">
        <v>1.3771974542764009</v>
      </c>
      <c r="U120" s="228">
        <v>1.401535623469832</v>
      </c>
      <c r="V120" s="228">
        <v>1.5352243109427539</v>
      </c>
      <c r="W120" s="228">
        <v>1.5507142090614949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31.032025304889693</v>
      </c>
      <c r="C121" s="263">
        <f t="shared" si="4"/>
        <v>33.73425763625054</v>
      </c>
      <c r="D121" s="263">
        <f t="shared" si="4"/>
        <v>33.28799346690078</v>
      </c>
      <c r="E121" s="263">
        <f t="shared" si="4"/>
        <v>42.155612508969412</v>
      </c>
      <c r="F121" s="263">
        <f t="shared" si="4"/>
        <v>38.612684950931509</v>
      </c>
      <c r="G121" s="263">
        <f t="shared" si="4"/>
        <v>42.760084456546359</v>
      </c>
      <c r="H121" s="263">
        <f t="shared" si="4"/>
        <v>47.916277075224158</v>
      </c>
      <c r="I121" s="263">
        <f t="shared" si="4"/>
        <v>42.577744252250952</v>
      </c>
      <c r="J121" s="263">
        <f t="shared" si="4"/>
        <v>41.181977796393163</v>
      </c>
      <c r="K121" s="263">
        <f t="shared" si="4"/>
        <v>46.629663705327864</v>
      </c>
      <c r="L121" s="263">
        <f t="shared" si="4"/>
        <v>51.995002780550543</v>
      </c>
      <c r="M121" s="263">
        <f t="shared" si="4"/>
        <v>58.341152811964001</v>
      </c>
      <c r="N121" s="263">
        <f t="shared" si="4"/>
        <v>62.047550776005011</v>
      </c>
      <c r="O121" s="263">
        <f t="shared" si="4"/>
        <v>51.806680743302415</v>
      </c>
      <c r="P121" s="263">
        <f t="shared" si="4"/>
        <v>54.64153383200739</v>
      </c>
      <c r="Q121" s="263">
        <f t="shared" si="4"/>
        <v>53.895432916636473</v>
      </c>
      <c r="R121" s="263">
        <f t="shared" si="4"/>
        <v>53.989674174271968</v>
      </c>
      <c r="S121" s="263">
        <f t="shared" si="4"/>
        <v>58.075034269031185</v>
      </c>
      <c r="T121" s="263">
        <f t="shared" si="4"/>
        <v>54.737607106958308</v>
      </c>
      <c r="U121" s="263">
        <f t="shared" si="4"/>
        <v>53.290383615413134</v>
      </c>
      <c r="V121" s="263">
        <f t="shared" si="4"/>
        <v>54.93438014408472</v>
      </c>
      <c r="W121" s="263">
        <f t="shared" si="4"/>
        <v>52.077054992934571</v>
      </c>
      <c r="DA121" s="70"/>
    </row>
    <row r="122" spans="1:105" ht="12" customHeight="1" x14ac:dyDescent="0.25">
      <c r="A122" s="60" t="s">
        <v>1054</v>
      </c>
      <c r="B122" s="264">
        <v>31.006945744659451</v>
      </c>
      <c r="C122" s="264">
        <v>33.702578328237372</v>
      </c>
      <c r="D122" s="264">
        <v>33.25485015056541</v>
      </c>
      <c r="E122" s="264">
        <v>42.125452620032327</v>
      </c>
      <c r="F122" s="264">
        <v>38.573242153206706</v>
      </c>
      <c r="G122" s="264">
        <v>42.724280313530777</v>
      </c>
      <c r="H122" s="264">
        <v>47.875004419408498</v>
      </c>
      <c r="I122" s="264">
        <v>42.540794195522608</v>
      </c>
      <c r="J122" s="264">
        <v>41.143715425539142</v>
      </c>
      <c r="K122" s="264">
        <v>46.5901436575421</v>
      </c>
      <c r="L122" s="264">
        <v>51.944547110394801</v>
      </c>
      <c r="M122" s="264">
        <v>58.308506715931813</v>
      </c>
      <c r="N122" s="264">
        <v>62.007021187910901</v>
      </c>
      <c r="O122" s="264">
        <v>51.775435967097927</v>
      </c>
      <c r="P122" s="264">
        <v>54.605238227920097</v>
      </c>
      <c r="Q122" s="264">
        <v>53.861109095434443</v>
      </c>
      <c r="R122" s="264">
        <v>53.955839618419787</v>
      </c>
      <c r="S122" s="264">
        <v>58.042042494656627</v>
      </c>
      <c r="T122" s="264">
        <v>54.707664167729057</v>
      </c>
      <c r="U122" s="264">
        <v>53.260583054469507</v>
      </c>
      <c r="V122" s="264">
        <v>54.903815310786086</v>
      </c>
      <c r="W122" s="264">
        <v>52.048085143271841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9.6836331417885849E-3</v>
      </c>
      <c r="D123" s="231">
        <v>1.0975773661003449E-2</v>
      </c>
      <c r="E123" s="231">
        <v>0</v>
      </c>
      <c r="F123" s="231">
        <v>0</v>
      </c>
      <c r="G123" s="231">
        <v>0</v>
      </c>
      <c r="H123" s="231">
        <v>0</v>
      </c>
      <c r="I123" s="231">
        <v>4.7407538381232343E-2</v>
      </c>
      <c r="J123" s="231">
        <v>4.6062350704568447E-2</v>
      </c>
      <c r="K123" s="231">
        <v>0</v>
      </c>
      <c r="L123" s="231">
        <v>7.4973879528359419E-2</v>
      </c>
      <c r="M123" s="231">
        <v>2.9070889663315929E-2</v>
      </c>
      <c r="N123" s="231">
        <v>2.5743987547159859E-2</v>
      </c>
      <c r="O123" s="231">
        <v>2.332008848089058E-2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2.0230425495004298</v>
      </c>
      <c r="N125" s="231">
        <v>1.9408164178980669</v>
      </c>
      <c r="O125" s="231">
        <v>2.062363982372811</v>
      </c>
      <c r="P125" s="231">
        <v>5.008727743648147</v>
      </c>
      <c r="Q125" s="231">
        <v>3.882382231406174</v>
      </c>
      <c r="R125" s="231">
        <v>2.813711573479512</v>
      </c>
      <c r="S125" s="231">
        <v>3.110606755040028</v>
      </c>
      <c r="T125" s="231">
        <v>2.870797046088045</v>
      </c>
      <c r="U125" s="231">
        <v>2.7946089953230322</v>
      </c>
      <c r="V125" s="231">
        <v>2.5097910990342802</v>
      </c>
      <c r="W125" s="231">
        <v>2.493580454664365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0.53465015153544304</v>
      </c>
      <c r="N126" s="231">
        <v>0.14965396322247559</v>
      </c>
      <c r="O126" s="231">
        <v>0.16196095082913159</v>
      </c>
      <c r="P126" s="231">
        <v>3.4564110407283993E-2</v>
      </c>
      <c r="Q126" s="231">
        <v>8.9047928538095886E-2</v>
      </c>
      <c r="R126" s="231">
        <v>8.7884801897579079E-2</v>
      </c>
      <c r="S126" s="231">
        <v>0.17587719771384949</v>
      </c>
      <c r="T126" s="231">
        <v>8.2154447067668432E-2</v>
      </c>
      <c r="U126" s="231">
        <v>2.7664074107903579E-2</v>
      </c>
      <c r="V126" s="231">
        <v>0.1286557835520247</v>
      </c>
      <c r="W126" s="231">
        <v>0.11246122355426939</v>
      </c>
      <c r="DA126" s="73" t="s">
        <v>1239</v>
      </c>
    </row>
    <row r="127" spans="1:105" ht="12" customHeight="1" x14ac:dyDescent="0.25">
      <c r="A127" s="64" t="s">
        <v>70</v>
      </c>
      <c r="B127" s="231">
        <v>1.006915407771463</v>
      </c>
      <c r="C127" s="231">
        <v>1.1551665905309061</v>
      </c>
      <c r="D127" s="231">
        <v>0.63765773257461389</v>
      </c>
      <c r="E127" s="231">
        <v>0.88597930387252077</v>
      </c>
      <c r="F127" s="231">
        <v>0.5786539774203926</v>
      </c>
      <c r="G127" s="231">
        <v>1.46267854606036</v>
      </c>
      <c r="H127" s="231">
        <v>1.618179615124907</v>
      </c>
      <c r="I127" s="231">
        <v>1.345542327192305</v>
      </c>
      <c r="J127" s="231">
        <v>0.25141467197255202</v>
      </c>
      <c r="K127" s="231">
        <v>0</v>
      </c>
      <c r="L127" s="231">
        <v>8.1846489599401426E-2</v>
      </c>
      <c r="M127" s="231">
        <v>3.1735722940333201E-2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2.7112366418598221E-2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1.139625268139689</v>
      </c>
      <c r="K128" s="231">
        <v>0</v>
      </c>
      <c r="L128" s="231">
        <v>0</v>
      </c>
      <c r="M128" s="231">
        <v>29.910825905172139</v>
      </c>
      <c r="N128" s="231">
        <v>28.023924306882861</v>
      </c>
      <c r="O128" s="231">
        <v>20.12423339121889</v>
      </c>
      <c r="P128" s="231">
        <v>17.69373076631631</v>
      </c>
      <c r="Q128" s="231">
        <v>20.38301424815705</v>
      </c>
      <c r="R128" s="231">
        <v>19.21174481174485</v>
      </c>
      <c r="S128" s="231">
        <v>21.47626869582659</v>
      </c>
      <c r="T128" s="231">
        <v>21.202761382517782</v>
      </c>
      <c r="U128" s="231">
        <v>17.805245173936491</v>
      </c>
      <c r="V128" s="231">
        <v>21.155547644698089</v>
      </c>
      <c r="W128" s="231">
        <v>19.51561515675321</v>
      </c>
      <c r="DA128" s="73" t="s">
        <v>1241</v>
      </c>
    </row>
    <row r="129" spans="1:105" ht="12" customHeight="1" x14ac:dyDescent="0.25">
      <c r="A129" s="64" t="s">
        <v>162</v>
      </c>
      <c r="B129" s="231">
        <v>6.2213712371042371</v>
      </c>
      <c r="C129" s="231">
        <v>7.9572048562371984</v>
      </c>
      <c r="D129" s="231">
        <v>7.3561081235422527</v>
      </c>
      <c r="E129" s="231">
        <v>7.3719618532514852</v>
      </c>
      <c r="F129" s="231">
        <v>9.3496461931271906</v>
      </c>
      <c r="G129" s="231">
        <v>11.50409310141759</v>
      </c>
      <c r="H129" s="231">
        <v>11.37487692922876</v>
      </c>
      <c r="I129" s="231">
        <v>11.77938470265225</v>
      </c>
      <c r="J129" s="231">
        <v>10.22964000494777</v>
      </c>
      <c r="K129" s="231">
        <v>8.1677349271537185</v>
      </c>
      <c r="L129" s="231">
        <v>13.52915996549789</v>
      </c>
      <c r="M129" s="231">
        <v>4.9082428993899514</v>
      </c>
      <c r="N129" s="231">
        <v>3.0315299735763261</v>
      </c>
      <c r="O129" s="231">
        <v>6.1803701314625874</v>
      </c>
      <c r="P129" s="231">
        <v>7.4968161940199272</v>
      </c>
      <c r="Q129" s="231">
        <v>6.5949007871334526</v>
      </c>
      <c r="R129" s="231">
        <v>6.7652055987598061</v>
      </c>
      <c r="S129" s="231">
        <v>7.0923482671732536</v>
      </c>
      <c r="T129" s="231">
        <v>6.5842662976694859</v>
      </c>
      <c r="U129" s="231">
        <v>6.7407941811754526</v>
      </c>
      <c r="V129" s="231">
        <v>5.7822782591940793</v>
      </c>
      <c r="W129" s="231">
        <v>4.8906876099349796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0.12948805856386481</v>
      </c>
      <c r="F131" s="231">
        <v>0.17628812359588711</v>
      </c>
      <c r="G131" s="231">
        <v>0</v>
      </c>
      <c r="H131" s="231">
        <v>7.8189361745794439E-2</v>
      </c>
      <c r="I131" s="231">
        <v>3.062290436058443E-2</v>
      </c>
      <c r="J131" s="231">
        <v>3.20640042834133E-2</v>
      </c>
      <c r="K131" s="231">
        <v>4.4175756862460558E-2</v>
      </c>
      <c r="L131" s="231">
        <v>5.5640292824994907E-2</v>
      </c>
      <c r="M131" s="231">
        <v>3.2694024006226459E-2</v>
      </c>
      <c r="N131" s="231">
        <v>4.0692561605837327E-2</v>
      </c>
      <c r="O131" s="231">
        <v>9.7653773535070626E-2</v>
      </c>
      <c r="P131" s="231">
        <v>0.1392119864251197</v>
      </c>
      <c r="Q131" s="231">
        <v>0.1311171485507896</v>
      </c>
      <c r="R131" s="231">
        <v>0.1297073203838717</v>
      </c>
      <c r="S131" s="231">
        <v>0.11432867584791589</v>
      </c>
      <c r="T131" s="231">
        <v>0.14285623400040279</v>
      </c>
      <c r="U131" s="231">
        <v>0.14259138839803009</v>
      </c>
      <c r="V131" s="231">
        <v>0.15188143514437569</v>
      </c>
      <c r="W131" s="231">
        <v>0.18636113294391449</v>
      </c>
      <c r="DA131" s="73" t="s">
        <v>1244</v>
      </c>
    </row>
    <row r="132" spans="1:105" ht="12" customHeight="1" x14ac:dyDescent="0.25">
      <c r="A132" s="64" t="s">
        <v>79</v>
      </c>
      <c r="B132" s="231">
        <v>23.778659099783749</v>
      </c>
      <c r="C132" s="231">
        <v>24.58052324832747</v>
      </c>
      <c r="D132" s="231">
        <v>25.250108520787538</v>
      </c>
      <c r="E132" s="231">
        <v>33.738023404344467</v>
      </c>
      <c r="F132" s="231">
        <v>28.468653859063242</v>
      </c>
      <c r="G132" s="231">
        <v>29.757508666052829</v>
      </c>
      <c r="H132" s="231">
        <v>34.803758513309027</v>
      </c>
      <c r="I132" s="231">
        <v>29.337836722936238</v>
      </c>
      <c r="J132" s="231">
        <v>29.444909125491151</v>
      </c>
      <c r="K132" s="231">
        <v>38.378232973525932</v>
      </c>
      <c r="L132" s="231">
        <v>38.202926482944157</v>
      </c>
      <c r="M132" s="231">
        <v>20.838244573723969</v>
      </c>
      <c r="N132" s="231">
        <v>28.794659977178181</v>
      </c>
      <c r="O132" s="231">
        <v>23.125533649198552</v>
      </c>
      <c r="P132" s="231">
        <v>24.232187427103309</v>
      </c>
      <c r="Q132" s="231">
        <v>22.78064675164887</v>
      </c>
      <c r="R132" s="231">
        <v>24.947585512154159</v>
      </c>
      <c r="S132" s="231">
        <v>26.045500536636389</v>
      </c>
      <c r="T132" s="231">
        <v>23.824828760385689</v>
      </c>
      <c r="U132" s="231">
        <v>25.7496792415286</v>
      </c>
      <c r="V132" s="231">
        <v>25.175661089163249</v>
      </c>
      <c r="W132" s="231">
        <v>24.84937956542111</v>
      </c>
      <c r="DA132" s="73" t="s">
        <v>1245</v>
      </c>
    </row>
    <row r="133" spans="1:105" ht="12" customHeight="1" x14ac:dyDescent="0.25">
      <c r="A133" s="60" t="s">
        <v>1066</v>
      </c>
      <c r="B133" s="264">
        <v>2.507956023024201E-2</v>
      </c>
      <c r="C133" s="264">
        <v>3.1679308013168039E-2</v>
      </c>
      <c r="D133" s="264">
        <v>3.3143316335366747E-2</v>
      </c>
      <c r="E133" s="264">
        <v>3.015988893708843E-2</v>
      </c>
      <c r="F133" s="264">
        <v>3.9442797724803573E-2</v>
      </c>
      <c r="G133" s="264">
        <v>3.5804143015583587E-2</v>
      </c>
      <c r="H133" s="264">
        <v>4.1272655815661682E-2</v>
      </c>
      <c r="I133" s="264">
        <v>3.6950056728341327E-2</v>
      </c>
      <c r="J133" s="264">
        <v>3.8262370854018263E-2</v>
      </c>
      <c r="K133" s="264">
        <v>3.9520047785762298E-2</v>
      </c>
      <c r="L133" s="264">
        <v>5.0455670155743197E-2</v>
      </c>
      <c r="M133" s="264">
        <v>3.2646096032185642E-2</v>
      </c>
      <c r="N133" s="264">
        <v>4.0529588094108407E-2</v>
      </c>
      <c r="O133" s="264">
        <v>3.1244776204490982E-2</v>
      </c>
      <c r="P133" s="264">
        <v>3.6295604087291232E-2</v>
      </c>
      <c r="Q133" s="264">
        <v>3.4323821202028662E-2</v>
      </c>
      <c r="R133" s="264">
        <v>3.3834555852183451E-2</v>
      </c>
      <c r="S133" s="264">
        <v>3.2991774374555888E-2</v>
      </c>
      <c r="T133" s="264">
        <v>2.99429392292518E-2</v>
      </c>
      <c r="U133" s="264">
        <v>2.9800560943625581E-2</v>
      </c>
      <c r="V133" s="264">
        <v>3.0564833298632091E-2</v>
      </c>
      <c r="W133" s="264">
        <v>2.8969849662726751E-2</v>
      </c>
      <c r="DA133" s="72" t="s">
        <v>1246</v>
      </c>
    </row>
    <row r="134" spans="1:105" ht="12" customHeight="1" x14ac:dyDescent="0.25">
      <c r="A134" s="57" t="s">
        <v>1012</v>
      </c>
      <c r="B134" s="263">
        <v>7.6620965700672068</v>
      </c>
      <c r="C134" s="263">
        <v>8.8040272810270999</v>
      </c>
      <c r="D134" s="263">
        <v>8.5419912773783029</v>
      </c>
      <c r="E134" s="263">
        <v>9.8206807958020015</v>
      </c>
      <c r="F134" s="263">
        <v>10.119490767270429</v>
      </c>
      <c r="G134" s="263">
        <v>11.345411351901211</v>
      </c>
      <c r="H134" s="263">
        <v>12.384661289887919</v>
      </c>
      <c r="I134" s="263">
        <v>11.423222763138609</v>
      </c>
      <c r="J134" s="263">
        <v>10.732015864665289</v>
      </c>
      <c r="K134" s="263">
        <v>10.94440618193669</v>
      </c>
      <c r="L134" s="263">
        <v>13.660260153726259</v>
      </c>
      <c r="M134" s="263">
        <v>12.85160251353175</v>
      </c>
      <c r="N134" s="263">
        <v>12.26544316465217</v>
      </c>
      <c r="O134" s="263">
        <v>12.13545685610343</v>
      </c>
      <c r="P134" s="263">
        <v>14.04230349275146</v>
      </c>
      <c r="Q134" s="263">
        <v>13.322798396244959</v>
      </c>
      <c r="R134" s="263">
        <v>12.936969305701529</v>
      </c>
      <c r="S134" s="263">
        <v>13.88300154115756</v>
      </c>
      <c r="T134" s="263">
        <v>12.992166690836839</v>
      </c>
      <c r="U134" s="263">
        <v>12.67907899186741</v>
      </c>
      <c r="V134" s="263">
        <v>12.58429697259808</v>
      </c>
      <c r="W134" s="263">
        <v>11.710303755238</v>
      </c>
      <c r="DA134" s="70" t="s">
        <v>1247</v>
      </c>
    </row>
    <row r="135" spans="1:105" ht="12" customHeight="1" x14ac:dyDescent="0.25">
      <c r="A135" s="60" t="s">
        <v>1014</v>
      </c>
      <c r="B135" s="264">
        <v>7.2200803833246354</v>
      </c>
      <c r="C135" s="264">
        <v>8.127177828108465</v>
      </c>
      <c r="D135" s="264">
        <v>7.6650795822820399</v>
      </c>
      <c r="E135" s="264">
        <v>9.3366553444294187</v>
      </c>
      <c r="F135" s="264">
        <v>9.0251954873245612</v>
      </c>
      <c r="G135" s="264">
        <v>10.749085949912169</v>
      </c>
      <c r="H135" s="264">
        <v>11.550747396858229</v>
      </c>
      <c r="I135" s="264">
        <v>10.7082813877114</v>
      </c>
      <c r="J135" s="264">
        <v>9.6965138541423332</v>
      </c>
      <c r="K135" s="264">
        <v>9.6549383714452084</v>
      </c>
      <c r="L135" s="264">
        <v>12.173641267015901</v>
      </c>
      <c r="M135" s="264">
        <v>12.38771807146521</v>
      </c>
      <c r="N135" s="264">
        <v>11.095334295548771</v>
      </c>
      <c r="O135" s="264">
        <v>11.70545269925349</v>
      </c>
      <c r="P135" s="264">
        <v>13.57942644437427</v>
      </c>
      <c r="Q135" s="264">
        <v>12.869417636968681</v>
      </c>
      <c r="R135" s="264">
        <v>12.462575278085829</v>
      </c>
      <c r="S135" s="264">
        <v>13.48097591627943</v>
      </c>
      <c r="T135" s="264">
        <v>12.63499306573093</v>
      </c>
      <c r="U135" s="264">
        <v>12.30780891416992</v>
      </c>
      <c r="V135" s="264">
        <v>12.161613121710859</v>
      </c>
      <c r="W135" s="264">
        <v>11.285083784749361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8.6817241922729979E-3</v>
      </c>
      <c r="D136" s="232">
        <v>1.0580930168073229E-2</v>
      </c>
      <c r="E136" s="232">
        <v>0</v>
      </c>
      <c r="F136" s="232">
        <v>0</v>
      </c>
      <c r="G136" s="232">
        <v>0</v>
      </c>
      <c r="H136" s="232">
        <v>0</v>
      </c>
      <c r="I136" s="232">
        <v>3.8790094309548898E-2</v>
      </c>
      <c r="J136" s="232">
        <v>4.2736517611097362E-2</v>
      </c>
      <c r="K136" s="232">
        <v>0</v>
      </c>
      <c r="L136" s="232">
        <v>6.7185263756639982E-2</v>
      </c>
      <c r="M136" s="232">
        <v>4.8306396931213802E-2</v>
      </c>
      <c r="N136" s="232">
        <v>5.5989287001183448E-2</v>
      </c>
      <c r="O136" s="232">
        <v>3.2664636573345923E-2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3.3284642231824511</v>
      </c>
      <c r="N137" s="297">
        <v>4.179324865871946</v>
      </c>
      <c r="O137" s="297">
        <v>2.8602599521684362</v>
      </c>
      <c r="P137" s="297">
        <v>5.4163297179393153</v>
      </c>
      <c r="Q137" s="297">
        <v>4.7222493206144271</v>
      </c>
      <c r="R137" s="297">
        <v>3.6219863157302972</v>
      </c>
      <c r="S137" s="297">
        <v>4.0243491965393794</v>
      </c>
      <c r="T137" s="297">
        <v>3.7975550080561229</v>
      </c>
      <c r="U137" s="297">
        <v>3.590801705906133</v>
      </c>
      <c r="V137" s="297">
        <v>3.6198064169880548</v>
      </c>
      <c r="W137" s="297">
        <v>3.7488321999358751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0.86323135592743983</v>
      </c>
      <c r="N138" s="297">
        <v>0.31624854277151021</v>
      </c>
      <c r="O138" s="297">
        <v>0.22042921020865461</v>
      </c>
      <c r="P138" s="297">
        <v>3.6679354914404723E-2</v>
      </c>
      <c r="Q138" s="297">
        <v>0.10629016476419589</v>
      </c>
      <c r="R138" s="297">
        <v>0.11101959616890281</v>
      </c>
      <c r="S138" s="297">
        <v>0.22329485745634339</v>
      </c>
      <c r="T138" s="297">
        <v>0.106647651597023</v>
      </c>
      <c r="U138" s="297">
        <v>3.488230269960195E-2</v>
      </c>
      <c r="V138" s="297">
        <v>0.18209403600637869</v>
      </c>
      <c r="W138" s="297">
        <v>0.16591821146810731</v>
      </c>
      <c r="DA138" s="122" t="s">
        <v>1251</v>
      </c>
    </row>
    <row r="139" spans="1:105" ht="12" customHeight="1" x14ac:dyDescent="0.25">
      <c r="A139" s="59" t="s">
        <v>70</v>
      </c>
      <c r="B139" s="297">
        <v>1.0142468065739301</v>
      </c>
      <c r="C139" s="297">
        <v>1.037973048108134</v>
      </c>
      <c r="D139" s="297">
        <v>0.6160984788032331</v>
      </c>
      <c r="E139" s="297">
        <v>1.010469590258527</v>
      </c>
      <c r="F139" s="297">
        <v>0.53087130618181155</v>
      </c>
      <c r="G139" s="297">
        <v>1.2230529013535549</v>
      </c>
      <c r="H139" s="297">
        <v>1.4508824884095139</v>
      </c>
      <c r="I139" s="297">
        <v>1.1034295102671381</v>
      </c>
      <c r="J139" s="297">
        <v>0.23378543565653459</v>
      </c>
      <c r="K139" s="297">
        <v>0</v>
      </c>
      <c r="L139" s="297">
        <v>7.3508557434939989E-2</v>
      </c>
      <c r="M139" s="297">
        <v>5.2852863183739413E-2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3.5505793217860543E-2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1252</v>
      </c>
    </row>
    <row r="140" spans="1:105" ht="12" customHeight="1" x14ac:dyDescent="0.25">
      <c r="A140" s="59" t="s">
        <v>162</v>
      </c>
      <c r="B140" s="297">
        <v>6.2058335767507051</v>
      </c>
      <c r="C140" s="297">
        <v>7.0805230558080572</v>
      </c>
      <c r="D140" s="297">
        <v>7.0384001733107331</v>
      </c>
      <c r="E140" s="297">
        <v>8.3261857541708917</v>
      </c>
      <c r="F140" s="297">
        <v>8.4943241811427495</v>
      </c>
      <c r="G140" s="297">
        <v>9.5260330485586149</v>
      </c>
      <c r="H140" s="297">
        <v>10.099864908448721</v>
      </c>
      <c r="I140" s="297">
        <v>9.5660617831347103</v>
      </c>
      <c r="J140" s="297">
        <v>9.4199919008747006</v>
      </c>
      <c r="K140" s="297">
        <v>9.6549383714452084</v>
      </c>
      <c r="L140" s="297">
        <v>12.03294744582432</v>
      </c>
      <c r="M140" s="297">
        <v>8.0948632322403693</v>
      </c>
      <c r="N140" s="297">
        <v>6.5437715999041339</v>
      </c>
      <c r="O140" s="297">
        <v>8.5920989003030535</v>
      </c>
      <c r="P140" s="297">
        <v>8.1264173715205477</v>
      </c>
      <c r="Q140" s="297">
        <v>8.0408781515900589</v>
      </c>
      <c r="R140" s="297">
        <v>8.7295693661866256</v>
      </c>
      <c r="S140" s="297">
        <v>9.1978260690658438</v>
      </c>
      <c r="T140" s="297">
        <v>8.7307904060777819</v>
      </c>
      <c r="U140" s="297">
        <v>8.6821249055641818</v>
      </c>
      <c r="V140" s="297">
        <v>8.3597126687164227</v>
      </c>
      <c r="W140" s="297">
        <v>7.3703333733453791</v>
      </c>
      <c r="DA140" s="122" t="s">
        <v>1253</v>
      </c>
    </row>
    <row r="141" spans="1:105" ht="12" customHeight="1" x14ac:dyDescent="0.25">
      <c r="A141" s="60" t="s">
        <v>1021</v>
      </c>
      <c r="B141" s="264">
        <v>0.4420161867425712</v>
      </c>
      <c r="C141" s="264">
        <v>0.67684945291863419</v>
      </c>
      <c r="D141" s="264">
        <v>0.87691169509626288</v>
      </c>
      <c r="E141" s="264">
        <v>0.48402545137258202</v>
      </c>
      <c r="F141" s="264">
        <v>1.0942952799458729</v>
      </c>
      <c r="G141" s="264">
        <v>0.59632540198904249</v>
      </c>
      <c r="H141" s="264">
        <v>0.83391389302968955</v>
      </c>
      <c r="I141" s="264">
        <v>0.71494137542721259</v>
      </c>
      <c r="J141" s="264">
        <v>1.0355020105229591</v>
      </c>
      <c r="K141" s="264">
        <v>1.2894678104914821</v>
      </c>
      <c r="L141" s="264">
        <v>1.486618886710364</v>
      </c>
      <c r="M141" s="264">
        <v>0.46388444206653551</v>
      </c>
      <c r="N141" s="264">
        <v>1.170108869103393</v>
      </c>
      <c r="O141" s="264">
        <v>0.43000415684994309</v>
      </c>
      <c r="P141" s="264">
        <v>0.46287704837718918</v>
      </c>
      <c r="Q141" s="264">
        <v>0.4533807592762808</v>
      </c>
      <c r="R141" s="264">
        <v>0.4743940276157092</v>
      </c>
      <c r="S141" s="264">
        <v>0.4020256248781377</v>
      </c>
      <c r="T141" s="264">
        <v>0.3571736251059156</v>
      </c>
      <c r="U141" s="264">
        <v>0.37127007769749759</v>
      </c>
      <c r="V141" s="264">
        <v>0.42268385088722138</v>
      </c>
      <c r="W141" s="264">
        <v>0.4252199704886418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9.731537850373412</v>
      </c>
      <c r="C142" s="263">
        <f t="shared" si="5"/>
        <v>11.520079587548858</v>
      </c>
      <c r="D142" s="263">
        <f t="shared" si="5"/>
        <v>11.696196526435937</v>
      </c>
      <c r="E142" s="263">
        <f t="shared" si="5"/>
        <v>12.34421755245801</v>
      </c>
      <c r="F142" s="263">
        <f t="shared" si="5"/>
        <v>13.822489249004139</v>
      </c>
      <c r="G142" s="263">
        <f t="shared" si="5"/>
        <v>13.889803151921345</v>
      </c>
      <c r="H142" s="263">
        <f t="shared" si="5"/>
        <v>15.699120279885271</v>
      </c>
      <c r="I142" s="263">
        <f t="shared" si="5"/>
        <v>14.136451899475706</v>
      </c>
      <c r="J142" s="263">
        <f t="shared" si="5"/>
        <v>14.056607640872638</v>
      </c>
      <c r="K142" s="263">
        <f t="shared" si="5"/>
        <v>14.944829178762678</v>
      </c>
      <c r="L142" s="263">
        <f t="shared" si="5"/>
        <v>18.199105820701888</v>
      </c>
      <c r="M142" s="263">
        <f t="shared" si="5"/>
        <v>15.304614945487881</v>
      </c>
      <c r="N142" s="263">
        <f t="shared" si="5"/>
        <v>17.112470094983941</v>
      </c>
      <c r="O142" s="263">
        <f t="shared" si="5"/>
        <v>14.265473218216798</v>
      </c>
      <c r="P142" s="263">
        <f t="shared" si="5"/>
        <v>15.975673674635878</v>
      </c>
      <c r="Q142" s="263">
        <f t="shared" si="5"/>
        <v>15.338181362867575</v>
      </c>
      <c r="R142" s="263">
        <f t="shared" si="5"/>
        <v>15.160281059871544</v>
      </c>
      <c r="S142" s="263">
        <f t="shared" si="5"/>
        <v>15.788957581165072</v>
      </c>
      <c r="T142" s="263">
        <f t="shared" si="5"/>
        <v>14.682699628195081</v>
      </c>
      <c r="U142" s="263">
        <f t="shared" si="5"/>
        <v>14.402859557624755</v>
      </c>
      <c r="V142" s="263">
        <f t="shared" si="5"/>
        <v>14.587073746916346</v>
      </c>
      <c r="W142" s="263">
        <f t="shared" si="5"/>
        <v>13.71228307456775</v>
      </c>
      <c r="DA142" s="70"/>
    </row>
    <row r="143" spans="1:105" ht="12" customHeight="1" x14ac:dyDescent="0.25">
      <c r="A143" s="60" t="s">
        <v>1024</v>
      </c>
      <c r="B143" s="264">
        <v>3.6876566563282469</v>
      </c>
      <c r="C143" s="264">
        <v>3.8743032351582189</v>
      </c>
      <c r="D143" s="264">
        <v>3.405492048258139</v>
      </c>
      <c r="E143" s="264">
        <v>4.9841770766809868</v>
      </c>
      <c r="F143" s="264">
        <v>3.96662046606721</v>
      </c>
      <c r="G143" s="264">
        <v>5.6590927213724056</v>
      </c>
      <c r="H143" s="264">
        <v>5.6226957653521499</v>
      </c>
      <c r="I143" s="264">
        <v>5.3466851691939752</v>
      </c>
      <c r="J143" s="264">
        <v>4.3676653266003242</v>
      </c>
      <c r="K143" s="264">
        <v>4.0346088847580299</v>
      </c>
      <c r="L143" s="264">
        <v>5.3193952063613592</v>
      </c>
      <c r="M143" s="264">
        <v>5.9090189140403817</v>
      </c>
      <c r="N143" s="264">
        <v>3.576541737347871</v>
      </c>
      <c r="O143" s="264">
        <v>5.9557776236969646</v>
      </c>
      <c r="P143" s="264">
        <v>6.5017433221559884</v>
      </c>
      <c r="Q143" s="264">
        <v>6.1956703287068473</v>
      </c>
      <c r="R143" s="264">
        <v>6.1804105786932038</v>
      </c>
      <c r="S143" s="264">
        <v>6.8912467803379043</v>
      </c>
      <c r="T143" s="264">
        <v>6.5160314376990591</v>
      </c>
      <c r="U143" s="264">
        <v>6.317377381848762</v>
      </c>
      <c r="V143" s="264">
        <v>5.9612644459056527</v>
      </c>
      <c r="W143" s="264">
        <v>5.2889976128664067</v>
      </c>
      <c r="DA143" s="72" t="s">
        <v>1255</v>
      </c>
    </row>
    <row r="144" spans="1:105" ht="12" customHeight="1" x14ac:dyDescent="0.25">
      <c r="A144" s="60" t="s">
        <v>1026</v>
      </c>
      <c r="B144" s="264">
        <v>2.7122635963665491</v>
      </c>
      <c r="C144" s="264">
        <v>2.94805805951122</v>
      </c>
      <c r="D144" s="264">
        <v>2.9088940332518338</v>
      </c>
      <c r="E144" s="264">
        <v>3.6848302494113492</v>
      </c>
      <c r="F144" s="264">
        <v>3.3741085415997101</v>
      </c>
      <c r="G144" s="264">
        <v>3.7372113696592741</v>
      </c>
      <c r="H144" s="264">
        <v>4.1877595017566094</v>
      </c>
      <c r="I144" s="264">
        <v>3.7211613296969261</v>
      </c>
      <c r="J144" s="264">
        <v>3.598954972441136</v>
      </c>
      <c r="K144" s="264">
        <v>4.075369165104048</v>
      </c>
      <c r="L144" s="264">
        <v>4.5437336949427554</v>
      </c>
      <c r="M144" s="264">
        <v>5.1004069032292643</v>
      </c>
      <c r="N144" s="264">
        <v>5.4239262284021246</v>
      </c>
      <c r="O144" s="264">
        <v>4.5289410739125788</v>
      </c>
      <c r="P144" s="264">
        <v>4.7764717310804379</v>
      </c>
      <c r="Q144" s="264">
        <v>4.711380690716223</v>
      </c>
      <c r="R144" s="264">
        <v>4.7196670324628052</v>
      </c>
      <c r="S144" s="264">
        <v>5.077098538289019</v>
      </c>
      <c r="T144" s="264">
        <v>4.7854312122932976</v>
      </c>
      <c r="U144" s="264">
        <v>4.65885101130206</v>
      </c>
      <c r="V144" s="264">
        <v>4.8025890971453036</v>
      </c>
      <c r="W144" s="264">
        <v>4.5527904540226203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8.4705426543230404E-4</v>
      </c>
      <c r="D145" s="231">
        <v>9.6008138266329732E-4</v>
      </c>
      <c r="E145" s="231">
        <v>0</v>
      </c>
      <c r="F145" s="231">
        <v>0</v>
      </c>
      <c r="G145" s="231">
        <v>0</v>
      </c>
      <c r="H145" s="231">
        <v>0</v>
      </c>
      <c r="I145" s="231">
        <v>4.1468689500613904E-3</v>
      </c>
      <c r="J145" s="231">
        <v>4.0292016507491148E-3</v>
      </c>
      <c r="K145" s="231">
        <v>0</v>
      </c>
      <c r="L145" s="231">
        <v>6.5581733137377697E-3</v>
      </c>
      <c r="M145" s="231">
        <v>2.5429113978883578E-3</v>
      </c>
      <c r="N145" s="231">
        <v>2.251898036797186E-3</v>
      </c>
      <c r="O145" s="231">
        <v>2.039872858540427E-3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0.1769611462572272</v>
      </c>
      <c r="N147" s="231">
        <v>0.16976859832775079</v>
      </c>
      <c r="O147" s="231">
        <v>0.1804007011174506</v>
      </c>
      <c r="P147" s="231">
        <v>0.43812731621745982</v>
      </c>
      <c r="Q147" s="231">
        <v>0.33960274836927351</v>
      </c>
      <c r="R147" s="231">
        <v>0.24612316009028909</v>
      </c>
      <c r="S147" s="231">
        <v>0.27209340558026668</v>
      </c>
      <c r="T147" s="231">
        <v>0.25111658480591659</v>
      </c>
      <c r="U147" s="231">
        <v>0.2444522045644778</v>
      </c>
      <c r="V147" s="231">
        <v>0.21953839273472861</v>
      </c>
      <c r="W147" s="231">
        <v>0.2181204026830727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4.6767332543586781E-2</v>
      </c>
      <c r="N148" s="231">
        <v>1.309064749049688E-2</v>
      </c>
      <c r="O148" s="231">
        <v>1.4167173851440271E-2</v>
      </c>
      <c r="P148" s="231">
        <v>3.023418661433859E-3</v>
      </c>
      <c r="Q148" s="231">
        <v>7.7892694396489021E-3</v>
      </c>
      <c r="R148" s="231">
        <v>7.6875275244336289E-3</v>
      </c>
      <c r="S148" s="231">
        <v>1.5384466587535379E-2</v>
      </c>
      <c r="T148" s="231">
        <v>7.1862774842839303E-3</v>
      </c>
      <c r="U148" s="231">
        <v>2.419853336989073E-3</v>
      </c>
      <c r="V148" s="231">
        <v>1.125387843948715E-2</v>
      </c>
      <c r="W148" s="231">
        <v>9.8372953325021311E-3</v>
      </c>
      <c r="DA148" s="73" t="s">
        <v>1260</v>
      </c>
    </row>
    <row r="149" spans="1:105" ht="12" customHeight="1" x14ac:dyDescent="0.25">
      <c r="A149" s="64" t="s">
        <v>70</v>
      </c>
      <c r="B149" s="231">
        <v>8.8077685161541658E-2</v>
      </c>
      <c r="C149" s="231">
        <v>0.10104562755186811</v>
      </c>
      <c r="D149" s="231">
        <v>5.5777691529055103E-2</v>
      </c>
      <c r="E149" s="231">
        <v>7.7499068525364312E-2</v>
      </c>
      <c r="F149" s="231">
        <v>5.0616469315439172E-2</v>
      </c>
      <c r="G149" s="231">
        <v>0.12794455172512961</v>
      </c>
      <c r="H149" s="231">
        <v>0.14154666179082331</v>
      </c>
      <c r="I149" s="231">
        <v>0.1176983215782416</v>
      </c>
      <c r="J149" s="231">
        <v>2.1991939096453549E-2</v>
      </c>
      <c r="K149" s="231">
        <v>0</v>
      </c>
      <c r="L149" s="231">
        <v>7.1593395898751086E-3</v>
      </c>
      <c r="M149" s="231">
        <v>2.7760117602123381E-3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2.3715939342777892E-3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9.9686184951225776E-2</v>
      </c>
      <c r="K150" s="231">
        <v>0</v>
      </c>
      <c r="L150" s="231">
        <v>0</v>
      </c>
      <c r="M150" s="231">
        <v>2.616382951998065</v>
      </c>
      <c r="N150" s="231">
        <v>2.4513304325686942</v>
      </c>
      <c r="O150" s="231">
        <v>1.760322544544338</v>
      </c>
      <c r="P150" s="231">
        <v>1.547719734687387</v>
      </c>
      <c r="Q150" s="231">
        <v>1.782958824282751</v>
      </c>
      <c r="R150" s="231">
        <v>1.680504636112196</v>
      </c>
      <c r="S150" s="231">
        <v>1.8785888248767511</v>
      </c>
      <c r="T150" s="231">
        <v>1.854664381129973</v>
      </c>
      <c r="U150" s="231">
        <v>1.557474209402482</v>
      </c>
      <c r="V150" s="231">
        <v>1.8505344644528749</v>
      </c>
      <c r="W150" s="231">
        <v>1.707085018506789</v>
      </c>
      <c r="DA150" s="73" t="s">
        <v>1262</v>
      </c>
    </row>
    <row r="151" spans="1:105" ht="12" customHeight="1" x14ac:dyDescent="0.25">
      <c r="A151" s="64" t="s">
        <v>162</v>
      </c>
      <c r="B151" s="231">
        <v>0.54420060798107084</v>
      </c>
      <c r="C151" s="231">
        <v>0.69603879202196206</v>
      </c>
      <c r="D151" s="231">
        <v>0.64345919261836126</v>
      </c>
      <c r="E151" s="231">
        <v>0.64484596235411962</v>
      </c>
      <c r="F151" s="231">
        <v>0.81783950013502049</v>
      </c>
      <c r="G151" s="231">
        <v>1.006294950335785</v>
      </c>
      <c r="H151" s="231">
        <v>0.99499205314701744</v>
      </c>
      <c r="I151" s="231">
        <v>1.030375470699286</v>
      </c>
      <c r="J151" s="231">
        <v>0.8948150010593533</v>
      </c>
      <c r="K151" s="231">
        <v>0.71445444159898253</v>
      </c>
      <c r="L151" s="231">
        <v>1.183433169007297</v>
      </c>
      <c r="M151" s="231">
        <v>0.42933762801945319</v>
      </c>
      <c r="N151" s="231">
        <v>0.26517634004765861</v>
      </c>
      <c r="O151" s="231">
        <v>0.54061412748220439</v>
      </c>
      <c r="P151" s="231">
        <v>0.65576731804336574</v>
      </c>
      <c r="Q151" s="231">
        <v>0.57687427436067285</v>
      </c>
      <c r="R151" s="231">
        <v>0.59177130887236062</v>
      </c>
      <c r="S151" s="231">
        <v>0.62038738598175525</v>
      </c>
      <c r="T151" s="231">
        <v>0.5759440460538735</v>
      </c>
      <c r="U151" s="231">
        <v>0.58963597442842708</v>
      </c>
      <c r="V151" s="231">
        <v>0.50579192660970318</v>
      </c>
      <c r="W151" s="231">
        <v>0.42780201813047869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1.1326679844545509E-2</v>
      </c>
      <c r="F153" s="231">
        <v>1.5420411414860009E-2</v>
      </c>
      <c r="G153" s="231">
        <v>0</v>
      </c>
      <c r="H153" s="231">
        <v>6.8394404670695389E-3</v>
      </c>
      <c r="I153" s="231">
        <v>2.6786704306899761E-3</v>
      </c>
      <c r="J153" s="231">
        <v>2.804727440354933E-3</v>
      </c>
      <c r="K153" s="231">
        <v>3.8641760516070281E-3</v>
      </c>
      <c r="L153" s="231">
        <v>4.8670108292236782E-3</v>
      </c>
      <c r="M153" s="231">
        <v>2.859837013972754E-3</v>
      </c>
      <c r="N153" s="231">
        <v>3.5594912957663811E-3</v>
      </c>
      <c r="O153" s="231">
        <v>8.5420465849208767E-3</v>
      </c>
      <c r="P153" s="231">
        <v>1.217725880091752E-2</v>
      </c>
      <c r="Q153" s="231">
        <v>1.146918086683669E-2</v>
      </c>
      <c r="R153" s="231">
        <v>1.134585928444827E-2</v>
      </c>
      <c r="S153" s="231">
        <v>1.000064656727768E-2</v>
      </c>
      <c r="T153" s="231">
        <v>1.249603125003209E-2</v>
      </c>
      <c r="U153" s="231">
        <v>1.2472864470179319E-2</v>
      </c>
      <c r="V153" s="231">
        <v>1.3285490641300879E-2</v>
      </c>
      <c r="W153" s="231">
        <v>1.6301525497669032E-2</v>
      </c>
      <c r="DA153" s="73" t="s">
        <v>1265</v>
      </c>
    </row>
    <row r="154" spans="1:105" ht="12" customHeight="1" x14ac:dyDescent="0.25">
      <c r="A154" s="64" t="s">
        <v>79</v>
      </c>
      <c r="B154" s="231">
        <v>2.0799853032239368</v>
      </c>
      <c r="C154" s="231">
        <v>2.1501265856719569</v>
      </c>
      <c r="D154" s="231">
        <v>2.2086970677217548</v>
      </c>
      <c r="E154" s="231">
        <v>2.95115853868732</v>
      </c>
      <c r="F154" s="231">
        <v>2.49023216073439</v>
      </c>
      <c r="G154" s="231">
        <v>2.6029718675983591</v>
      </c>
      <c r="H154" s="231">
        <v>3.0443813463516989</v>
      </c>
      <c r="I154" s="231">
        <v>2.5662619980386459</v>
      </c>
      <c r="J154" s="231">
        <v>2.5756279182430002</v>
      </c>
      <c r="K154" s="231">
        <v>3.3570505474534591</v>
      </c>
      <c r="L154" s="231">
        <v>3.341716002202622</v>
      </c>
      <c r="M154" s="231">
        <v>1.822779084238858</v>
      </c>
      <c r="N154" s="231">
        <v>2.5187488206349622</v>
      </c>
      <c r="O154" s="231">
        <v>2.022854607473684</v>
      </c>
      <c r="P154" s="231">
        <v>2.1196566846698728</v>
      </c>
      <c r="Q154" s="231">
        <v>1.99268639339704</v>
      </c>
      <c r="R154" s="231">
        <v>2.1822345405790782</v>
      </c>
      <c r="S154" s="231">
        <v>2.2782722147611558</v>
      </c>
      <c r="T154" s="231">
        <v>2.08402389156922</v>
      </c>
      <c r="U154" s="231">
        <v>2.252395905099505</v>
      </c>
      <c r="V154" s="231">
        <v>2.202184944267211</v>
      </c>
      <c r="W154" s="231">
        <v>2.1736441938721089</v>
      </c>
      <c r="DA154" s="73" t="s">
        <v>1266</v>
      </c>
    </row>
    <row r="155" spans="1:105" ht="12" customHeight="1" x14ac:dyDescent="0.25">
      <c r="A155" s="60" t="s">
        <v>1038</v>
      </c>
      <c r="B155" s="264">
        <v>3.3316175976786151</v>
      </c>
      <c r="C155" s="264">
        <v>4.6977182928794194</v>
      </c>
      <c r="D155" s="264">
        <v>5.3818104449259652</v>
      </c>
      <c r="E155" s="264">
        <v>3.675210226365675</v>
      </c>
      <c r="F155" s="264">
        <v>6.4817602413372191</v>
      </c>
      <c r="G155" s="264">
        <v>4.4934990608896648</v>
      </c>
      <c r="H155" s="264">
        <v>5.8886650127765128</v>
      </c>
      <c r="I155" s="264">
        <v>5.0686054005848042</v>
      </c>
      <c r="J155" s="264">
        <v>6.0899873418311774</v>
      </c>
      <c r="K155" s="264">
        <v>6.8348511289006</v>
      </c>
      <c r="L155" s="264">
        <v>8.3359769193977744</v>
      </c>
      <c r="M155" s="264">
        <v>4.295189128218234</v>
      </c>
      <c r="N155" s="264">
        <v>8.1120021292339466</v>
      </c>
      <c r="O155" s="264">
        <v>3.7807545206072541</v>
      </c>
      <c r="P155" s="264">
        <v>4.6974586213994511</v>
      </c>
      <c r="Q155" s="264">
        <v>4.4311303434445044</v>
      </c>
      <c r="R155" s="264">
        <v>4.2602034487155347</v>
      </c>
      <c r="S155" s="264">
        <v>3.8206122625381491</v>
      </c>
      <c r="T155" s="264">
        <v>3.3812369782027258</v>
      </c>
      <c r="U155" s="264">
        <v>3.4266311644739309</v>
      </c>
      <c r="V155" s="264">
        <v>3.82322020386539</v>
      </c>
      <c r="W155" s="264">
        <v>3.870495007678723</v>
      </c>
      <c r="DA155" s="72" t="s">
        <v>1267</v>
      </c>
    </row>
    <row r="156" spans="1:105" ht="12" customHeight="1" x14ac:dyDescent="0.25">
      <c r="A156" s="132" t="s">
        <v>1040</v>
      </c>
      <c r="B156" s="318">
        <v>2.9406598369665411</v>
      </c>
      <c r="C156" s="318">
        <v>3.714501685116534</v>
      </c>
      <c r="D156" s="318">
        <v>3.8861614125818962</v>
      </c>
      <c r="E156" s="318">
        <v>3.5363448669136242</v>
      </c>
      <c r="F156" s="318">
        <v>4.6247960515297208</v>
      </c>
      <c r="G156" s="318">
        <v>4.1981519770020608</v>
      </c>
      <c r="H156" s="318">
        <v>4.8393528517979378</v>
      </c>
      <c r="I156" s="318">
        <v>4.3325140790804104</v>
      </c>
      <c r="J156" s="318">
        <v>4.486387169654324</v>
      </c>
      <c r="K156" s="318">
        <v>4.6260719860696744</v>
      </c>
      <c r="L156" s="318">
        <v>5.9160910882046016</v>
      </c>
      <c r="M156" s="318">
        <v>3.827860718221002</v>
      </c>
      <c r="N156" s="318">
        <v>4.7522257496933724</v>
      </c>
      <c r="O156" s="318">
        <v>3.6635514202023902</v>
      </c>
      <c r="P156" s="318">
        <v>4.2557773827801277</v>
      </c>
      <c r="Q156" s="318">
        <v>4.2597709658943996</v>
      </c>
      <c r="R156" s="318">
        <v>4.2940703719382558</v>
      </c>
      <c r="S156" s="318">
        <v>3.8923217997550141</v>
      </c>
      <c r="T156" s="318">
        <v>3.748122273311195</v>
      </c>
      <c r="U156" s="318">
        <v>3.89751016165757</v>
      </c>
      <c r="V156" s="318">
        <v>3.89976594015946</v>
      </c>
      <c r="W156" s="318">
        <v>3.6962620375651758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1.0000000000000002</v>
      </c>
      <c r="D160" s="234">
        <f t="shared" si="6"/>
        <v>1</v>
      </c>
      <c r="E160" s="234">
        <f t="shared" si="6"/>
        <v>1.0000000000000002</v>
      </c>
      <c r="F160" s="234">
        <f t="shared" si="6"/>
        <v>0.99999999999999989</v>
      </c>
      <c r="G160" s="234">
        <f t="shared" si="6"/>
        <v>1.0000000000000002</v>
      </c>
      <c r="H160" s="234">
        <f t="shared" si="6"/>
        <v>1.0000000000000002</v>
      </c>
      <c r="I160" s="234">
        <f t="shared" si="6"/>
        <v>0.99999999999999989</v>
      </c>
      <c r="J160" s="234">
        <f t="shared" si="6"/>
        <v>1</v>
      </c>
      <c r="K160" s="234">
        <f t="shared" si="6"/>
        <v>1</v>
      </c>
      <c r="L160" s="234">
        <f t="shared" si="6"/>
        <v>1</v>
      </c>
      <c r="M160" s="234">
        <f t="shared" si="6"/>
        <v>1.0000000000000002</v>
      </c>
      <c r="N160" s="234">
        <f t="shared" si="6"/>
        <v>1</v>
      </c>
      <c r="O160" s="234">
        <f t="shared" si="6"/>
        <v>1.0000000000000002</v>
      </c>
      <c r="P160" s="234">
        <f t="shared" si="6"/>
        <v>0.99999999999999989</v>
      </c>
      <c r="Q160" s="234">
        <f t="shared" si="6"/>
        <v>0.99999999999999989</v>
      </c>
      <c r="R160" s="234">
        <f t="shared" si="6"/>
        <v>0.99999999999999989</v>
      </c>
      <c r="S160" s="234">
        <f t="shared" si="6"/>
        <v>1</v>
      </c>
      <c r="T160" s="234">
        <f t="shared" si="6"/>
        <v>1</v>
      </c>
      <c r="U160" s="234">
        <f t="shared" si="6"/>
        <v>1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7.8524557823822765E-4</v>
      </c>
      <c r="C161" s="268">
        <f t="shared" si="7"/>
        <v>8.5172360398822963E-4</v>
      </c>
      <c r="D161" s="268">
        <f t="shared" si="7"/>
        <v>9.1740932183473442E-4</v>
      </c>
      <c r="E161" s="268">
        <f t="shared" si="7"/>
        <v>7.0315258188705511E-4</v>
      </c>
      <c r="F161" s="268">
        <f t="shared" si="7"/>
        <v>4.4484020362321535E-4</v>
      </c>
      <c r="G161" s="268">
        <f t="shared" si="7"/>
        <v>2.6999561837979424E-4</v>
      </c>
      <c r="H161" s="268">
        <f t="shared" si="7"/>
        <v>2.6121771726036574E-4</v>
      </c>
      <c r="I161" s="268">
        <f t="shared" si="7"/>
        <v>2.2985614201711168E-4</v>
      </c>
      <c r="J161" s="268">
        <f t="shared" si="7"/>
        <v>3.2456874375369048E-4</v>
      </c>
      <c r="K161" s="268">
        <f t="shared" si="7"/>
        <v>1.4678027226982046E-4</v>
      </c>
      <c r="L161" s="268">
        <f t="shared" si="7"/>
        <v>2.0764270720178974E-4</v>
      </c>
      <c r="M161" s="268">
        <f t="shared" si="7"/>
        <v>5.5798001020275555E-4</v>
      </c>
      <c r="N161" s="268">
        <f t="shared" si="7"/>
        <v>4.9157184261939505E-4</v>
      </c>
      <c r="O161" s="268">
        <f t="shared" si="7"/>
        <v>5.8628060038143121E-4</v>
      </c>
      <c r="P161" s="268">
        <f t="shared" si="7"/>
        <v>6.1354722004665753E-4</v>
      </c>
      <c r="Q161" s="268">
        <f t="shared" si="7"/>
        <v>6.9348659033964999E-4</v>
      </c>
      <c r="R161" s="268">
        <f t="shared" si="7"/>
        <v>8.2837853944864803E-4</v>
      </c>
      <c r="S161" s="268">
        <f t="shared" si="7"/>
        <v>6.2193084097604361E-4</v>
      </c>
      <c r="T161" s="268">
        <f t="shared" si="7"/>
        <v>6.814085781853093E-4</v>
      </c>
      <c r="U161" s="268">
        <f t="shared" si="7"/>
        <v>6.7465376136848507E-4</v>
      </c>
      <c r="V161" s="268">
        <f t="shared" si="7"/>
        <v>5.9051392885066151E-4</v>
      </c>
      <c r="W161" s="268">
        <f t="shared" si="7"/>
        <v>5.6047017433361436E-4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1.6279494088402291E-3</v>
      </c>
      <c r="C162" s="269">
        <f t="shared" si="8"/>
        <v>1.7657698126983311E-3</v>
      </c>
      <c r="D162" s="269">
        <f t="shared" si="8"/>
        <v>1.9019476257302469E-3</v>
      </c>
      <c r="E162" s="269">
        <f t="shared" si="8"/>
        <v>1.4577564799228137E-3</v>
      </c>
      <c r="F162" s="269">
        <f t="shared" si="8"/>
        <v>9.2223040356564717E-4</v>
      </c>
      <c r="G162" s="269">
        <f t="shared" si="8"/>
        <v>5.5974744654657725E-4</v>
      </c>
      <c r="H162" s="269">
        <f t="shared" si="8"/>
        <v>5.4154934478802604E-4</v>
      </c>
      <c r="I162" s="269">
        <f t="shared" si="8"/>
        <v>4.765313946174555E-4</v>
      </c>
      <c r="J162" s="269">
        <f t="shared" si="8"/>
        <v>6.7288694029619316E-4</v>
      </c>
      <c r="K162" s="269">
        <f t="shared" si="8"/>
        <v>3.0430079976657862E-4</v>
      </c>
      <c r="L162" s="269">
        <f t="shared" si="8"/>
        <v>4.3047911609708729E-4</v>
      </c>
      <c r="M162" s="269">
        <f t="shared" si="8"/>
        <v>1.1567887205328044E-3</v>
      </c>
      <c r="N162" s="269">
        <f t="shared" si="8"/>
        <v>1.0191131446931438E-3</v>
      </c>
      <c r="O162" s="269">
        <f t="shared" si="8"/>
        <v>1.2154607211502049E-3</v>
      </c>
      <c r="P162" s="269">
        <f t="shared" si="8"/>
        <v>1.2719891227041067E-3</v>
      </c>
      <c r="Q162" s="269">
        <f t="shared" si="8"/>
        <v>1.4377172136581663E-3</v>
      </c>
      <c r="R162" s="269">
        <f t="shared" si="8"/>
        <v>1.717371470740373E-3</v>
      </c>
      <c r="S162" s="269">
        <f t="shared" si="8"/>
        <v>1.2893698136804957E-3</v>
      </c>
      <c r="T162" s="269">
        <f t="shared" si="8"/>
        <v>1.4126774130002126E-3</v>
      </c>
      <c r="U162" s="269">
        <f t="shared" si="8"/>
        <v>1.3986735136488223E-3</v>
      </c>
      <c r="V162" s="269">
        <f t="shared" si="8"/>
        <v>1.2242371406168031E-3</v>
      </c>
      <c r="W162" s="269">
        <f t="shared" si="8"/>
        <v>1.1619512599180522E-3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9.7380889552864114E-3</v>
      </c>
      <c r="C163" s="269">
        <f t="shared" si="9"/>
        <v>1.0562504840286072E-2</v>
      </c>
      <c r="D163" s="269">
        <f t="shared" si="9"/>
        <v>1.1377095054109672E-2</v>
      </c>
      <c r="E163" s="269">
        <f t="shared" si="9"/>
        <v>8.7200266786833201E-3</v>
      </c>
      <c r="F163" s="269">
        <f t="shared" si="9"/>
        <v>5.5166098273225607E-3</v>
      </c>
      <c r="G163" s="269">
        <f t="shared" si="9"/>
        <v>3.3483045587075454E-3</v>
      </c>
      <c r="H163" s="269">
        <f t="shared" si="9"/>
        <v>3.239446916830101E-3</v>
      </c>
      <c r="I163" s="269">
        <f t="shared" si="9"/>
        <v>2.8505216965418034E-3</v>
      </c>
      <c r="J163" s="269">
        <f t="shared" si="9"/>
        <v>4.0250838544933706E-3</v>
      </c>
      <c r="K163" s="269">
        <f t="shared" si="9"/>
        <v>1.8202704833455714E-3</v>
      </c>
      <c r="L163" s="269">
        <f t="shared" si="9"/>
        <v>2.5750455776957868E-3</v>
      </c>
      <c r="M163" s="269">
        <f t="shared" si="9"/>
        <v>6.9196938196289881E-3</v>
      </c>
      <c r="N163" s="269">
        <f t="shared" si="9"/>
        <v>6.0961442687544193E-3</v>
      </c>
      <c r="O163" s="269">
        <f t="shared" si="9"/>
        <v>7.2706587563120687E-3</v>
      </c>
      <c r="P163" s="269">
        <f t="shared" si="9"/>
        <v>7.6088010842264306E-3</v>
      </c>
      <c r="Q163" s="269">
        <f t="shared" si="9"/>
        <v>8.6001555350076597E-3</v>
      </c>
      <c r="R163" s="269">
        <f t="shared" si="9"/>
        <v>1.0272995008644108E-2</v>
      </c>
      <c r="S163" s="269">
        <f t="shared" si="9"/>
        <v>7.7127691276516874E-3</v>
      </c>
      <c r="T163" s="269">
        <f t="shared" si="9"/>
        <v>8.4503721296354303E-3</v>
      </c>
      <c r="U163" s="269">
        <f t="shared" si="9"/>
        <v>8.3666034222885186E-3</v>
      </c>
      <c r="V163" s="269">
        <f t="shared" si="9"/>
        <v>7.323157656468628E-3</v>
      </c>
      <c r="W163" s="269">
        <f t="shared" si="9"/>
        <v>6.9505751648942168E-3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1.1247022775362381E-2</v>
      </c>
      <c r="C164" s="269">
        <f t="shared" si="10"/>
        <v>1.219918333556431E-2</v>
      </c>
      <c r="D164" s="269">
        <f t="shared" si="10"/>
        <v>1.313999571975267E-2</v>
      </c>
      <c r="E164" s="269">
        <f t="shared" si="10"/>
        <v>1.0071209978388866E-2</v>
      </c>
      <c r="F164" s="269">
        <f t="shared" si="10"/>
        <v>6.3714181145370233E-3</v>
      </c>
      <c r="G164" s="269">
        <f t="shared" si="10"/>
        <v>3.8671301734402638E-3</v>
      </c>
      <c r="H164" s="269">
        <f t="shared" si="10"/>
        <v>3.7414048506290323E-3</v>
      </c>
      <c r="I164" s="269">
        <f t="shared" si="10"/>
        <v>3.292214991039516E-3</v>
      </c>
      <c r="J164" s="269">
        <f t="shared" si="10"/>
        <v>4.6487775981605686E-3</v>
      </c>
      <c r="K164" s="269">
        <f t="shared" si="10"/>
        <v>2.1023245605487901E-3</v>
      </c>
      <c r="L164" s="269">
        <f t="shared" si="10"/>
        <v>2.9740533684710926E-3</v>
      </c>
      <c r="M164" s="269">
        <f t="shared" si="10"/>
        <v>7.9919124116906957E-3</v>
      </c>
      <c r="N164" s="269">
        <f t="shared" si="10"/>
        <v>7.0407524255932715E-3</v>
      </c>
      <c r="O164" s="269">
        <f t="shared" si="10"/>
        <v>8.3972599757099527E-3</v>
      </c>
      <c r="P164" s="269">
        <f t="shared" si="10"/>
        <v>8.7877980454307419E-3</v>
      </c>
      <c r="Q164" s="269">
        <f t="shared" si="10"/>
        <v>9.9327645925211296E-3</v>
      </c>
      <c r="R164" s="269">
        <f t="shared" si="10"/>
        <v>1.186481345199482E-2</v>
      </c>
      <c r="S164" s="269">
        <f t="shared" si="10"/>
        <v>8.9078761180056455E-3</v>
      </c>
      <c r="T164" s="269">
        <f t="shared" si="10"/>
        <v>9.7597719879836432E-3</v>
      </c>
      <c r="U164" s="269">
        <f t="shared" si="10"/>
        <v>9.6630231737430509E-3</v>
      </c>
      <c r="V164" s="269">
        <f t="shared" si="10"/>
        <v>8.4578936717517039E-3</v>
      </c>
      <c r="W164" s="269">
        <f t="shared" si="10"/>
        <v>8.0275788751135117E-3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3.9658186193667093E-3</v>
      </c>
      <c r="C165" s="270">
        <f t="shared" si="11"/>
        <v>4.0880409888435108E-3</v>
      </c>
      <c r="D165" s="270">
        <f t="shared" si="11"/>
        <v>4.2490177927286396E-3</v>
      </c>
      <c r="E165" s="270">
        <f t="shared" si="11"/>
        <v>3.6853997834852717E-3</v>
      </c>
      <c r="F165" s="270">
        <f t="shared" si="11"/>
        <v>2.0546066048549184E-3</v>
      </c>
      <c r="G165" s="270">
        <f t="shared" si="11"/>
        <v>1.3917676267938617E-3</v>
      </c>
      <c r="H165" s="270">
        <f t="shared" si="11"/>
        <v>1.3034449061678328E-3</v>
      </c>
      <c r="I165" s="270">
        <f t="shared" si="11"/>
        <v>1.1658896510923873E-3</v>
      </c>
      <c r="J165" s="270">
        <f t="shared" si="11"/>
        <v>1.5608166054652413E-3</v>
      </c>
      <c r="K165" s="270">
        <f t="shared" si="11"/>
        <v>7.0245863181922182E-4</v>
      </c>
      <c r="L165" s="270">
        <f t="shared" si="11"/>
        <v>9.8216329697346479E-4</v>
      </c>
      <c r="M165" s="270">
        <f t="shared" si="11"/>
        <v>3.1992634077115151E-3</v>
      </c>
      <c r="N165" s="270">
        <f t="shared" si="11"/>
        <v>2.4257882716666262E-3</v>
      </c>
      <c r="O165" s="270">
        <f t="shared" si="11"/>
        <v>3.3652909413705847E-3</v>
      </c>
      <c r="P165" s="270">
        <f t="shared" si="11"/>
        <v>3.4602738267143856E-3</v>
      </c>
      <c r="Q165" s="270">
        <f t="shared" si="11"/>
        <v>3.9276698339864901E-3</v>
      </c>
      <c r="R165" s="270">
        <f t="shared" si="11"/>
        <v>4.6853276178232201E-3</v>
      </c>
      <c r="S165" s="270">
        <f t="shared" si="11"/>
        <v>3.7892310858405722E-3</v>
      </c>
      <c r="T165" s="270">
        <f t="shared" si="11"/>
        <v>4.2201608019321653E-3</v>
      </c>
      <c r="U165" s="270">
        <f t="shared" si="11"/>
        <v>4.1286253842180709E-3</v>
      </c>
      <c r="V165" s="270">
        <f t="shared" si="11"/>
        <v>3.5517003638555499E-3</v>
      </c>
      <c r="W165" s="270">
        <f t="shared" si="11"/>
        <v>3.3163617397052726E-3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0.85956215517054946</v>
      </c>
      <c r="C166" s="319">
        <f t="shared" si="12"/>
        <v>0.8612106822982506</v>
      </c>
      <c r="D166" s="319">
        <f t="shared" si="12"/>
        <v>0.85856035307182932</v>
      </c>
      <c r="E166" s="319">
        <f t="shared" si="12"/>
        <v>0.86052323149017618</v>
      </c>
      <c r="F166" s="319">
        <f t="shared" si="12"/>
        <v>0.92716365754602881</v>
      </c>
      <c r="G166" s="319">
        <f t="shared" si="12"/>
        <v>0.94616054918218229</v>
      </c>
      <c r="H166" s="319">
        <f t="shared" si="12"/>
        <v>0.94659564929856543</v>
      </c>
      <c r="I166" s="319">
        <f t="shared" si="12"/>
        <v>0.95010675505344366</v>
      </c>
      <c r="J166" s="319">
        <f t="shared" si="12"/>
        <v>0.93439676360981483</v>
      </c>
      <c r="K166" s="319">
        <f t="shared" si="12"/>
        <v>0.96133842491543786</v>
      </c>
      <c r="L166" s="319">
        <f t="shared" si="12"/>
        <v>0.95383309679726658</v>
      </c>
      <c r="M166" s="319">
        <f t="shared" si="12"/>
        <v>0.85845289529493107</v>
      </c>
      <c r="N166" s="319">
        <f t="shared" si="12"/>
        <v>0.887610919529911</v>
      </c>
      <c r="O166" s="319">
        <f t="shared" si="12"/>
        <v>0.85768010013150242</v>
      </c>
      <c r="P166" s="319">
        <f t="shared" si="12"/>
        <v>0.86100563424877663</v>
      </c>
      <c r="Q166" s="319">
        <f t="shared" si="12"/>
        <v>0.84084182417049713</v>
      </c>
      <c r="R166" s="319">
        <f t="shared" si="12"/>
        <v>0.80980322024884066</v>
      </c>
      <c r="S166" s="319">
        <f t="shared" si="12"/>
        <v>0.84046759610130439</v>
      </c>
      <c r="T166" s="319">
        <f t="shared" si="12"/>
        <v>0.82051481756310995</v>
      </c>
      <c r="U166" s="319">
        <f t="shared" si="12"/>
        <v>0.82372676612401452</v>
      </c>
      <c r="V166" s="319">
        <f t="shared" si="12"/>
        <v>0.84393495812669095</v>
      </c>
      <c r="W166" s="319">
        <f t="shared" si="12"/>
        <v>0.85189474232430951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7.9296392992397061E-2</v>
      </c>
      <c r="C167" s="271">
        <f t="shared" si="13"/>
        <v>7.4053231107100256E-2</v>
      </c>
      <c r="D167" s="271">
        <f t="shared" si="13"/>
        <v>7.5193690688258014E-2</v>
      </c>
      <c r="E167" s="271">
        <f t="shared" si="13"/>
        <v>8.0176585911209824E-2</v>
      </c>
      <c r="F167" s="271">
        <f t="shared" si="13"/>
        <v>3.554861018886573E-2</v>
      </c>
      <c r="G167" s="271">
        <f t="shared" si="13"/>
        <v>2.634351678260961E-2</v>
      </c>
      <c r="H167" s="271">
        <f t="shared" si="13"/>
        <v>2.4764103667868981E-2</v>
      </c>
      <c r="I167" s="271">
        <f t="shared" si="13"/>
        <v>2.1640516861455295E-2</v>
      </c>
      <c r="J167" s="271">
        <f t="shared" si="13"/>
        <v>2.8529022607221028E-2</v>
      </c>
      <c r="K167" s="271">
        <f t="shared" si="13"/>
        <v>1.4139123927932899E-2</v>
      </c>
      <c r="L167" s="271">
        <f t="shared" si="13"/>
        <v>1.7468836426011373E-2</v>
      </c>
      <c r="M167" s="271">
        <f t="shared" si="13"/>
        <v>8.1909942796529758E-2</v>
      </c>
      <c r="N167" s="271">
        <f t="shared" si="13"/>
        <v>6.1711618099999789E-2</v>
      </c>
      <c r="O167" s="271">
        <f t="shared" si="13"/>
        <v>7.9740725313922803E-2</v>
      </c>
      <c r="P167" s="271">
        <f t="shared" si="13"/>
        <v>7.5766216003224557E-2</v>
      </c>
      <c r="Q167" s="271">
        <f t="shared" si="13"/>
        <v>8.9351630500111981E-2</v>
      </c>
      <c r="R167" s="271">
        <f t="shared" si="13"/>
        <v>0.10840051006071484</v>
      </c>
      <c r="S167" s="271">
        <f t="shared" si="13"/>
        <v>8.9803581271140021E-2</v>
      </c>
      <c r="T167" s="271">
        <f t="shared" si="13"/>
        <v>0.102202921312029</v>
      </c>
      <c r="U167" s="271">
        <f t="shared" si="13"/>
        <v>9.8911684558385546E-2</v>
      </c>
      <c r="V167" s="271">
        <f t="shared" si="13"/>
        <v>8.7048328914111697E-2</v>
      </c>
      <c r="W167" s="271">
        <f t="shared" si="13"/>
        <v>8.261065403892158E-2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2.0387127229135778E-2</v>
      </c>
      <c r="C168" s="271">
        <f t="shared" si="14"/>
        <v>2.0115332022761119E-2</v>
      </c>
      <c r="D168" s="271">
        <f t="shared" si="14"/>
        <v>2.0093201502610118E-2</v>
      </c>
      <c r="E168" s="271">
        <f t="shared" si="14"/>
        <v>1.9457375592805085E-2</v>
      </c>
      <c r="F168" s="271">
        <f t="shared" si="14"/>
        <v>9.6987955867365219E-3</v>
      </c>
      <c r="G168" s="271">
        <f t="shared" si="14"/>
        <v>7.2705373367012906E-3</v>
      </c>
      <c r="H168" s="271">
        <f t="shared" si="14"/>
        <v>6.6611187616830566E-3</v>
      </c>
      <c r="I168" s="271">
        <f t="shared" si="14"/>
        <v>6.0388254795109763E-3</v>
      </c>
      <c r="J168" s="271">
        <f t="shared" si="14"/>
        <v>7.736400654821147E-3</v>
      </c>
      <c r="K168" s="271">
        <f t="shared" si="14"/>
        <v>3.4543414176928656E-3</v>
      </c>
      <c r="L168" s="271">
        <f t="shared" si="14"/>
        <v>4.7773658764228913E-3</v>
      </c>
      <c r="M168" s="271">
        <f t="shared" si="14"/>
        <v>1.8666697974144938E-2</v>
      </c>
      <c r="N168" s="271">
        <f t="shared" si="14"/>
        <v>1.2642148341930753E-2</v>
      </c>
      <c r="O168" s="271">
        <f t="shared" si="14"/>
        <v>1.9351162744259662E-2</v>
      </c>
      <c r="P168" s="271">
        <f t="shared" si="14"/>
        <v>2.0172287443132392E-2</v>
      </c>
      <c r="Q168" s="271">
        <f t="shared" si="14"/>
        <v>2.2874979946106277E-2</v>
      </c>
      <c r="R168" s="271">
        <f t="shared" si="14"/>
        <v>2.6916819134380425E-2</v>
      </c>
      <c r="S168" s="271">
        <f t="shared" si="14"/>
        <v>2.2240401394681353E-2</v>
      </c>
      <c r="T168" s="271">
        <f t="shared" si="14"/>
        <v>2.5125665914064538E-2</v>
      </c>
      <c r="U168" s="271">
        <f t="shared" si="14"/>
        <v>2.4393102671614573E-2</v>
      </c>
      <c r="V168" s="271">
        <f t="shared" si="14"/>
        <v>2.0661407452765099E-2</v>
      </c>
      <c r="W168" s="271">
        <f t="shared" si="14"/>
        <v>1.9252948740035056E-2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1.9211020904443602E-2</v>
      </c>
      <c r="C169" s="320">
        <f t="shared" si="15"/>
        <v>1.8568874811727334E-2</v>
      </c>
      <c r="D169" s="320">
        <f t="shared" si="15"/>
        <v>1.8030454911399305E-2</v>
      </c>
      <c r="E169" s="320">
        <f t="shared" si="15"/>
        <v>1.849839268727585E-2</v>
      </c>
      <c r="F169" s="320">
        <f t="shared" si="15"/>
        <v>8.6499931839464049E-3</v>
      </c>
      <c r="G169" s="320">
        <f t="shared" si="15"/>
        <v>6.8883911133950553E-3</v>
      </c>
      <c r="H169" s="320">
        <f t="shared" si="15"/>
        <v>6.2125962427003441E-3</v>
      </c>
      <c r="I169" s="320">
        <f t="shared" si="15"/>
        <v>5.6608755538369157E-3</v>
      </c>
      <c r="J169" s="320">
        <f t="shared" si="15"/>
        <v>6.9899371261326997E-3</v>
      </c>
      <c r="K169" s="320">
        <f t="shared" si="15"/>
        <v>3.0473515828387792E-3</v>
      </c>
      <c r="L169" s="320">
        <f t="shared" si="15"/>
        <v>4.257454669704141E-3</v>
      </c>
      <c r="M169" s="320">
        <f t="shared" si="15"/>
        <v>1.7992915014716861E-2</v>
      </c>
      <c r="N169" s="320">
        <f t="shared" si="15"/>
        <v>1.1436102241448623E-2</v>
      </c>
      <c r="O169" s="320">
        <f t="shared" si="15"/>
        <v>1.8665479418235858E-2</v>
      </c>
      <c r="P169" s="320">
        <f t="shared" si="15"/>
        <v>1.9507347472598843E-2</v>
      </c>
      <c r="Q169" s="320">
        <f t="shared" si="15"/>
        <v>2.2096534197102186E-2</v>
      </c>
      <c r="R169" s="320">
        <f t="shared" si="15"/>
        <v>2.5929789024157105E-2</v>
      </c>
      <c r="S169" s="320">
        <f t="shared" si="15"/>
        <v>2.1596361181782844E-2</v>
      </c>
      <c r="T169" s="320">
        <f t="shared" si="15"/>
        <v>2.4434924685809208E-2</v>
      </c>
      <c r="U169" s="320">
        <f t="shared" si="15"/>
        <v>2.3678821363801728E-2</v>
      </c>
      <c r="V169" s="320">
        <f t="shared" si="15"/>
        <v>1.9967428020628283E-2</v>
      </c>
      <c r="W169" s="320">
        <f t="shared" si="15"/>
        <v>1.8553843194511088E-2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1.1761063246921713E-3</v>
      </c>
      <c r="C170" s="320">
        <f t="shared" si="16"/>
        <v>1.5464572110337872E-3</v>
      </c>
      <c r="D170" s="320">
        <f t="shared" si="16"/>
        <v>2.062746591210815E-3</v>
      </c>
      <c r="E170" s="320">
        <f t="shared" si="16"/>
        <v>9.5898290552923269E-4</v>
      </c>
      <c r="F170" s="320">
        <f t="shared" si="16"/>
        <v>1.0488024027901183E-3</v>
      </c>
      <c r="G170" s="320">
        <f t="shared" si="16"/>
        <v>3.8214622330623519E-4</v>
      </c>
      <c r="H170" s="320">
        <f t="shared" si="16"/>
        <v>4.4852251898271263E-4</v>
      </c>
      <c r="I170" s="320">
        <f t="shared" si="16"/>
        <v>3.7794992567406071E-4</v>
      </c>
      <c r="J170" s="320">
        <f t="shared" si="16"/>
        <v>7.4646352868844529E-4</v>
      </c>
      <c r="K170" s="320">
        <f t="shared" si="16"/>
        <v>4.0698983485408687E-4</v>
      </c>
      <c r="L170" s="320">
        <f t="shared" si="16"/>
        <v>5.1991120671874983E-4</v>
      </c>
      <c r="M170" s="320">
        <f t="shared" si="16"/>
        <v>6.7378295942807827E-4</v>
      </c>
      <c r="N170" s="320">
        <f t="shared" si="16"/>
        <v>1.2060461004821282E-3</v>
      </c>
      <c r="O170" s="320">
        <f t="shared" si="16"/>
        <v>6.8568332602380645E-4</v>
      </c>
      <c r="P170" s="320">
        <f t="shared" si="16"/>
        <v>6.6493997053355275E-4</v>
      </c>
      <c r="Q170" s="320">
        <f t="shared" si="16"/>
        <v>7.7844574900408673E-4</v>
      </c>
      <c r="R170" s="320">
        <f t="shared" si="16"/>
        <v>9.8703011022332186E-4</v>
      </c>
      <c r="S170" s="320">
        <f t="shared" si="16"/>
        <v>6.4404021289850397E-4</v>
      </c>
      <c r="T170" s="320">
        <f t="shared" si="16"/>
        <v>6.9074122825532526E-4</v>
      </c>
      <c r="U170" s="320">
        <f t="shared" si="16"/>
        <v>7.1428130781284172E-4</v>
      </c>
      <c r="V170" s="320">
        <f t="shared" si="16"/>
        <v>6.9397943213681749E-4</v>
      </c>
      <c r="W170" s="320">
        <f t="shared" si="16"/>
        <v>6.9910554552396833E-4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5.2476879099539585E-3</v>
      </c>
      <c r="C171" s="271">
        <f t="shared" si="17"/>
        <v>5.3219543090688255E-3</v>
      </c>
      <c r="D171" s="271">
        <f t="shared" si="17"/>
        <v>5.5578700674113919E-3</v>
      </c>
      <c r="E171" s="271">
        <f t="shared" si="17"/>
        <v>4.9664370735392179E-3</v>
      </c>
      <c r="F171" s="271">
        <f t="shared" si="17"/>
        <v>2.6750891768863834E-3</v>
      </c>
      <c r="G171" s="271">
        <f t="shared" si="17"/>
        <v>1.8026054109622131E-3</v>
      </c>
      <c r="H171" s="271">
        <f t="shared" si="17"/>
        <v>1.7093390087144431E-3</v>
      </c>
      <c r="I171" s="271">
        <f t="shared" si="17"/>
        <v>1.5125063989842201E-3</v>
      </c>
      <c r="J171" s="271">
        <f t="shared" si="17"/>
        <v>2.0489867610202603E-3</v>
      </c>
      <c r="K171" s="271">
        <f t="shared" si="17"/>
        <v>9.5545031927730126E-4</v>
      </c>
      <c r="L171" s="271">
        <f t="shared" si="17"/>
        <v>1.2860020831418771E-3</v>
      </c>
      <c r="M171" s="271">
        <f t="shared" si="17"/>
        <v>4.5419928423581406E-3</v>
      </c>
      <c r="N171" s="271">
        <f t="shared" si="17"/>
        <v>3.5951079964035098E-3</v>
      </c>
      <c r="O171" s="271">
        <f t="shared" si="17"/>
        <v>4.6372891053789904E-3</v>
      </c>
      <c r="P171" s="271">
        <f t="shared" si="17"/>
        <v>4.6687298812146481E-3</v>
      </c>
      <c r="Q171" s="271">
        <f t="shared" si="17"/>
        <v>5.3630360007366909E-3</v>
      </c>
      <c r="R171" s="271">
        <f t="shared" si="17"/>
        <v>6.4252155375377224E-3</v>
      </c>
      <c r="S171" s="271">
        <f t="shared" si="17"/>
        <v>5.1586472368832315E-3</v>
      </c>
      <c r="T171" s="271">
        <f t="shared" si="17"/>
        <v>5.7944213381497679E-3</v>
      </c>
      <c r="U171" s="271">
        <f t="shared" si="17"/>
        <v>5.6515169642492452E-3</v>
      </c>
      <c r="V171" s="271">
        <f t="shared" si="17"/>
        <v>4.8885085857566001E-3</v>
      </c>
      <c r="W171" s="271">
        <f t="shared" si="17"/>
        <v>4.6026528011027714E-3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1.9283421370405475E-3</v>
      </c>
      <c r="C172" s="320">
        <f t="shared" si="18"/>
        <v>1.7396610328347033E-3</v>
      </c>
      <c r="D172" s="320">
        <f t="shared" si="18"/>
        <v>1.5743275199747405E-3</v>
      </c>
      <c r="E172" s="320">
        <f t="shared" si="18"/>
        <v>1.9407130722128392E-3</v>
      </c>
      <c r="F172" s="320">
        <f t="shared" si="18"/>
        <v>7.471451759289016E-4</v>
      </c>
      <c r="G172" s="320">
        <f t="shared" si="18"/>
        <v>7.1271889509424426E-4</v>
      </c>
      <c r="H172" s="320">
        <f t="shared" si="18"/>
        <v>5.9433708407293114E-4</v>
      </c>
      <c r="I172" s="320">
        <f t="shared" si="18"/>
        <v>5.5548667507638043E-4</v>
      </c>
      <c r="J172" s="320">
        <f t="shared" si="18"/>
        <v>6.1877420488085143E-4</v>
      </c>
      <c r="K172" s="320">
        <f t="shared" si="18"/>
        <v>2.5026475875649507E-4</v>
      </c>
      <c r="L172" s="320">
        <f t="shared" si="18"/>
        <v>3.6560909520650542E-4</v>
      </c>
      <c r="M172" s="320">
        <f t="shared" si="18"/>
        <v>1.6867503023230757E-3</v>
      </c>
      <c r="N172" s="320">
        <f t="shared" si="18"/>
        <v>7.2447955792291846E-4</v>
      </c>
      <c r="O172" s="320">
        <f t="shared" si="18"/>
        <v>1.8664424750300254E-3</v>
      </c>
      <c r="P172" s="320">
        <f t="shared" si="18"/>
        <v>1.8355736465003978E-3</v>
      </c>
      <c r="Q172" s="320">
        <f t="shared" si="18"/>
        <v>2.0906376511920328E-3</v>
      </c>
      <c r="R172" s="320">
        <f t="shared" si="18"/>
        <v>2.5271656884629412E-3</v>
      </c>
      <c r="S172" s="320">
        <f t="shared" si="18"/>
        <v>2.1696128906692788E-3</v>
      </c>
      <c r="T172" s="320">
        <f t="shared" si="18"/>
        <v>2.4765344208473321E-3</v>
      </c>
      <c r="U172" s="320">
        <f t="shared" si="18"/>
        <v>2.3885886157042836E-3</v>
      </c>
      <c r="V172" s="320">
        <f t="shared" si="18"/>
        <v>1.9235103714862398E-3</v>
      </c>
      <c r="W172" s="320">
        <f t="shared" si="18"/>
        <v>1.7089433473802514E-3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1.5771828773833623E-3</v>
      </c>
      <c r="C173" s="320">
        <f t="shared" si="19"/>
        <v>1.4728978672236687E-3</v>
      </c>
      <c r="D173" s="320">
        <f t="shared" si="19"/>
        <v>1.4955812864294112E-3</v>
      </c>
      <c r="E173" s="320">
        <f t="shared" si="19"/>
        <v>1.5946896661282013E-3</v>
      </c>
      <c r="F173" s="320">
        <f t="shared" si="19"/>
        <v>7.07051824034801E-4</v>
      </c>
      <c r="G173" s="320">
        <f t="shared" si="19"/>
        <v>5.2396511406990233E-4</v>
      </c>
      <c r="H173" s="320">
        <f t="shared" si="19"/>
        <v>4.9255103296381108E-4</v>
      </c>
      <c r="I173" s="320">
        <f t="shared" si="19"/>
        <v>4.304237729310804E-4</v>
      </c>
      <c r="J173" s="320">
        <f t="shared" si="19"/>
        <v>5.6743420812225371E-4</v>
      </c>
      <c r="K173" s="320">
        <f t="shared" si="19"/>
        <v>2.812231845460522E-4</v>
      </c>
      <c r="L173" s="320">
        <f t="shared" si="19"/>
        <v>3.4745022641266354E-4</v>
      </c>
      <c r="M173" s="320">
        <f t="shared" si="19"/>
        <v>1.6291656453847009E-3</v>
      </c>
      <c r="N173" s="320">
        <f t="shared" si="19"/>
        <v>1.2274266675947395E-3</v>
      </c>
      <c r="O173" s="320">
        <f t="shared" si="19"/>
        <v>1.5860205218578799E-3</v>
      </c>
      <c r="P173" s="320">
        <f t="shared" si="19"/>
        <v>1.5069686533645031E-3</v>
      </c>
      <c r="Q173" s="320">
        <f t="shared" si="19"/>
        <v>1.7771787135963848E-3</v>
      </c>
      <c r="R173" s="320">
        <f t="shared" si="19"/>
        <v>2.1560555520321683E-3</v>
      </c>
      <c r="S173" s="320">
        <f t="shared" si="19"/>
        <v>1.7861678868814038E-3</v>
      </c>
      <c r="T173" s="320">
        <f t="shared" si="19"/>
        <v>2.0327872609205112E-3</v>
      </c>
      <c r="U173" s="320">
        <f t="shared" si="19"/>
        <v>1.9673254907519879E-3</v>
      </c>
      <c r="V173" s="320">
        <f t="shared" si="19"/>
        <v>1.7313666950946368E-3</v>
      </c>
      <c r="W173" s="320">
        <f t="shared" si="19"/>
        <v>1.6431025942393145E-3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1.7421628955300481E-3</v>
      </c>
      <c r="C174" s="320">
        <f t="shared" si="20"/>
        <v>2.1093954090104536E-3</v>
      </c>
      <c r="D174" s="320">
        <f t="shared" si="20"/>
        <v>2.4879612610072396E-3</v>
      </c>
      <c r="E174" s="320">
        <f t="shared" si="20"/>
        <v>1.4310343351981775E-3</v>
      </c>
      <c r="F174" s="320">
        <f t="shared" si="20"/>
        <v>1.220892176922681E-3</v>
      </c>
      <c r="G174" s="320">
        <f t="shared" si="20"/>
        <v>5.6592140179806644E-4</v>
      </c>
      <c r="H174" s="320">
        <f t="shared" si="20"/>
        <v>6.2245089167770106E-4</v>
      </c>
      <c r="I174" s="320">
        <f t="shared" si="20"/>
        <v>5.2659595097675951E-4</v>
      </c>
      <c r="J174" s="320">
        <f t="shared" si="20"/>
        <v>8.6277834801715527E-4</v>
      </c>
      <c r="K174" s="320">
        <f t="shared" si="20"/>
        <v>4.2396237597475394E-4</v>
      </c>
      <c r="L174" s="320">
        <f t="shared" si="20"/>
        <v>5.7294276152270829E-4</v>
      </c>
      <c r="M174" s="320">
        <f t="shared" si="20"/>
        <v>1.2260768946503635E-3</v>
      </c>
      <c r="N174" s="320">
        <f t="shared" si="20"/>
        <v>1.6432017708858518E-3</v>
      </c>
      <c r="O174" s="320">
        <f t="shared" si="20"/>
        <v>1.1848261084910856E-3</v>
      </c>
      <c r="P174" s="320">
        <f t="shared" si="20"/>
        <v>1.3261875813497476E-3</v>
      </c>
      <c r="Q174" s="320">
        <f t="shared" si="20"/>
        <v>1.4952196359482729E-3</v>
      </c>
      <c r="R174" s="320">
        <f t="shared" si="20"/>
        <v>1.7419942970426129E-3</v>
      </c>
      <c r="S174" s="320">
        <f t="shared" si="20"/>
        <v>1.2028664593325498E-3</v>
      </c>
      <c r="T174" s="320">
        <f t="shared" si="20"/>
        <v>1.2850996563819241E-3</v>
      </c>
      <c r="U174" s="320">
        <f t="shared" si="20"/>
        <v>1.295602857792973E-3</v>
      </c>
      <c r="V174" s="320">
        <f t="shared" si="20"/>
        <v>1.233631519175723E-3</v>
      </c>
      <c r="W174" s="320">
        <f t="shared" si="20"/>
        <v>1.2506068594832062E-3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8.1425113608697194E-3</v>
      </c>
      <c r="C175" s="321">
        <f t="shared" si="21"/>
        <v>9.8315776814388751E-3</v>
      </c>
      <c r="D175" s="321">
        <f t="shared" si="21"/>
        <v>9.0094191557351499E-3</v>
      </c>
      <c r="E175" s="321">
        <f t="shared" si="21"/>
        <v>1.0238824429902642E-2</v>
      </c>
      <c r="F175" s="321">
        <f t="shared" si="21"/>
        <v>9.6041423475789704E-3</v>
      </c>
      <c r="G175" s="321">
        <f t="shared" si="21"/>
        <v>8.9858458636766156E-3</v>
      </c>
      <c r="H175" s="321">
        <f t="shared" si="21"/>
        <v>1.1182725527492818E-2</v>
      </c>
      <c r="I175" s="321">
        <f t="shared" si="21"/>
        <v>1.2686382331297522E-2</v>
      </c>
      <c r="J175" s="321">
        <f t="shared" si="21"/>
        <v>1.605669262495369E-2</v>
      </c>
      <c r="K175" s="321">
        <f t="shared" si="21"/>
        <v>1.5036524671909182E-2</v>
      </c>
      <c r="L175" s="321">
        <f t="shared" si="21"/>
        <v>1.5465314750717885E-2</v>
      </c>
      <c r="M175" s="321">
        <f t="shared" si="21"/>
        <v>1.6602832722269333E-2</v>
      </c>
      <c r="N175" s="321">
        <f t="shared" si="21"/>
        <v>1.7366836078428025E-2</v>
      </c>
      <c r="O175" s="321">
        <f t="shared" si="21"/>
        <v>1.7755771710012067E-2</v>
      </c>
      <c r="P175" s="321">
        <f t="shared" si="21"/>
        <v>1.6644723124529397E-2</v>
      </c>
      <c r="Q175" s="321">
        <f t="shared" si="21"/>
        <v>1.6976735617034677E-2</v>
      </c>
      <c r="R175" s="321">
        <f t="shared" si="21"/>
        <v>1.90853489298752E-2</v>
      </c>
      <c r="S175" s="321">
        <f t="shared" si="21"/>
        <v>2.00085970098367E-2</v>
      </c>
      <c r="T175" s="321">
        <f t="shared" si="21"/>
        <v>2.1837782961910052E-2</v>
      </c>
      <c r="U175" s="321">
        <f t="shared" si="21"/>
        <v>2.3085350426469396E-2</v>
      </c>
      <c r="V175" s="321">
        <f t="shared" si="21"/>
        <v>2.2319294159132391E-2</v>
      </c>
      <c r="W175" s="321">
        <f t="shared" si="21"/>
        <v>2.1622064881666261E-2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0.99999999999999989</v>
      </c>
      <c r="C178" s="234">
        <f t="shared" si="22"/>
        <v>1.0000000000000002</v>
      </c>
      <c r="D178" s="234">
        <f t="shared" si="22"/>
        <v>0.99999999999999989</v>
      </c>
      <c r="E178" s="234">
        <f t="shared" si="22"/>
        <v>1.0000000000000002</v>
      </c>
      <c r="F178" s="234">
        <f t="shared" si="22"/>
        <v>0.99999999999999989</v>
      </c>
      <c r="G178" s="234">
        <f t="shared" si="22"/>
        <v>1</v>
      </c>
      <c r="H178" s="234">
        <f t="shared" si="22"/>
        <v>1.0000000000000004</v>
      </c>
      <c r="I178" s="234">
        <f t="shared" si="22"/>
        <v>1.0000000000000002</v>
      </c>
      <c r="J178" s="234">
        <f t="shared" si="22"/>
        <v>0.99999999999999989</v>
      </c>
      <c r="K178" s="234">
        <f t="shared" si="22"/>
        <v>1</v>
      </c>
      <c r="L178" s="234">
        <f t="shared" si="22"/>
        <v>0.99999999999999978</v>
      </c>
      <c r="M178" s="234">
        <f t="shared" si="22"/>
        <v>0.99999999999999989</v>
      </c>
      <c r="N178" s="234">
        <f t="shared" si="22"/>
        <v>1</v>
      </c>
      <c r="O178" s="234">
        <f t="shared" si="22"/>
        <v>0.99999999999999989</v>
      </c>
      <c r="P178" s="234">
        <f t="shared" si="22"/>
        <v>1</v>
      </c>
      <c r="Q178" s="234">
        <f t="shared" si="22"/>
        <v>0.99999999999999989</v>
      </c>
      <c r="R178" s="234">
        <f t="shared" si="22"/>
        <v>1</v>
      </c>
      <c r="S178" s="234">
        <f t="shared" si="22"/>
        <v>0.99999999999999989</v>
      </c>
      <c r="T178" s="234">
        <f t="shared" si="22"/>
        <v>0.99999999999999989</v>
      </c>
      <c r="U178" s="234">
        <f t="shared" si="22"/>
        <v>1</v>
      </c>
      <c r="V178" s="234">
        <f t="shared" si="22"/>
        <v>0.99999999999999989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6.0566093445846682E-3</v>
      </c>
      <c r="C179" s="268">
        <f t="shared" si="23"/>
        <v>6.7106752883757991E-3</v>
      </c>
      <c r="D179" s="268">
        <f t="shared" si="23"/>
        <v>7.0185154198679559E-3</v>
      </c>
      <c r="E179" s="268">
        <f t="shared" si="23"/>
        <v>5.5679990959467589E-3</v>
      </c>
      <c r="F179" s="268">
        <f t="shared" si="23"/>
        <v>7.1241559683789422E-3</v>
      </c>
      <c r="G179" s="268">
        <f t="shared" si="23"/>
        <v>6.1459316054665045E-3</v>
      </c>
      <c r="H179" s="268">
        <f t="shared" si="23"/>
        <v>6.3055590093167337E-3</v>
      </c>
      <c r="I179" s="268">
        <f t="shared" si="23"/>
        <v>6.3008287303455658E-3</v>
      </c>
      <c r="J179" s="268">
        <f t="shared" si="23"/>
        <v>6.6590803364578914E-3</v>
      </c>
      <c r="K179" s="268">
        <f t="shared" si="23"/>
        <v>6.3197748599766448E-3</v>
      </c>
      <c r="L179" s="268">
        <f t="shared" si="23"/>
        <v>6.8631712557278507E-3</v>
      </c>
      <c r="M179" s="268">
        <f t="shared" si="23"/>
        <v>4.6223823467167035E-3</v>
      </c>
      <c r="N179" s="268">
        <f t="shared" si="23"/>
        <v>5.3148477610881093E-3</v>
      </c>
      <c r="O179" s="268">
        <f t="shared" si="23"/>
        <v>4.8603834669209076E-3</v>
      </c>
      <c r="P179" s="268">
        <f t="shared" si="23"/>
        <v>5.1704711510609591E-3</v>
      </c>
      <c r="Q179" s="268">
        <f t="shared" si="23"/>
        <v>5.0336883136666982E-3</v>
      </c>
      <c r="R179" s="268">
        <f t="shared" si="23"/>
        <v>4.9943383327007811E-3</v>
      </c>
      <c r="S179" s="268">
        <f t="shared" si="23"/>
        <v>4.6124433672253828E-3</v>
      </c>
      <c r="T179" s="268">
        <f t="shared" si="23"/>
        <v>4.4775455107348107E-3</v>
      </c>
      <c r="U179" s="268">
        <f t="shared" si="23"/>
        <v>4.5572864788055965E-3</v>
      </c>
      <c r="V179" s="268">
        <f t="shared" si="23"/>
        <v>4.5682723765621477E-3</v>
      </c>
      <c r="W179" s="268">
        <f t="shared" si="23"/>
        <v>4.5108124415264191E-3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1.2785498390183083E-2</v>
      </c>
      <c r="C180" s="269">
        <f t="shared" si="24"/>
        <v>1.4166231172443873E-2</v>
      </c>
      <c r="D180" s="269">
        <f t="shared" si="24"/>
        <v>1.4816081489956241E-2</v>
      </c>
      <c r="E180" s="269">
        <f t="shared" si="24"/>
        <v>1.1754042472859874E-2</v>
      </c>
      <c r="F180" s="269">
        <f t="shared" si="24"/>
        <v>1.5039088619206359E-2</v>
      </c>
      <c r="G180" s="269">
        <f t="shared" si="24"/>
        <v>1.297405762485344E-2</v>
      </c>
      <c r="H180" s="269">
        <f t="shared" si="24"/>
        <v>1.3311030970638252E-2</v>
      </c>
      <c r="I180" s="269">
        <f t="shared" si="24"/>
        <v>1.3301045354804355E-2</v>
      </c>
      <c r="J180" s="269">
        <f t="shared" si="24"/>
        <v>1.4057314262477111E-2</v>
      </c>
      <c r="K180" s="269">
        <f t="shared" si="24"/>
        <v>1.3341040622142333E-2</v>
      </c>
      <c r="L180" s="269">
        <f t="shared" si="24"/>
        <v>1.4488150060415797E-2</v>
      </c>
      <c r="M180" s="269">
        <f t="shared" si="24"/>
        <v>9.7578461297985301E-3</v>
      </c>
      <c r="N180" s="269">
        <f t="shared" si="24"/>
        <v>1.1219640169498177E-2</v>
      </c>
      <c r="O180" s="269">
        <f t="shared" si="24"/>
        <v>1.0260266339870925E-2</v>
      </c>
      <c r="P180" s="269">
        <f t="shared" si="24"/>
        <v>1.091486123956229E-2</v>
      </c>
      <c r="Q180" s="269">
        <f t="shared" si="24"/>
        <v>1.0626112758719188E-2</v>
      </c>
      <c r="R180" s="269">
        <f t="shared" si="24"/>
        <v>1.0543044974473968E-2</v>
      </c>
      <c r="S180" s="269">
        <f t="shared" si="24"/>
        <v>9.7368649505517723E-3</v>
      </c>
      <c r="T180" s="269">
        <f t="shared" si="24"/>
        <v>9.4520956631712841E-3</v>
      </c>
      <c r="U180" s="269">
        <f t="shared" si="24"/>
        <v>9.6204287949444717E-3</v>
      </c>
      <c r="V180" s="269">
        <f t="shared" si="24"/>
        <v>9.6436200179687275E-3</v>
      </c>
      <c r="W180" s="269">
        <f t="shared" si="24"/>
        <v>9.6961792251794247E-3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7.6113556267554533E-2</v>
      </c>
      <c r="C181" s="269">
        <f t="shared" si="25"/>
        <v>8.4333218818507971E-2</v>
      </c>
      <c r="D181" s="269">
        <f t="shared" si="25"/>
        <v>8.8201853203964856E-2</v>
      </c>
      <c r="E181" s="269">
        <f t="shared" si="25"/>
        <v>6.9973179443373612E-2</v>
      </c>
      <c r="F181" s="269">
        <f t="shared" si="25"/>
        <v>8.9529440534723712E-2</v>
      </c>
      <c r="G181" s="269">
        <f t="shared" si="25"/>
        <v>7.7236071282602292E-2</v>
      </c>
      <c r="H181" s="269">
        <f t="shared" si="25"/>
        <v>7.9242112731463671E-2</v>
      </c>
      <c r="I181" s="269">
        <f t="shared" si="25"/>
        <v>7.9182667201110099E-2</v>
      </c>
      <c r="J181" s="269">
        <f t="shared" si="25"/>
        <v>8.3684823808610767E-2</v>
      </c>
      <c r="K181" s="269">
        <f t="shared" si="25"/>
        <v>7.9420763670881078E-2</v>
      </c>
      <c r="L181" s="269">
        <f t="shared" si="25"/>
        <v>8.6249639332240377E-2</v>
      </c>
      <c r="M181" s="269">
        <f t="shared" si="25"/>
        <v>5.8089590861848658E-2</v>
      </c>
      <c r="N181" s="269">
        <f t="shared" si="25"/>
        <v>6.6791820489258677E-2</v>
      </c>
      <c r="O181" s="269">
        <f t="shared" si="25"/>
        <v>6.1080556701605303E-2</v>
      </c>
      <c r="P181" s="269">
        <f t="shared" si="25"/>
        <v>6.4977436135602834E-2</v>
      </c>
      <c r="Q181" s="269">
        <f t="shared" si="25"/>
        <v>6.3258482906474345E-2</v>
      </c>
      <c r="R181" s="269">
        <f t="shared" si="25"/>
        <v>6.2763970742988881E-2</v>
      </c>
      <c r="S181" s="269">
        <f t="shared" si="25"/>
        <v>5.7964687465952534E-2</v>
      </c>
      <c r="T181" s="269">
        <f t="shared" si="25"/>
        <v>5.626942283747715E-2</v>
      </c>
      <c r="U181" s="269">
        <f t="shared" si="25"/>
        <v>5.7271529513799588E-2</v>
      </c>
      <c r="V181" s="269">
        <f t="shared" si="25"/>
        <v>5.7409589556881323E-2</v>
      </c>
      <c r="W181" s="269">
        <f t="shared" si="25"/>
        <v>5.6579569893781663E-2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9.0078016051060708E-2</v>
      </c>
      <c r="C182" s="269">
        <f t="shared" si="26"/>
        <v>9.9805729897414153E-2</v>
      </c>
      <c r="D182" s="269">
        <f t="shared" si="26"/>
        <v>0.10438413783625615</v>
      </c>
      <c r="E182" s="269">
        <f t="shared" si="26"/>
        <v>8.2811071905344785E-2</v>
      </c>
      <c r="F182" s="269">
        <f t="shared" si="26"/>
        <v>0.10595529596830967</v>
      </c>
      <c r="G182" s="269">
        <f t="shared" si="26"/>
        <v>9.1406477503940334E-2</v>
      </c>
      <c r="H182" s="269">
        <f t="shared" si="26"/>
        <v>9.3780564889825099E-2</v>
      </c>
      <c r="I182" s="269">
        <f t="shared" si="26"/>
        <v>9.3710212961733236E-2</v>
      </c>
      <c r="J182" s="269">
        <f t="shared" si="26"/>
        <v>9.9038374659095763E-2</v>
      </c>
      <c r="K182" s="269">
        <f t="shared" si="26"/>
        <v>9.3991992695560619E-2</v>
      </c>
      <c r="L182" s="269">
        <f t="shared" si="26"/>
        <v>0.10207375370633662</v>
      </c>
      <c r="M182" s="269">
        <f t="shared" si="26"/>
        <v>6.8747216063056144E-2</v>
      </c>
      <c r="N182" s="269">
        <f t="shared" si="26"/>
        <v>7.90460329689745E-2</v>
      </c>
      <c r="O182" s="269">
        <f t="shared" si="26"/>
        <v>7.2286930696474502E-2</v>
      </c>
      <c r="P182" s="269">
        <f t="shared" si="26"/>
        <v>7.6898765767887609E-2</v>
      </c>
      <c r="Q182" s="269">
        <f t="shared" si="26"/>
        <v>7.4864438321405297E-2</v>
      </c>
      <c r="R182" s="269">
        <f t="shared" si="26"/>
        <v>7.427919862450684E-2</v>
      </c>
      <c r="S182" s="269">
        <f t="shared" si="26"/>
        <v>6.8599396796001924E-2</v>
      </c>
      <c r="T182" s="269">
        <f t="shared" si="26"/>
        <v>6.6593104068359457E-2</v>
      </c>
      <c r="U182" s="269">
        <f t="shared" si="26"/>
        <v>6.77790660139206E-2</v>
      </c>
      <c r="V182" s="269">
        <f t="shared" si="26"/>
        <v>6.7942455761904677E-2</v>
      </c>
      <c r="W182" s="269">
        <f t="shared" si="26"/>
        <v>6.8249816726767304E-2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3.0497207150761051E-2</v>
      </c>
      <c r="C183" s="270">
        <f t="shared" si="27"/>
        <v>3.2113374427122046E-2</v>
      </c>
      <c r="D183" s="270">
        <f t="shared" si="27"/>
        <v>3.2409611038958813E-2</v>
      </c>
      <c r="E183" s="270">
        <f t="shared" si="27"/>
        <v>2.9096271856004087E-2</v>
      </c>
      <c r="F183" s="270">
        <f t="shared" si="27"/>
        <v>3.2806600297954056E-2</v>
      </c>
      <c r="G183" s="270">
        <f t="shared" si="27"/>
        <v>3.1586455690520515E-2</v>
      </c>
      <c r="H183" s="270">
        <f t="shared" si="27"/>
        <v>3.1370165008030075E-2</v>
      </c>
      <c r="I183" s="270">
        <f t="shared" si="27"/>
        <v>3.1864137577278663E-2</v>
      </c>
      <c r="J183" s="270">
        <f t="shared" si="27"/>
        <v>3.1927329632253455E-2</v>
      </c>
      <c r="K183" s="270">
        <f t="shared" si="27"/>
        <v>3.0154895722722928E-2</v>
      </c>
      <c r="L183" s="270">
        <f t="shared" si="27"/>
        <v>3.2366445952437851E-2</v>
      </c>
      <c r="M183" s="270">
        <f t="shared" si="27"/>
        <v>2.6424110914082605E-2</v>
      </c>
      <c r="N183" s="270">
        <f t="shared" si="27"/>
        <v>2.6149288835463566E-2</v>
      </c>
      <c r="O183" s="270">
        <f t="shared" si="27"/>
        <v>2.781575080728119E-2</v>
      </c>
      <c r="P183" s="270">
        <f t="shared" si="27"/>
        <v>2.9073395343862867E-2</v>
      </c>
      <c r="Q183" s="270">
        <f t="shared" si="27"/>
        <v>2.8424077949330492E-2</v>
      </c>
      <c r="R183" s="270">
        <f t="shared" si="27"/>
        <v>2.8163864343994122E-2</v>
      </c>
      <c r="S183" s="270">
        <f t="shared" si="27"/>
        <v>2.8018391811937327E-2</v>
      </c>
      <c r="T183" s="270">
        <f t="shared" si="27"/>
        <v>2.7648054130749229E-2</v>
      </c>
      <c r="U183" s="270">
        <f t="shared" si="27"/>
        <v>2.7805712106593574E-2</v>
      </c>
      <c r="V183" s="270">
        <f t="shared" si="27"/>
        <v>2.7394370389430094E-2</v>
      </c>
      <c r="W183" s="270">
        <f t="shared" si="27"/>
        <v>2.755571977806268E-2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0.58250575898891999</v>
      </c>
      <c r="C184" s="271">
        <f t="shared" si="28"/>
        <v>0.55541961820349206</v>
      </c>
      <c r="D184" s="271">
        <f t="shared" si="28"/>
        <v>0.54788969612177829</v>
      </c>
      <c r="E184" s="271">
        <f t="shared" si="28"/>
        <v>0.60495216601545077</v>
      </c>
      <c r="F184" s="271">
        <f t="shared" si="28"/>
        <v>0.54205839022343694</v>
      </c>
      <c r="G184" s="271">
        <f t="shared" si="28"/>
        <v>0.57050712129502179</v>
      </c>
      <c r="H184" s="271">
        <f t="shared" si="28"/>
        <v>0.56900113121212792</v>
      </c>
      <c r="I184" s="271">
        <f t="shared" si="28"/>
        <v>0.56432416372370453</v>
      </c>
      <c r="J184" s="271">
        <f t="shared" si="28"/>
        <v>0.55706854303014608</v>
      </c>
      <c r="K184" s="271">
        <f t="shared" si="28"/>
        <v>0.58033267123175558</v>
      </c>
      <c r="L184" s="271">
        <f t="shared" si="28"/>
        <v>0.54970900806573475</v>
      </c>
      <c r="M184" s="271">
        <f t="shared" si="28"/>
        <v>0.64205166945360503</v>
      </c>
      <c r="N184" s="271">
        <f t="shared" si="28"/>
        <v>0.63241962065181345</v>
      </c>
      <c r="O184" s="271">
        <f t="shared" si="28"/>
        <v>0.62639019877012203</v>
      </c>
      <c r="P184" s="271">
        <f t="shared" si="28"/>
        <v>0.60500238608686574</v>
      </c>
      <c r="Q184" s="271">
        <f t="shared" si="28"/>
        <v>0.61432979601964666</v>
      </c>
      <c r="R184" s="271">
        <f t="shared" si="28"/>
        <v>0.61943149490667959</v>
      </c>
      <c r="S184" s="271">
        <f t="shared" si="28"/>
        <v>0.63108161155642073</v>
      </c>
      <c r="T184" s="271">
        <f t="shared" si="28"/>
        <v>0.636213724033869</v>
      </c>
      <c r="U184" s="271">
        <f t="shared" si="28"/>
        <v>0.63344198065901536</v>
      </c>
      <c r="V184" s="271">
        <f t="shared" si="28"/>
        <v>0.63818639177036096</v>
      </c>
      <c r="W184" s="271">
        <f t="shared" si="28"/>
        <v>0.63797407824046493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0.58216956314758239</v>
      </c>
      <c r="C185" s="320">
        <f t="shared" si="29"/>
        <v>0.55504711586824806</v>
      </c>
      <c r="D185" s="320">
        <f t="shared" si="29"/>
        <v>0.54750010591341647</v>
      </c>
      <c r="E185" s="320">
        <f t="shared" si="29"/>
        <v>0.60464309240113512</v>
      </c>
      <c r="F185" s="320">
        <f t="shared" si="29"/>
        <v>0.54166293602235815</v>
      </c>
      <c r="G185" s="320">
        <f t="shared" si="29"/>
        <v>0.57016596727148372</v>
      </c>
      <c r="H185" s="320">
        <f t="shared" si="29"/>
        <v>0.5686511164438588</v>
      </c>
      <c r="I185" s="320">
        <f t="shared" si="29"/>
        <v>0.56397441152811068</v>
      </c>
      <c r="J185" s="320">
        <f t="shared" si="29"/>
        <v>0.55669890467494132</v>
      </c>
      <c r="K185" s="320">
        <f t="shared" si="29"/>
        <v>0.57998186735697477</v>
      </c>
      <c r="L185" s="320">
        <f t="shared" si="29"/>
        <v>0.54932804084409514</v>
      </c>
      <c r="M185" s="320">
        <f t="shared" si="29"/>
        <v>0.64179508600342294</v>
      </c>
      <c r="N185" s="320">
        <f t="shared" si="29"/>
        <v>0.63212459919459862</v>
      </c>
      <c r="O185" s="320">
        <f t="shared" si="29"/>
        <v>0.62612040413488679</v>
      </c>
      <c r="P185" s="320">
        <f t="shared" si="29"/>
        <v>0.60471537881929338</v>
      </c>
      <c r="Q185" s="320">
        <f t="shared" si="29"/>
        <v>0.61405038141960189</v>
      </c>
      <c r="R185" s="320">
        <f t="shared" si="29"/>
        <v>0.61915426458156586</v>
      </c>
      <c r="S185" s="320">
        <f t="shared" si="29"/>
        <v>0.63082557980825249</v>
      </c>
      <c r="T185" s="320">
        <f t="shared" si="29"/>
        <v>0.63596518031997495</v>
      </c>
      <c r="U185" s="320">
        <f t="shared" si="29"/>
        <v>0.63318901061013344</v>
      </c>
      <c r="V185" s="320">
        <f t="shared" si="29"/>
        <v>0.63793281190616347</v>
      </c>
      <c r="W185" s="320">
        <f t="shared" si="29"/>
        <v>0.63771935824908588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3.3619584133756945E-4</v>
      </c>
      <c r="C186" s="320">
        <f t="shared" si="30"/>
        <v>3.7250233524405255E-4</v>
      </c>
      <c r="D186" s="320">
        <f t="shared" si="30"/>
        <v>3.895902083618738E-4</v>
      </c>
      <c r="E186" s="320">
        <f t="shared" si="30"/>
        <v>3.0907361431563746E-4</v>
      </c>
      <c r="F186" s="320">
        <f t="shared" si="30"/>
        <v>3.9545420107881652E-4</v>
      </c>
      <c r="G186" s="320">
        <f t="shared" si="30"/>
        <v>3.4115402353801028E-4</v>
      </c>
      <c r="H186" s="320">
        <f t="shared" si="30"/>
        <v>3.5001476826904441E-4</v>
      </c>
      <c r="I186" s="320">
        <f t="shared" si="30"/>
        <v>3.4975219559380726E-4</v>
      </c>
      <c r="J186" s="320">
        <f t="shared" si="30"/>
        <v>3.6963835520473866E-4</v>
      </c>
      <c r="K186" s="320">
        <f t="shared" si="30"/>
        <v>3.5080387478079441E-4</v>
      </c>
      <c r="L186" s="320">
        <f t="shared" si="30"/>
        <v>3.8096722163966399E-4</v>
      </c>
      <c r="M186" s="320">
        <f t="shared" si="30"/>
        <v>2.5658345018204562E-4</v>
      </c>
      <c r="N186" s="320">
        <f t="shared" si="30"/>
        <v>2.9502145721479502E-4</v>
      </c>
      <c r="O186" s="320">
        <f t="shared" si="30"/>
        <v>2.6979463523526008E-4</v>
      </c>
      <c r="P186" s="320">
        <f t="shared" si="30"/>
        <v>2.8700726757237695E-4</v>
      </c>
      <c r="Q186" s="320">
        <f t="shared" si="30"/>
        <v>2.7941460004472486E-4</v>
      </c>
      <c r="R186" s="320">
        <f t="shared" si="30"/>
        <v>2.7723032511385392E-4</v>
      </c>
      <c r="S186" s="320">
        <f t="shared" si="30"/>
        <v>2.560317481682597E-4</v>
      </c>
      <c r="T186" s="320">
        <f t="shared" si="30"/>
        <v>2.4854371389409385E-4</v>
      </c>
      <c r="U186" s="320">
        <f t="shared" si="30"/>
        <v>2.5297004888193657E-4</v>
      </c>
      <c r="V186" s="320">
        <f t="shared" si="30"/>
        <v>2.5357986419756592E-4</v>
      </c>
      <c r="W186" s="320">
        <f t="shared" si="30"/>
        <v>2.5471999137911241E-4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0.13562100991302903</v>
      </c>
      <c r="C187" s="271">
        <f t="shared" si="31"/>
        <v>0.13669153653643229</v>
      </c>
      <c r="D187" s="271">
        <f t="shared" si="31"/>
        <v>0.13258003439810206</v>
      </c>
      <c r="E187" s="271">
        <f t="shared" si="31"/>
        <v>0.13288645647110406</v>
      </c>
      <c r="F187" s="271">
        <f t="shared" si="31"/>
        <v>0.13396584021692678</v>
      </c>
      <c r="G187" s="271">
        <f t="shared" si="31"/>
        <v>0.1427395731847276</v>
      </c>
      <c r="H187" s="271">
        <f t="shared" si="31"/>
        <v>0.13868037882192163</v>
      </c>
      <c r="I187" s="271">
        <f t="shared" si="31"/>
        <v>0.14277130150474437</v>
      </c>
      <c r="J187" s="271">
        <f t="shared" si="31"/>
        <v>0.13689682975469686</v>
      </c>
      <c r="K187" s="271">
        <f t="shared" si="31"/>
        <v>0.12827619109559996</v>
      </c>
      <c r="L187" s="271">
        <f t="shared" si="31"/>
        <v>0.13618947155111674</v>
      </c>
      <c r="M187" s="271">
        <f t="shared" si="31"/>
        <v>0.13337106041398944</v>
      </c>
      <c r="N187" s="271">
        <f t="shared" si="31"/>
        <v>0.11788854043331394</v>
      </c>
      <c r="O187" s="271">
        <f t="shared" si="31"/>
        <v>0.13836267650896275</v>
      </c>
      <c r="P187" s="271">
        <f t="shared" si="31"/>
        <v>0.14661694049749235</v>
      </c>
      <c r="Q187" s="271">
        <f t="shared" si="31"/>
        <v>0.14320423212542249</v>
      </c>
      <c r="R187" s="271">
        <f t="shared" si="31"/>
        <v>0.13996509224947448</v>
      </c>
      <c r="S187" s="271">
        <f t="shared" si="31"/>
        <v>0.14225857446990939</v>
      </c>
      <c r="T187" s="271">
        <f t="shared" si="31"/>
        <v>0.14239569879525366</v>
      </c>
      <c r="U187" s="271">
        <f t="shared" si="31"/>
        <v>0.14211479920763928</v>
      </c>
      <c r="V187" s="271">
        <f t="shared" si="31"/>
        <v>0.13785693690490849</v>
      </c>
      <c r="W187" s="271">
        <f t="shared" si="31"/>
        <v>0.13838557947867369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0.12779721376327532</v>
      </c>
      <c r="C188" s="320">
        <f t="shared" si="32"/>
        <v>0.12618275586481009</v>
      </c>
      <c r="D188" s="320">
        <f t="shared" si="32"/>
        <v>0.11896950976459493</v>
      </c>
      <c r="E188" s="320">
        <f t="shared" si="32"/>
        <v>0.12633696887323573</v>
      </c>
      <c r="F188" s="320">
        <f t="shared" si="32"/>
        <v>0.11947912443301499</v>
      </c>
      <c r="G188" s="320">
        <f t="shared" si="32"/>
        <v>0.13523704809163234</v>
      </c>
      <c r="H188" s="320">
        <f t="shared" si="32"/>
        <v>0.12934241697676027</v>
      </c>
      <c r="I188" s="320">
        <f t="shared" si="32"/>
        <v>0.13383572239665653</v>
      </c>
      <c r="J188" s="320">
        <f t="shared" si="32"/>
        <v>0.12368803988401317</v>
      </c>
      <c r="K188" s="320">
        <f t="shared" si="32"/>
        <v>0.11316271517735148</v>
      </c>
      <c r="L188" s="320">
        <f t="shared" si="32"/>
        <v>0.12136824279700943</v>
      </c>
      <c r="M188" s="320">
        <f t="shared" si="32"/>
        <v>0.12855697128519614</v>
      </c>
      <c r="N188" s="320">
        <f t="shared" si="32"/>
        <v>0.10664211216529894</v>
      </c>
      <c r="O188" s="320">
        <f t="shared" si="32"/>
        <v>0.13345997471889257</v>
      </c>
      <c r="P188" s="320">
        <f t="shared" si="32"/>
        <v>0.14178400004049357</v>
      </c>
      <c r="Q188" s="320">
        <f t="shared" si="32"/>
        <v>0.13833092836733968</v>
      </c>
      <c r="R188" s="320">
        <f t="shared" si="32"/>
        <v>0.13483262248249675</v>
      </c>
      <c r="S188" s="320">
        <f t="shared" si="32"/>
        <v>0.1381390335964183</v>
      </c>
      <c r="T188" s="320">
        <f t="shared" si="32"/>
        <v>0.13848103320109523</v>
      </c>
      <c r="U188" s="320">
        <f t="shared" si="32"/>
        <v>0.13795337923560286</v>
      </c>
      <c r="V188" s="320">
        <f t="shared" si="32"/>
        <v>0.13322657089484338</v>
      </c>
      <c r="W188" s="320">
        <f t="shared" si="32"/>
        <v>0.13336057643418353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7.8237961497537971E-3</v>
      </c>
      <c r="C189" s="320">
        <f t="shared" si="33"/>
        <v>1.050878067162214E-2</v>
      </c>
      <c r="D189" s="320">
        <f t="shared" si="33"/>
        <v>1.3610524633507138E-2</v>
      </c>
      <c r="E189" s="320">
        <f t="shared" si="33"/>
        <v>6.5494875978683517E-3</v>
      </c>
      <c r="F189" s="320">
        <f t="shared" si="33"/>
        <v>1.448671578391178E-2</v>
      </c>
      <c r="G189" s="320">
        <f t="shared" si="33"/>
        <v>7.5025250930952922E-3</v>
      </c>
      <c r="H189" s="320">
        <f t="shared" si="33"/>
        <v>9.3379618451613963E-3</v>
      </c>
      <c r="I189" s="320">
        <f t="shared" si="33"/>
        <v>8.9355791080878728E-3</v>
      </c>
      <c r="J189" s="320">
        <f t="shared" si="33"/>
        <v>1.3208789870683713E-2</v>
      </c>
      <c r="K189" s="320">
        <f t="shared" si="33"/>
        <v>1.5113475918248499E-2</v>
      </c>
      <c r="L189" s="320">
        <f t="shared" si="33"/>
        <v>1.4821228754107303E-2</v>
      </c>
      <c r="M189" s="320">
        <f t="shared" si="33"/>
        <v>4.8140891287932874E-3</v>
      </c>
      <c r="N189" s="320">
        <f t="shared" si="33"/>
        <v>1.124642826801492E-2</v>
      </c>
      <c r="O189" s="320">
        <f t="shared" si="33"/>
        <v>4.9027017900701974E-3</v>
      </c>
      <c r="P189" s="320">
        <f t="shared" si="33"/>
        <v>4.8329404569987418E-3</v>
      </c>
      <c r="Q189" s="320">
        <f t="shared" si="33"/>
        <v>4.8733037580828524E-3</v>
      </c>
      <c r="R189" s="320">
        <f t="shared" si="33"/>
        <v>5.1324697669777649E-3</v>
      </c>
      <c r="S189" s="320">
        <f t="shared" si="33"/>
        <v>4.1195408734910899E-3</v>
      </c>
      <c r="T189" s="320">
        <f t="shared" si="33"/>
        <v>3.9146655941584788E-3</v>
      </c>
      <c r="U189" s="320">
        <f t="shared" si="33"/>
        <v>4.1614199720364257E-3</v>
      </c>
      <c r="V189" s="320">
        <f t="shared" si="33"/>
        <v>4.6303660100651114E-3</v>
      </c>
      <c r="W189" s="320">
        <f t="shared" si="33"/>
        <v>5.025003044490133E-3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4.27137726161071E-2</v>
      </c>
      <c r="C190" s="271">
        <f t="shared" si="34"/>
        <v>4.4579345417166308E-2</v>
      </c>
      <c r="D190" s="271">
        <f t="shared" si="34"/>
        <v>4.5318827550135027E-2</v>
      </c>
      <c r="E190" s="271">
        <f t="shared" si="34"/>
        <v>4.1236450271394699E-2</v>
      </c>
      <c r="F190" s="271">
        <f t="shared" si="34"/>
        <v>4.5727811131893066E-2</v>
      </c>
      <c r="G190" s="271">
        <f t="shared" si="34"/>
        <v>4.3427268760208131E-2</v>
      </c>
      <c r="H190" s="271">
        <f t="shared" si="34"/>
        <v>4.3709261989120757E-2</v>
      </c>
      <c r="I190" s="271">
        <f t="shared" si="34"/>
        <v>4.3964301754562361E-2</v>
      </c>
      <c r="J190" s="271">
        <f t="shared" si="34"/>
        <v>4.4688720992209038E-2</v>
      </c>
      <c r="K190" s="271">
        <f t="shared" si="34"/>
        <v>4.3507414620483562E-2</v>
      </c>
      <c r="L190" s="271">
        <f t="shared" si="34"/>
        <v>4.528515930252263E-2</v>
      </c>
      <c r="M190" s="271">
        <f t="shared" si="34"/>
        <v>3.8902883675652068E-2</v>
      </c>
      <c r="N190" s="271">
        <f t="shared" si="34"/>
        <v>4.0435462232852583E-2</v>
      </c>
      <c r="O190" s="271">
        <f t="shared" si="34"/>
        <v>3.9981485892149941E-2</v>
      </c>
      <c r="P190" s="271">
        <f t="shared" si="34"/>
        <v>4.1174251911199611E-2</v>
      </c>
      <c r="Q190" s="271">
        <f t="shared" si="34"/>
        <v>4.062130884371442E-2</v>
      </c>
      <c r="R190" s="271">
        <f t="shared" si="34"/>
        <v>4.0374648632608715E-2</v>
      </c>
      <c r="S190" s="271">
        <f t="shared" si="34"/>
        <v>3.9733564252196381E-2</v>
      </c>
      <c r="T190" s="271">
        <f t="shared" si="34"/>
        <v>3.9482164883938409E-2</v>
      </c>
      <c r="U190" s="271">
        <f t="shared" si="34"/>
        <v>3.9629914747026429E-2</v>
      </c>
      <c r="V190" s="271">
        <f t="shared" si="34"/>
        <v>3.91762216036678E-2</v>
      </c>
      <c r="W190" s="271">
        <f t="shared" si="34"/>
        <v>3.9450681385504408E-2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1.7196045433162489E-2</v>
      </c>
      <c r="C191" s="320">
        <f t="shared" si="35"/>
        <v>1.5847202496354667E-2</v>
      </c>
      <c r="D191" s="320">
        <f t="shared" si="35"/>
        <v>1.3925077686079255E-2</v>
      </c>
      <c r="E191" s="320">
        <f t="shared" si="35"/>
        <v>1.7767705261273869E-2</v>
      </c>
      <c r="F191" s="320">
        <f t="shared" si="35"/>
        <v>1.3834224354862749E-2</v>
      </c>
      <c r="G191" s="320">
        <f t="shared" si="35"/>
        <v>1.875727342386516E-2</v>
      </c>
      <c r="H191" s="320">
        <f t="shared" si="35"/>
        <v>1.6587243626415182E-2</v>
      </c>
      <c r="I191" s="320">
        <f t="shared" si="35"/>
        <v>1.760498409764287E-2</v>
      </c>
      <c r="J191" s="320">
        <f t="shared" si="35"/>
        <v>1.4677773796375398E-2</v>
      </c>
      <c r="K191" s="320">
        <f t="shared" si="35"/>
        <v>1.2458164072925122E-2</v>
      </c>
      <c r="L191" s="320">
        <f t="shared" si="35"/>
        <v>1.3971581689549473E-2</v>
      </c>
      <c r="M191" s="320">
        <f t="shared" si="35"/>
        <v>1.6155427397051274E-2</v>
      </c>
      <c r="N191" s="320">
        <f t="shared" si="35"/>
        <v>9.0562915703407288E-3</v>
      </c>
      <c r="O191" s="320">
        <f t="shared" si="35"/>
        <v>1.7889576104963455E-2</v>
      </c>
      <c r="P191" s="320">
        <f t="shared" si="35"/>
        <v>1.7884399820421171E-2</v>
      </c>
      <c r="Q191" s="320">
        <f t="shared" si="35"/>
        <v>1.7544760742996789E-2</v>
      </c>
      <c r="R191" s="320">
        <f t="shared" si="35"/>
        <v>1.7615836331308185E-2</v>
      </c>
      <c r="S191" s="320">
        <f t="shared" si="35"/>
        <v>1.8603370505577407E-2</v>
      </c>
      <c r="T191" s="320">
        <f t="shared" si="35"/>
        <v>1.8814696218779205E-2</v>
      </c>
      <c r="U191" s="320">
        <f t="shared" si="35"/>
        <v>1.8654652862731554E-2</v>
      </c>
      <c r="V191" s="320">
        <f t="shared" si="35"/>
        <v>1.7204292050878145E-2</v>
      </c>
      <c r="W191" s="320">
        <f t="shared" si="35"/>
        <v>1.646625359464389E-2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9.9819403907304219E-3</v>
      </c>
      <c r="C192" s="320">
        <f t="shared" si="36"/>
        <v>9.5168960649342077E-3</v>
      </c>
      <c r="D192" s="320">
        <f t="shared" si="36"/>
        <v>9.3874942406786174E-3</v>
      </c>
      <c r="E192" s="320">
        <f t="shared" si="36"/>
        <v>1.0367273880453644E-2</v>
      </c>
      <c r="F192" s="320">
        <f t="shared" si="36"/>
        <v>9.2874095134934925E-3</v>
      </c>
      <c r="G192" s="320">
        <f t="shared" si="36"/>
        <v>9.7761254768386485E-3</v>
      </c>
      <c r="H192" s="320">
        <f t="shared" si="36"/>
        <v>9.7501516856626693E-3</v>
      </c>
      <c r="I192" s="320">
        <f t="shared" si="36"/>
        <v>9.6699644126598764E-3</v>
      </c>
      <c r="J192" s="320">
        <f t="shared" si="36"/>
        <v>9.5452178090620586E-3</v>
      </c>
      <c r="K192" s="320">
        <f t="shared" si="36"/>
        <v>9.9444299292476418E-3</v>
      </c>
      <c r="L192" s="320">
        <f t="shared" si="36"/>
        <v>9.4188362047234533E-3</v>
      </c>
      <c r="M192" s="320">
        <f t="shared" si="36"/>
        <v>1.1004285859454725E-2</v>
      </c>
      <c r="N192" s="320">
        <f t="shared" si="36"/>
        <v>1.0838474678339172E-2</v>
      </c>
      <c r="O192" s="320">
        <f t="shared" si="36"/>
        <v>1.0735526120093826E-2</v>
      </c>
      <c r="P192" s="320">
        <f t="shared" si="36"/>
        <v>1.0368513310961162E-2</v>
      </c>
      <c r="Q192" s="320">
        <f t="shared" si="36"/>
        <v>1.0528572244650166E-2</v>
      </c>
      <c r="R192" s="320">
        <f t="shared" si="36"/>
        <v>1.0616083960667273E-2</v>
      </c>
      <c r="S192" s="320">
        <f t="shared" si="36"/>
        <v>1.0816201555692897E-2</v>
      </c>
      <c r="T192" s="320">
        <f t="shared" si="36"/>
        <v>1.0904325685135196E-2</v>
      </c>
      <c r="U192" s="320">
        <f t="shared" si="36"/>
        <v>1.0856725188110984E-2</v>
      </c>
      <c r="V192" s="320">
        <f t="shared" si="36"/>
        <v>1.0938062902687512E-2</v>
      </c>
      <c r="W192" s="320">
        <f t="shared" si="36"/>
        <v>1.0934403003895123E-2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1.5535786792214191E-2</v>
      </c>
      <c r="C193" s="320">
        <f t="shared" si="37"/>
        <v>1.9215246855877433E-2</v>
      </c>
      <c r="D193" s="320">
        <f t="shared" si="37"/>
        <v>2.2006255623377154E-2</v>
      </c>
      <c r="E193" s="320">
        <f t="shared" si="37"/>
        <v>1.3101471129667181E-2</v>
      </c>
      <c r="F193" s="320">
        <f t="shared" si="37"/>
        <v>2.2606177263536819E-2</v>
      </c>
      <c r="G193" s="320">
        <f t="shared" si="37"/>
        <v>1.4893869859504321E-2</v>
      </c>
      <c r="H193" s="320">
        <f t="shared" si="37"/>
        <v>1.7371866677042911E-2</v>
      </c>
      <c r="I193" s="320">
        <f t="shared" si="37"/>
        <v>1.6689353244259617E-2</v>
      </c>
      <c r="J193" s="320">
        <f t="shared" si="37"/>
        <v>2.0465729386771575E-2</v>
      </c>
      <c r="K193" s="320">
        <f t="shared" si="37"/>
        <v>2.1104820618310795E-2</v>
      </c>
      <c r="L193" s="320">
        <f t="shared" si="37"/>
        <v>2.1894741408249704E-2</v>
      </c>
      <c r="M193" s="320">
        <f t="shared" si="37"/>
        <v>1.1743170419146071E-2</v>
      </c>
      <c r="N193" s="320">
        <f t="shared" si="37"/>
        <v>2.0540695984172689E-2</v>
      </c>
      <c r="O193" s="320">
        <f t="shared" si="37"/>
        <v>1.1356383667092653E-2</v>
      </c>
      <c r="P193" s="320">
        <f t="shared" si="37"/>
        <v>1.2921338779817279E-2</v>
      </c>
      <c r="Q193" s="320">
        <f t="shared" si="37"/>
        <v>1.2547975856067458E-2</v>
      </c>
      <c r="R193" s="320">
        <f t="shared" si="37"/>
        <v>1.214272834063326E-2</v>
      </c>
      <c r="S193" s="320">
        <f t="shared" si="37"/>
        <v>1.0313992190926075E-2</v>
      </c>
      <c r="T193" s="320">
        <f t="shared" si="37"/>
        <v>9.7631429800240036E-3</v>
      </c>
      <c r="U193" s="320">
        <f t="shared" si="37"/>
        <v>1.0118536696183893E-2</v>
      </c>
      <c r="V193" s="320">
        <f t="shared" si="37"/>
        <v>1.1033866650102146E-2</v>
      </c>
      <c r="W193" s="320">
        <f t="shared" si="37"/>
        <v>1.2050024786965399E-2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2.3628571277799638E-2</v>
      </c>
      <c r="C194" s="321">
        <f t="shared" si="38"/>
        <v>2.6180270239045726E-2</v>
      </c>
      <c r="D194" s="321">
        <f t="shared" si="38"/>
        <v>2.7381242940980557E-2</v>
      </c>
      <c r="E194" s="321">
        <f t="shared" si="38"/>
        <v>2.1722362468521404E-2</v>
      </c>
      <c r="F194" s="321">
        <f t="shared" si="38"/>
        <v>2.7793377039170258E-2</v>
      </c>
      <c r="G194" s="321">
        <f t="shared" si="38"/>
        <v>2.3977043052659568E-2</v>
      </c>
      <c r="H194" s="321">
        <f t="shared" si="38"/>
        <v>2.4599795367556309E-2</v>
      </c>
      <c r="I194" s="321">
        <f t="shared" si="38"/>
        <v>2.4581341191717145E-2</v>
      </c>
      <c r="J194" s="321">
        <f t="shared" si="38"/>
        <v>2.5978983524052795E-2</v>
      </c>
      <c r="K194" s="321">
        <f t="shared" si="38"/>
        <v>2.4655255480877391E-2</v>
      </c>
      <c r="L194" s="321">
        <f t="shared" si="38"/>
        <v>2.6775200773467053E-2</v>
      </c>
      <c r="M194" s="321">
        <f t="shared" si="38"/>
        <v>1.8033240141250715E-2</v>
      </c>
      <c r="N194" s="321">
        <f t="shared" si="38"/>
        <v>2.0734746457737072E-2</v>
      </c>
      <c r="O194" s="321">
        <f t="shared" si="38"/>
        <v>1.8961750816612232E-2</v>
      </c>
      <c r="P194" s="321">
        <f t="shared" si="38"/>
        <v>2.0171491866465826E-2</v>
      </c>
      <c r="Q194" s="321">
        <f t="shared" si="38"/>
        <v>1.9637862761620276E-2</v>
      </c>
      <c r="R194" s="321">
        <f t="shared" si="38"/>
        <v>1.9484347192572627E-2</v>
      </c>
      <c r="S194" s="321">
        <f t="shared" si="38"/>
        <v>1.799446532980457E-2</v>
      </c>
      <c r="T194" s="321">
        <f t="shared" si="38"/>
        <v>1.7468190076446864E-2</v>
      </c>
      <c r="U194" s="321">
        <f t="shared" si="38"/>
        <v>1.7779282478255155E-2</v>
      </c>
      <c r="V194" s="321">
        <f t="shared" si="38"/>
        <v>1.7822141618315638E-2</v>
      </c>
      <c r="W194" s="321">
        <f t="shared" si="38"/>
        <v>1.7597562830039336E-2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1.0000000000000002</v>
      </c>
      <c r="D197" s="234">
        <f t="shared" si="39"/>
        <v>0.99999999999999978</v>
      </c>
      <c r="E197" s="234">
        <f t="shared" si="39"/>
        <v>0.99999999999999967</v>
      </c>
      <c r="F197" s="234">
        <f t="shared" si="39"/>
        <v>0.99999999999999989</v>
      </c>
      <c r="G197" s="234">
        <f t="shared" si="39"/>
        <v>0.99999999999999978</v>
      </c>
      <c r="H197" s="234">
        <f t="shared" si="39"/>
        <v>0.99999999999999967</v>
      </c>
      <c r="I197" s="234">
        <f t="shared" si="39"/>
        <v>1</v>
      </c>
      <c r="J197" s="234">
        <f t="shared" si="39"/>
        <v>1.0000000000000002</v>
      </c>
      <c r="K197" s="234">
        <f t="shared" si="39"/>
        <v>1.0000000000000002</v>
      </c>
      <c r="L197" s="234">
        <f t="shared" si="39"/>
        <v>1</v>
      </c>
      <c r="M197" s="234">
        <f t="shared" si="39"/>
        <v>0.99999999999999967</v>
      </c>
      <c r="N197" s="234">
        <f t="shared" si="39"/>
        <v>0.99999999999999989</v>
      </c>
      <c r="O197" s="234">
        <f t="shared" si="39"/>
        <v>1</v>
      </c>
      <c r="P197" s="234">
        <f t="shared" si="39"/>
        <v>1.0000000000000002</v>
      </c>
      <c r="Q197" s="234">
        <f t="shared" si="39"/>
        <v>0.99999999999999978</v>
      </c>
      <c r="R197" s="234">
        <f t="shared" si="39"/>
        <v>0.99999999999999989</v>
      </c>
      <c r="S197" s="234">
        <f t="shared" si="39"/>
        <v>1.0000000000000002</v>
      </c>
      <c r="T197" s="234">
        <f t="shared" si="39"/>
        <v>0.99999999999999967</v>
      </c>
      <c r="U197" s="234">
        <f t="shared" si="39"/>
        <v>0.99999999999999978</v>
      </c>
      <c r="V197" s="234">
        <f t="shared" si="39"/>
        <v>0.99999999999999989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2.0027853143825651E-3</v>
      </c>
      <c r="C198" s="268">
        <f t="shared" si="40"/>
        <v>2.2210661526388827E-3</v>
      </c>
      <c r="D198" s="268">
        <f t="shared" si="40"/>
        <v>2.3262300384523449E-3</v>
      </c>
      <c r="E198" s="268">
        <f t="shared" si="40"/>
        <v>1.8408597001542538E-3</v>
      </c>
      <c r="F198" s="268">
        <f t="shared" si="40"/>
        <v>2.3604861398565068E-3</v>
      </c>
      <c r="G198" s="268">
        <f t="shared" si="40"/>
        <v>2.0278737033755253E-3</v>
      </c>
      <c r="H198" s="268">
        <f t="shared" si="40"/>
        <v>2.0834936878966247E-3</v>
      </c>
      <c r="I198" s="268">
        <f t="shared" si="40"/>
        <v>2.0791045120944021E-3</v>
      </c>
      <c r="J198" s="268">
        <f t="shared" si="40"/>
        <v>2.2023838204572512E-3</v>
      </c>
      <c r="K198" s="268">
        <f t="shared" si="40"/>
        <v>2.0945977349029875E-3</v>
      </c>
      <c r="L198" s="268">
        <f t="shared" si="40"/>
        <v>2.2706688978124034E-3</v>
      </c>
      <c r="M198" s="268">
        <f t="shared" si="40"/>
        <v>1.5249516045390912E-3</v>
      </c>
      <c r="N198" s="268">
        <f t="shared" si="40"/>
        <v>1.7615331352656505E-3</v>
      </c>
      <c r="O198" s="268">
        <f t="shared" si="40"/>
        <v>1.6008359589572716E-3</v>
      </c>
      <c r="P198" s="268">
        <f t="shared" si="40"/>
        <v>1.7010153906739129E-3</v>
      </c>
      <c r="Q198" s="268">
        <f t="shared" si="40"/>
        <v>1.7436027416613826E-3</v>
      </c>
      <c r="R198" s="268">
        <f t="shared" si="40"/>
        <v>1.7659976947189775E-3</v>
      </c>
      <c r="S198" s="268">
        <f t="shared" si="40"/>
        <v>1.5239004873190941E-3</v>
      </c>
      <c r="T198" s="268">
        <f t="shared" si="40"/>
        <v>1.5601618245718793E-3</v>
      </c>
      <c r="U198" s="268">
        <f t="shared" si="40"/>
        <v>1.6523838240212856E-3</v>
      </c>
      <c r="V198" s="268">
        <f t="shared" si="40"/>
        <v>1.622882006790518E-3</v>
      </c>
      <c r="W198" s="268">
        <f t="shared" si="40"/>
        <v>1.6299233353607079E-3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4.3071702398499168E-3</v>
      </c>
      <c r="C199" s="269">
        <f t="shared" si="41"/>
        <v>4.7766028463881484E-3</v>
      </c>
      <c r="D199" s="269">
        <f t="shared" si="41"/>
        <v>5.0027672565373027E-3</v>
      </c>
      <c r="E199" s="269">
        <f t="shared" si="41"/>
        <v>3.9589346193542587E-3</v>
      </c>
      <c r="F199" s="269">
        <f t="shared" si="41"/>
        <v>5.0764380885739199E-3</v>
      </c>
      <c r="G199" s="269">
        <f t="shared" si="41"/>
        <v>4.3611250804712438E-3</v>
      </c>
      <c r="H199" s="269">
        <f t="shared" si="41"/>
        <v>4.4807408677200395E-3</v>
      </c>
      <c r="I199" s="269">
        <f t="shared" si="41"/>
        <v>4.4713015497576799E-3</v>
      </c>
      <c r="J199" s="269">
        <f t="shared" si="41"/>
        <v>4.7364248080303435E-3</v>
      </c>
      <c r="K199" s="269">
        <f t="shared" si="41"/>
        <v>4.5046211211172667E-3</v>
      </c>
      <c r="L199" s="269">
        <f t="shared" si="41"/>
        <v>4.8832780183558988E-3</v>
      </c>
      <c r="M199" s="269">
        <f t="shared" si="41"/>
        <v>3.2795458010970368E-3</v>
      </c>
      <c r="N199" s="269">
        <f t="shared" si="41"/>
        <v>3.7883356954136506E-3</v>
      </c>
      <c r="O199" s="269">
        <f t="shared" si="41"/>
        <v>3.4427419413288612E-3</v>
      </c>
      <c r="P199" s="269">
        <f t="shared" si="41"/>
        <v>3.6581868339173678E-3</v>
      </c>
      <c r="Q199" s="269">
        <f t="shared" si="41"/>
        <v>3.7497747687049894E-3</v>
      </c>
      <c r="R199" s="269">
        <f t="shared" si="41"/>
        <v>3.7979371327086656E-3</v>
      </c>
      <c r="S199" s="269">
        <f t="shared" si="41"/>
        <v>3.2772852788253543E-3</v>
      </c>
      <c r="T199" s="269">
        <f t="shared" si="41"/>
        <v>3.3552685511964637E-3</v>
      </c>
      <c r="U199" s="269">
        <f t="shared" si="41"/>
        <v>3.5536002688475858E-3</v>
      </c>
      <c r="V199" s="269">
        <f t="shared" si="41"/>
        <v>3.4901539532163892E-3</v>
      </c>
      <c r="W199" s="269">
        <f t="shared" si="41"/>
        <v>3.5052969646259136E-3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2.7705275635474043E-2</v>
      </c>
      <c r="C200" s="269">
        <f t="shared" si="42"/>
        <v>3.0724835818187867E-2</v>
      </c>
      <c r="D200" s="269">
        <f t="shared" si="42"/>
        <v>3.2179607042260756E-2</v>
      </c>
      <c r="E200" s="269">
        <f t="shared" si="42"/>
        <v>2.5465298268742741E-2</v>
      </c>
      <c r="F200" s="269">
        <f t="shared" si="42"/>
        <v>3.2653484459267704E-2</v>
      </c>
      <c r="G200" s="269">
        <f t="shared" si="42"/>
        <v>2.8052332670148887E-2</v>
      </c>
      <c r="H200" s="269">
        <f t="shared" si="42"/>
        <v>2.8821744644029354E-2</v>
      </c>
      <c r="I200" s="269">
        <f t="shared" si="42"/>
        <v>2.8761027539435116E-2</v>
      </c>
      <c r="J200" s="269">
        <f t="shared" si="42"/>
        <v>3.0466396154740911E-2</v>
      </c>
      <c r="K200" s="269">
        <f t="shared" si="42"/>
        <v>2.8954429505077896E-2</v>
      </c>
      <c r="L200" s="269">
        <f t="shared" si="42"/>
        <v>3.1411009077717808E-2</v>
      </c>
      <c r="M200" s="269">
        <f t="shared" si="42"/>
        <v>2.1095223852057692E-2</v>
      </c>
      <c r="N200" s="269">
        <f t="shared" si="42"/>
        <v>2.4367944333864477E-2</v>
      </c>
      <c r="O200" s="269">
        <f t="shared" si="42"/>
        <v>2.2144960406683803E-2</v>
      </c>
      <c r="P200" s="269">
        <f t="shared" si="42"/>
        <v>2.3530779819669813E-2</v>
      </c>
      <c r="Q200" s="269">
        <f t="shared" si="42"/>
        <v>2.4119906516984486E-2</v>
      </c>
      <c r="R200" s="269">
        <f t="shared" si="42"/>
        <v>2.4429704248597806E-2</v>
      </c>
      <c r="S200" s="269">
        <f t="shared" si="42"/>
        <v>2.1080683355831721E-2</v>
      </c>
      <c r="T200" s="269">
        <f t="shared" si="42"/>
        <v>2.1582299947627545E-2</v>
      </c>
      <c r="U200" s="269">
        <f t="shared" si="42"/>
        <v>2.2858041234550253E-2</v>
      </c>
      <c r="V200" s="269">
        <f t="shared" si="42"/>
        <v>2.2449931602301548E-2</v>
      </c>
      <c r="W200" s="269">
        <f t="shared" si="42"/>
        <v>2.2547336924517603E-2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3.863859397277758E-2</v>
      </c>
      <c r="C201" s="269">
        <f t="shared" si="43"/>
        <v>4.2849761600608646E-2</v>
      </c>
      <c r="D201" s="269">
        <f t="shared" si="43"/>
        <v>4.4878628426905841E-2</v>
      </c>
      <c r="E201" s="269">
        <f t="shared" si="43"/>
        <v>3.5514655517152764E-2</v>
      </c>
      <c r="F201" s="269">
        <f t="shared" si="43"/>
        <v>4.5539511839491544E-2</v>
      </c>
      <c r="G201" s="269">
        <f t="shared" si="43"/>
        <v>3.9122609942321938E-2</v>
      </c>
      <c r="H201" s="269">
        <f t="shared" si="43"/>
        <v>4.0195654558362319E-2</v>
      </c>
      <c r="I201" s="269">
        <f t="shared" si="43"/>
        <v>4.011097669474941E-2</v>
      </c>
      <c r="J201" s="269">
        <f t="shared" si="43"/>
        <v>4.2489334028843147E-2</v>
      </c>
      <c r="K201" s="269">
        <f t="shared" si="43"/>
        <v>4.0409878599577509E-2</v>
      </c>
      <c r="L201" s="269">
        <f t="shared" si="43"/>
        <v>4.3806719052279258E-2</v>
      </c>
      <c r="M201" s="269">
        <f t="shared" si="43"/>
        <v>2.942002093423907E-2</v>
      </c>
      <c r="N201" s="269">
        <f t="shared" si="43"/>
        <v>3.3984253376706228E-2</v>
      </c>
      <c r="O201" s="269">
        <f t="shared" si="43"/>
        <v>3.0884014472734912E-2</v>
      </c>
      <c r="P201" s="269">
        <f t="shared" si="43"/>
        <v>3.2816719071038898E-2</v>
      </c>
      <c r="Q201" s="269">
        <f t="shared" si="43"/>
        <v>3.3638332526741886E-2</v>
      </c>
      <c r="R201" s="269">
        <f t="shared" si="43"/>
        <v>3.4070385574074442E-2</v>
      </c>
      <c r="S201" s="269">
        <f t="shared" si="43"/>
        <v>2.9399742329642983E-2</v>
      </c>
      <c r="T201" s="269">
        <f t="shared" si="43"/>
        <v>3.009931161295994E-2</v>
      </c>
      <c r="U201" s="269">
        <f t="shared" si="43"/>
        <v>3.1878498012267963E-2</v>
      </c>
      <c r="V201" s="269">
        <f t="shared" si="43"/>
        <v>3.1309336290713162E-2</v>
      </c>
      <c r="W201" s="269">
        <f t="shared" si="43"/>
        <v>3.144518062395181E-2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5.5893735926267986E-2</v>
      </c>
      <c r="C202" s="270">
        <f t="shared" si="44"/>
        <v>5.890870083588727E-2</v>
      </c>
      <c r="D202" s="270">
        <f t="shared" si="44"/>
        <v>5.9535972634239841E-2</v>
      </c>
      <c r="E202" s="270">
        <f t="shared" si="44"/>
        <v>5.3315945229435682E-2</v>
      </c>
      <c r="F202" s="270">
        <f t="shared" si="44"/>
        <v>6.0245899965676315E-2</v>
      </c>
      <c r="G202" s="270">
        <f t="shared" si="44"/>
        <v>5.776334174136994E-2</v>
      </c>
      <c r="H202" s="270">
        <f t="shared" si="44"/>
        <v>5.7449153119917204E-2</v>
      </c>
      <c r="I202" s="270">
        <f t="shared" si="44"/>
        <v>5.8274566001095617E-2</v>
      </c>
      <c r="J202" s="270">
        <f t="shared" si="44"/>
        <v>5.8524752102313386E-2</v>
      </c>
      <c r="K202" s="270">
        <f t="shared" si="44"/>
        <v>5.5393025533471994E-2</v>
      </c>
      <c r="L202" s="270">
        <f t="shared" si="44"/>
        <v>5.9350204830293733E-2</v>
      </c>
      <c r="M202" s="270">
        <f t="shared" si="44"/>
        <v>4.8315759638675772E-2</v>
      </c>
      <c r="N202" s="270">
        <f t="shared" si="44"/>
        <v>4.8035034068121492E-2</v>
      </c>
      <c r="O202" s="270">
        <f t="shared" si="44"/>
        <v>5.0776798660203133E-2</v>
      </c>
      <c r="P202" s="270">
        <f t="shared" si="44"/>
        <v>5.3011746292282474E-2</v>
      </c>
      <c r="Q202" s="270">
        <f t="shared" si="44"/>
        <v>5.1556104629470453E-2</v>
      </c>
      <c r="R202" s="270">
        <f t="shared" si="44"/>
        <v>5.0993972485372407E-2</v>
      </c>
      <c r="S202" s="270">
        <f t="shared" si="44"/>
        <v>5.0990445520366398E-2</v>
      </c>
      <c r="T202" s="270">
        <f t="shared" si="44"/>
        <v>5.0014737550107241E-2</v>
      </c>
      <c r="U202" s="270">
        <f t="shared" si="44"/>
        <v>5.0095523097663471E-2</v>
      </c>
      <c r="V202" s="270">
        <f t="shared" si="44"/>
        <v>4.9568168711264952E-2</v>
      </c>
      <c r="W202" s="270">
        <f t="shared" si="44"/>
        <v>4.8976339487865131E-2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0.52647210013760348</v>
      </c>
      <c r="C203" s="271">
        <f t="shared" si="45"/>
        <v>0.50246720763550645</v>
      </c>
      <c r="D203" s="271">
        <f t="shared" si="45"/>
        <v>0.49635805497542007</v>
      </c>
      <c r="E203" s="271">
        <f t="shared" si="45"/>
        <v>0.54663459721067575</v>
      </c>
      <c r="F203" s="271">
        <f t="shared" si="45"/>
        <v>0.49092426989082227</v>
      </c>
      <c r="G203" s="271">
        <f t="shared" si="45"/>
        <v>0.51451368864959157</v>
      </c>
      <c r="H203" s="271">
        <f t="shared" si="45"/>
        <v>0.51388222974994335</v>
      </c>
      <c r="I203" s="271">
        <f t="shared" si="45"/>
        <v>0.50897285349020382</v>
      </c>
      <c r="J203" s="271">
        <f t="shared" si="45"/>
        <v>0.50359231072832245</v>
      </c>
      <c r="K203" s="271">
        <f t="shared" si="45"/>
        <v>0.52504461774548228</v>
      </c>
      <c r="L203" s="271">
        <f t="shared" si="45"/>
        <v>0.49711423245759251</v>
      </c>
      <c r="M203" s="271">
        <f t="shared" si="45"/>
        <v>0.57896268396114015</v>
      </c>
      <c r="N203" s="271">
        <f t="shared" si="45"/>
        <v>0.57292006041330812</v>
      </c>
      <c r="O203" s="271">
        <f t="shared" si="45"/>
        <v>0.56390499270095673</v>
      </c>
      <c r="P203" s="271">
        <f t="shared" si="45"/>
        <v>0.54403627078071948</v>
      </c>
      <c r="Q203" s="271">
        <f t="shared" si="45"/>
        <v>0.54952681723723751</v>
      </c>
      <c r="R203" s="271">
        <f t="shared" si="45"/>
        <v>0.55310465509892048</v>
      </c>
      <c r="S203" s="271">
        <f t="shared" si="45"/>
        <v>0.56638660830562981</v>
      </c>
      <c r="T203" s="271">
        <f t="shared" si="45"/>
        <v>0.56756726217540632</v>
      </c>
      <c r="U203" s="271">
        <f t="shared" si="45"/>
        <v>0.5627923136798112</v>
      </c>
      <c r="V203" s="271">
        <f t="shared" si="45"/>
        <v>0.56946660890355361</v>
      </c>
      <c r="W203" s="271">
        <f t="shared" si="45"/>
        <v>0.57204010059967281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0.52604661425277266</v>
      </c>
      <c r="C204" s="320">
        <f t="shared" si="46"/>
        <v>0.50199534862473949</v>
      </c>
      <c r="D204" s="320">
        <f t="shared" si="46"/>
        <v>0.49586385420456203</v>
      </c>
      <c r="E204" s="320">
        <f t="shared" si="46"/>
        <v>0.54624351194919285</v>
      </c>
      <c r="F204" s="320">
        <f t="shared" si="46"/>
        <v>0.49042279151136986</v>
      </c>
      <c r="G204" s="320">
        <f t="shared" si="46"/>
        <v>0.51408287280986598</v>
      </c>
      <c r="H204" s="320">
        <f t="shared" si="46"/>
        <v>0.51343959760711311</v>
      </c>
      <c r="I204" s="320">
        <f t="shared" si="46"/>
        <v>0.50853115381494085</v>
      </c>
      <c r="J204" s="320">
        <f t="shared" si="46"/>
        <v>0.50312442072440899</v>
      </c>
      <c r="K204" s="320">
        <f t="shared" si="46"/>
        <v>0.52459962658032855</v>
      </c>
      <c r="L204" s="320">
        <f t="shared" si="46"/>
        <v>0.49663183548862866</v>
      </c>
      <c r="M204" s="320">
        <f t="shared" si="46"/>
        <v>0.57863871245100273</v>
      </c>
      <c r="N204" s="320">
        <f t="shared" si="46"/>
        <v>0.57254582784862196</v>
      </c>
      <c r="O204" s="320">
        <f t="shared" si="46"/>
        <v>0.56356489978157376</v>
      </c>
      <c r="P204" s="320">
        <f t="shared" si="46"/>
        <v>0.54367489503394606</v>
      </c>
      <c r="Q204" s="320">
        <f t="shared" si="46"/>
        <v>0.54917684583521265</v>
      </c>
      <c r="R204" s="320">
        <f t="shared" si="46"/>
        <v>0.55275803233019172</v>
      </c>
      <c r="S204" s="320">
        <f t="shared" si="46"/>
        <v>0.56606485043798171</v>
      </c>
      <c r="T204" s="320">
        <f t="shared" si="46"/>
        <v>0.56725678766002197</v>
      </c>
      <c r="U204" s="320">
        <f t="shared" si="46"/>
        <v>0.5624775941093263</v>
      </c>
      <c r="V204" s="320">
        <f t="shared" si="46"/>
        <v>0.56914976448072363</v>
      </c>
      <c r="W204" s="320">
        <f t="shared" si="46"/>
        <v>0.57172188145848535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4.2548588483080847E-4</v>
      </c>
      <c r="C205" s="320">
        <f t="shared" si="47"/>
        <v>4.7185901076704072E-4</v>
      </c>
      <c r="D205" s="320">
        <f t="shared" si="47"/>
        <v>4.9420077085797812E-4</v>
      </c>
      <c r="E205" s="320">
        <f t="shared" si="47"/>
        <v>3.9108526148294597E-4</v>
      </c>
      <c r="F205" s="320">
        <f t="shared" si="47"/>
        <v>5.0147837945243559E-4</v>
      </c>
      <c r="G205" s="320">
        <f t="shared" si="47"/>
        <v>4.3081583972561936E-4</v>
      </c>
      <c r="H205" s="320">
        <f t="shared" si="47"/>
        <v>4.4263214283024458E-4</v>
      </c>
      <c r="I205" s="320">
        <f t="shared" si="47"/>
        <v>4.4169967526296429E-4</v>
      </c>
      <c r="J205" s="320">
        <f t="shared" si="47"/>
        <v>4.6789000391347587E-4</v>
      </c>
      <c r="K205" s="320">
        <f t="shared" si="47"/>
        <v>4.4499116515369388E-4</v>
      </c>
      <c r="L205" s="320">
        <f t="shared" si="47"/>
        <v>4.8239696896387312E-4</v>
      </c>
      <c r="M205" s="320">
        <f t="shared" si="47"/>
        <v>3.2397151013737483E-4</v>
      </c>
      <c r="N205" s="320">
        <f t="shared" si="47"/>
        <v>3.7423256468622433E-4</v>
      </c>
      <c r="O205" s="320">
        <f t="shared" si="47"/>
        <v>3.4009291938307234E-4</v>
      </c>
      <c r="P205" s="320">
        <f t="shared" si="47"/>
        <v>3.6137574677335771E-4</v>
      </c>
      <c r="Q205" s="320">
        <f t="shared" si="47"/>
        <v>3.4997140202483711E-4</v>
      </c>
      <c r="R205" s="320">
        <f t="shared" si="47"/>
        <v>3.4662276872871018E-4</v>
      </c>
      <c r="S205" s="320">
        <f t="shared" si="47"/>
        <v>3.2175786764802237E-4</v>
      </c>
      <c r="T205" s="320">
        <f t="shared" si="47"/>
        <v>3.1047451538433507E-4</v>
      </c>
      <c r="U205" s="320">
        <f t="shared" si="47"/>
        <v>3.1471957048491661E-4</v>
      </c>
      <c r="V205" s="320">
        <f t="shared" si="47"/>
        <v>3.1684442282996537E-4</v>
      </c>
      <c r="W205" s="320">
        <f t="shared" si="47"/>
        <v>3.1821914118745697E-4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0.12999087339828883</v>
      </c>
      <c r="C206" s="271">
        <f t="shared" si="48"/>
        <v>0.13113479631135563</v>
      </c>
      <c r="D206" s="271">
        <f t="shared" si="48"/>
        <v>0.12736983321846479</v>
      </c>
      <c r="E206" s="271">
        <f t="shared" si="48"/>
        <v>0.12734541314055473</v>
      </c>
      <c r="F206" s="271">
        <f t="shared" si="48"/>
        <v>0.12865988529164182</v>
      </c>
      <c r="G206" s="271">
        <f t="shared" si="48"/>
        <v>0.13651445075712354</v>
      </c>
      <c r="H206" s="271">
        <f t="shared" si="48"/>
        <v>0.13282036391003654</v>
      </c>
      <c r="I206" s="271">
        <f t="shared" si="48"/>
        <v>0.13655280212505702</v>
      </c>
      <c r="J206" s="271">
        <f t="shared" si="48"/>
        <v>0.13123606386221587</v>
      </c>
      <c r="K206" s="271">
        <f t="shared" si="48"/>
        <v>0.12323274721772602</v>
      </c>
      <c r="L206" s="271">
        <f t="shared" si="48"/>
        <v>0.13060312296070931</v>
      </c>
      <c r="M206" s="271">
        <f t="shared" si="48"/>
        <v>0.12753601747324808</v>
      </c>
      <c r="N206" s="271">
        <f t="shared" si="48"/>
        <v>0.11325376023715737</v>
      </c>
      <c r="O206" s="271">
        <f t="shared" si="48"/>
        <v>0.13209193508789843</v>
      </c>
      <c r="P206" s="271">
        <f t="shared" si="48"/>
        <v>0.13981163941800934</v>
      </c>
      <c r="Q206" s="271">
        <f t="shared" si="48"/>
        <v>0.1358414730744642</v>
      </c>
      <c r="R206" s="271">
        <f t="shared" si="48"/>
        <v>0.13253456434573591</v>
      </c>
      <c r="S206" s="271">
        <f t="shared" si="48"/>
        <v>0.13539632399650817</v>
      </c>
      <c r="T206" s="271">
        <f t="shared" si="48"/>
        <v>0.13471411828500249</v>
      </c>
      <c r="U206" s="271">
        <f t="shared" si="48"/>
        <v>0.13390198600668918</v>
      </c>
      <c r="V206" s="271">
        <f t="shared" si="48"/>
        <v>0.13045267651376874</v>
      </c>
      <c r="W206" s="271">
        <f t="shared" si="48"/>
        <v>0.12863176189797812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0.12249187235524349</v>
      </c>
      <c r="C207" s="320">
        <f t="shared" si="49"/>
        <v>0.12105321519980972</v>
      </c>
      <c r="D207" s="320">
        <f t="shared" si="49"/>
        <v>0.11429418226954313</v>
      </c>
      <c r="E207" s="320">
        <f t="shared" si="49"/>
        <v>0.12106902331003164</v>
      </c>
      <c r="F207" s="320">
        <f t="shared" si="49"/>
        <v>0.11474694160396288</v>
      </c>
      <c r="G207" s="320">
        <f t="shared" si="49"/>
        <v>0.1293391239047029</v>
      </c>
      <c r="H207" s="320">
        <f t="shared" si="49"/>
        <v>0.12387698272671141</v>
      </c>
      <c r="I207" s="320">
        <f t="shared" si="49"/>
        <v>0.12800641813220001</v>
      </c>
      <c r="J207" s="320">
        <f t="shared" si="49"/>
        <v>0.11857346536290943</v>
      </c>
      <c r="K207" s="320">
        <f t="shared" si="49"/>
        <v>0.10871348887751955</v>
      </c>
      <c r="L207" s="320">
        <f t="shared" si="49"/>
        <v>0.11638984538972663</v>
      </c>
      <c r="M207" s="320">
        <f t="shared" si="49"/>
        <v>0.12293254687519051</v>
      </c>
      <c r="N207" s="320">
        <f t="shared" si="49"/>
        <v>0.10244948455515711</v>
      </c>
      <c r="O207" s="320">
        <f t="shared" si="49"/>
        <v>0.12741142887806575</v>
      </c>
      <c r="P207" s="320">
        <f t="shared" si="49"/>
        <v>0.13520302239046897</v>
      </c>
      <c r="Q207" s="320">
        <f t="shared" si="49"/>
        <v>0.13121872728398018</v>
      </c>
      <c r="R207" s="320">
        <f t="shared" si="49"/>
        <v>0.1276745693737639</v>
      </c>
      <c r="S207" s="320">
        <f t="shared" si="49"/>
        <v>0.13147550099583888</v>
      </c>
      <c r="T207" s="320">
        <f t="shared" si="49"/>
        <v>0.13101063055075593</v>
      </c>
      <c r="U207" s="320">
        <f t="shared" si="49"/>
        <v>0.12998105446422942</v>
      </c>
      <c r="V207" s="320">
        <f t="shared" si="49"/>
        <v>0.1260710062633407</v>
      </c>
      <c r="W207" s="320">
        <f t="shared" si="49"/>
        <v>0.12396093566311686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7.4990010430453207E-3</v>
      </c>
      <c r="C208" s="320">
        <f t="shared" si="50"/>
        <v>1.0081581111545897E-2</v>
      </c>
      <c r="D208" s="320">
        <f t="shared" si="50"/>
        <v>1.3075650948921673E-2</v>
      </c>
      <c r="E208" s="320">
        <f t="shared" si="50"/>
        <v>6.2763898305230742E-3</v>
      </c>
      <c r="F208" s="320">
        <f t="shared" si="50"/>
        <v>1.3912943687679005E-2</v>
      </c>
      <c r="G208" s="320">
        <f t="shared" si="50"/>
        <v>7.1753268524206689E-3</v>
      </c>
      <c r="H208" s="320">
        <f t="shared" si="50"/>
        <v>8.943381183325121E-3</v>
      </c>
      <c r="I208" s="320">
        <f t="shared" si="50"/>
        <v>8.5463839928570651E-3</v>
      </c>
      <c r="J208" s="320">
        <f t="shared" si="50"/>
        <v>1.2662598499306475E-2</v>
      </c>
      <c r="K208" s="320">
        <f t="shared" si="50"/>
        <v>1.4519258340206462E-2</v>
      </c>
      <c r="L208" s="320">
        <f t="shared" si="50"/>
        <v>1.4213277570982723E-2</v>
      </c>
      <c r="M208" s="320">
        <f t="shared" si="50"/>
        <v>4.6034705980575264E-3</v>
      </c>
      <c r="N208" s="320">
        <f t="shared" si="50"/>
        <v>1.08042756820002E-2</v>
      </c>
      <c r="O208" s="320">
        <f t="shared" si="50"/>
        <v>4.6805062098327216E-3</v>
      </c>
      <c r="P208" s="320">
        <f t="shared" si="50"/>
        <v>4.6086170275403742E-3</v>
      </c>
      <c r="Q208" s="320">
        <f t="shared" si="50"/>
        <v>4.622745790484049E-3</v>
      </c>
      <c r="R208" s="320">
        <f t="shared" si="50"/>
        <v>4.8599949719721159E-3</v>
      </c>
      <c r="S208" s="320">
        <f t="shared" si="50"/>
        <v>3.9208230006693781E-3</v>
      </c>
      <c r="T208" s="320">
        <f t="shared" si="50"/>
        <v>3.7034877342465976E-3</v>
      </c>
      <c r="U208" s="320">
        <f t="shared" si="50"/>
        <v>3.9209315424598313E-3</v>
      </c>
      <c r="V208" s="320">
        <f t="shared" si="50"/>
        <v>4.3816702504280479E-3</v>
      </c>
      <c r="W208" s="320">
        <f t="shared" si="50"/>
        <v>4.6708262348612826E-3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0.16509986439226648</v>
      </c>
      <c r="C209" s="271">
        <f t="shared" si="51"/>
        <v>0.17159002828846132</v>
      </c>
      <c r="D209" s="271">
        <f t="shared" si="51"/>
        <v>0.17440226201211512</v>
      </c>
      <c r="E209" s="271">
        <f t="shared" si="51"/>
        <v>0.16006828007144056</v>
      </c>
      <c r="F209" s="271">
        <f t="shared" si="51"/>
        <v>0.17574005670065154</v>
      </c>
      <c r="G209" s="271">
        <f t="shared" si="51"/>
        <v>0.16713002196181775</v>
      </c>
      <c r="H209" s="271">
        <f t="shared" si="51"/>
        <v>0.16836656407747966</v>
      </c>
      <c r="I209" s="271">
        <f t="shared" si="51"/>
        <v>0.16898664755173781</v>
      </c>
      <c r="J209" s="271">
        <f t="shared" si="51"/>
        <v>0.17189071291977695</v>
      </c>
      <c r="K209" s="271">
        <f t="shared" si="51"/>
        <v>0.16827704726805529</v>
      </c>
      <c r="L209" s="271">
        <f t="shared" si="51"/>
        <v>0.17399815439296204</v>
      </c>
      <c r="M209" s="271">
        <f t="shared" si="51"/>
        <v>0.15187908566685643</v>
      </c>
      <c r="N209" s="271">
        <f t="shared" si="51"/>
        <v>0.15800909589537829</v>
      </c>
      <c r="O209" s="271">
        <f t="shared" si="51"/>
        <v>0.15527672214426161</v>
      </c>
      <c r="P209" s="271">
        <f t="shared" si="51"/>
        <v>0.15906116317817351</v>
      </c>
      <c r="Q209" s="271">
        <f t="shared" si="51"/>
        <v>0.15639065372350583</v>
      </c>
      <c r="R209" s="271">
        <f t="shared" si="51"/>
        <v>0.15531158791135671</v>
      </c>
      <c r="S209" s="271">
        <f t="shared" si="51"/>
        <v>0.15398448310251384</v>
      </c>
      <c r="T209" s="271">
        <f t="shared" si="51"/>
        <v>0.15224303855729171</v>
      </c>
      <c r="U209" s="271">
        <f t="shared" si="51"/>
        <v>0.15210659229888859</v>
      </c>
      <c r="V209" s="271">
        <f t="shared" si="51"/>
        <v>0.15121407393138628</v>
      </c>
      <c r="W209" s="271">
        <f t="shared" si="51"/>
        <v>0.15062249181508322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6.2562733993956635E-2</v>
      </c>
      <c r="C210" s="320">
        <f t="shared" si="52"/>
        <v>5.7707222998476228E-2</v>
      </c>
      <c r="D210" s="320">
        <f t="shared" si="52"/>
        <v>5.077937217779218E-2</v>
      </c>
      <c r="E210" s="320">
        <f t="shared" si="52"/>
        <v>6.4630151635407987E-2</v>
      </c>
      <c r="F210" s="320">
        <f t="shared" si="52"/>
        <v>5.0431879024021624E-2</v>
      </c>
      <c r="G210" s="320">
        <f t="shared" si="52"/>
        <v>6.8093426556308123E-2</v>
      </c>
      <c r="H210" s="320">
        <f t="shared" si="52"/>
        <v>6.0301083754245532E-2</v>
      </c>
      <c r="I210" s="320">
        <f t="shared" si="52"/>
        <v>6.391408598717728E-2</v>
      </c>
      <c r="J210" s="320">
        <f t="shared" si="52"/>
        <v>5.3409835855510346E-2</v>
      </c>
      <c r="K210" s="320">
        <f t="shared" si="52"/>
        <v>4.5429229192752371E-2</v>
      </c>
      <c r="L210" s="320">
        <f t="shared" si="52"/>
        <v>5.0857715621434277E-2</v>
      </c>
      <c r="M210" s="320">
        <f t="shared" si="52"/>
        <v>5.8639592897252402E-2</v>
      </c>
      <c r="N210" s="320">
        <f t="shared" si="52"/>
        <v>3.3024228718218418E-2</v>
      </c>
      <c r="O210" s="320">
        <f t="shared" si="52"/>
        <v>6.4827406219294323E-2</v>
      </c>
      <c r="P210" s="320">
        <f t="shared" si="52"/>
        <v>6.4734350273440017E-2</v>
      </c>
      <c r="Q210" s="320">
        <f t="shared" si="52"/>
        <v>6.3172087357600618E-2</v>
      </c>
      <c r="R210" s="320">
        <f t="shared" si="52"/>
        <v>6.331606763292566E-2</v>
      </c>
      <c r="S210" s="320">
        <f t="shared" si="52"/>
        <v>6.7208051446540948E-2</v>
      </c>
      <c r="T210" s="320">
        <f t="shared" si="52"/>
        <v>6.7563898365473149E-2</v>
      </c>
      <c r="U210" s="320">
        <f t="shared" si="52"/>
        <v>6.671694200547762E-2</v>
      </c>
      <c r="V210" s="320">
        <f t="shared" si="52"/>
        <v>6.1796292956857103E-2</v>
      </c>
      <c r="W210" s="320">
        <f t="shared" si="52"/>
        <v>5.8096962797646846E-2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4.6014757260489488E-2</v>
      </c>
      <c r="C211" s="320">
        <f t="shared" si="53"/>
        <v>4.3910926307687823E-2</v>
      </c>
      <c r="D211" s="320">
        <f t="shared" si="53"/>
        <v>4.3374587474314129E-2</v>
      </c>
      <c r="E211" s="320">
        <f t="shared" si="53"/>
        <v>4.778143595347157E-2</v>
      </c>
      <c r="F211" s="320">
        <f t="shared" si="53"/>
        <v>4.2898642620221736E-2</v>
      </c>
      <c r="G211" s="320">
        <f t="shared" si="53"/>
        <v>4.4968255594083774E-2</v>
      </c>
      <c r="H211" s="320">
        <f t="shared" si="53"/>
        <v>4.4911986526848316E-2</v>
      </c>
      <c r="I211" s="320">
        <f t="shared" si="53"/>
        <v>4.4482631326179696E-2</v>
      </c>
      <c r="J211" s="320">
        <f t="shared" si="53"/>
        <v>4.4009689377705254E-2</v>
      </c>
      <c r="K211" s="320">
        <f t="shared" si="53"/>
        <v>4.5888185233025687E-2</v>
      </c>
      <c r="L211" s="320">
        <f t="shared" si="53"/>
        <v>4.3441764928572858E-2</v>
      </c>
      <c r="M211" s="320">
        <f t="shared" si="53"/>
        <v>5.0615134046202506E-2</v>
      </c>
      <c r="N211" s="320">
        <f t="shared" si="53"/>
        <v>5.008217252074345E-2</v>
      </c>
      <c r="O211" s="320">
        <f t="shared" si="53"/>
        <v>4.9296585818382199E-2</v>
      </c>
      <c r="P211" s="320">
        <f t="shared" si="53"/>
        <v>4.755675190333624E-2</v>
      </c>
      <c r="Q211" s="320">
        <f t="shared" si="53"/>
        <v>4.8038022809221752E-2</v>
      </c>
      <c r="R211" s="320">
        <f t="shared" si="53"/>
        <v>4.8351279130631766E-2</v>
      </c>
      <c r="S211" s="320">
        <f t="shared" si="53"/>
        <v>4.9515263440290676E-2</v>
      </c>
      <c r="T211" s="320">
        <f t="shared" si="53"/>
        <v>4.9619525497028437E-2</v>
      </c>
      <c r="U211" s="320">
        <f t="shared" si="53"/>
        <v>4.9201476173683721E-2</v>
      </c>
      <c r="V211" s="320">
        <f t="shared" si="53"/>
        <v>4.978510943302248E-2</v>
      </c>
      <c r="W211" s="320">
        <f t="shared" si="53"/>
        <v>5.0010099643339523E-2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5.6522373137820332E-2</v>
      </c>
      <c r="C212" s="320">
        <f t="shared" si="54"/>
        <v>6.9971878982297273E-2</v>
      </c>
      <c r="D212" s="320">
        <f t="shared" si="54"/>
        <v>8.0248302360008822E-2</v>
      </c>
      <c r="E212" s="320">
        <f t="shared" si="54"/>
        <v>4.7656692482561006E-2</v>
      </c>
      <c r="F212" s="320">
        <f t="shared" si="54"/>
        <v>8.2409535056408162E-2</v>
      </c>
      <c r="G212" s="320">
        <f t="shared" si="54"/>
        <v>5.406833981142585E-2</v>
      </c>
      <c r="H212" s="320">
        <f t="shared" si="54"/>
        <v>6.3153493796385823E-2</v>
      </c>
      <c r="I212" s="320">
        <f t="shared" si="54"/>
        <v>6.0589930238380822E-2</v>
      </c>
      <c r="J212" s="320">
        <f t="shared" si="54"/>
        <v>7.4471187686561344E-2</v>
      </c>
      <c r="K212" s="320">
        <f t="shared" si="54"/>
        <v>7.6959632842277234E-2</v>
      </c>
      <c r="L212" s="320">
        <f t="shared" si="54"/>
        <v>7.9698673842954912E-2</v>
      </c>
      <c r="M212" s="320">
        <f t="shared" si="54"/>
        <v>4.2624358723401513E-2</v>
      </c>
      <c r="N212" s="320">
        <f t="shared" si="54"/>
        <v>7.4902694656416427E-2</v>
      </c>
      <c r="O212" s="320">
        <f t="shared" si="54"/>
        <v>4.115273010658508E-2</v>
      </c>
      <c r="P212" s="320">
        <f t="shared" si="54"/>
        <v>4.6770061001397245E-2</v>
      </c>
      <c r="Q212" s="320">
        <f t="shared" si="54"/>
        <v>4.518054355668346E-2</v>
      </c>
      <c r="R212" s="320">
        <f t="shared" si="54"/>
        <v>4.3644241147799287E-2</v>
      </c>
      <c r="S212" s="320">
        <f t="shared" si="54"/>
        <v>3.7261168215682219E-2</v>
      </c>
      <c r="T212" s="320">
        <f t="shared" si="54"/>
        <v>3.5059614694790145E-2</v>
      </c>
      <c r="U212" s="320">
        <f t="shared" si="54"/>
        <v>3.6188174119727225E-2</v>
      </c>
      <c r="V212" s="320">
        <f t="shared" si="54"/>
        <v>3.9632671541506688E-2</v>
      </c>
      <c r="W212" s="320">
        <f t="shared" si="54"/>
        <v>4.2515429374096865E-2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4.9889600983089324E-2</v>
      </c>
      <c r="C213" s="321">
        <f t="shared" si="55"/>
        <v>5.5327000510965882E-2</v>
      </c>
      <c r="D213" s="321">
        <f t="shared" si="55"/>
        <v>5.7946644395603771E-2</v>
      </c>
      <c r="E213" s="321">
        <f t="shared" si="55"/>
        <v>4.5856016242488903E-2</v>
      </c>
      <c r="F213" s="321">
        <f t="shared" si="55"/>
        <v>5.8799967624018158E-2</v>
      </c>
      <c r="G213" s="321">
        <f t="shared" si="55"/>
        <v>5.0514555493779416E-2</v>
      </c>
      <c r="H213" s="321">
        <f t="shared" si="55"/>
        <v>5.1900055384614577E-2</v>
      </c>
      <c r="I213" s="321">
        <f t="shared" si="55"/>
        <v>5.1790720535869174E-2</v>
      </c>
      <c r="J213" s="321">
        <f t="shared" si="55"/>
        <v>5.4861621575299779E-2</v>
      </c>
      <c r="K213" s="321">
        <f t="shared" si="55"/>
        <v>5.2089035274588795E-2</v>
      </c>
      <c r="L213" s="321">
        <f t="shared" si="55"/>
        <v>5.6562610312276891E-2</v>
      </c>
      <c r="M213" s="321">
        <f t="shared" si="55"/>
        <v>3.7986711068146328E-2</v>
      </c>
      <c r="N213" s="321">
        <f t="shared" si="55"/>
        <v>4.3879982844784671E-2</v>
      </c>
      <c r="O213" s="321">
        <f t="shared" si="55"/>
        <v>3.9876998626975114E-2</v>
      </c>
      <c r="P213" s="321">
        <f t="shared" si="55"/>
        <v>4.23724792155157E-2</v>
      </c>
      <c r="Q213" s="321">
        <f t="shared" si="55"/>
        <v>4.3433334781229023E-2</v>
      </c>
      <c r="R213" s="321">
        <f t="shared" si="55"/>
        <v>4.3991195508514644E-2</v>
      </c>
      <c r="S213" s="321">
        <f t="shared" si="55"/>
        <v>3.7960527623362932E-2</v>
      </c>
      <c r="T213" s="321">
        <f t="shared" si="55"/>
        <v>3.8863801495836098E-2</v>
      </c>
      <c r="U213" s="321">
        <f t="shared" si="55"/>
        <v>4.1161061577260218E-2</v>
      </c>
      <c r="V213" s="321">
        <f t="shared" si="55"/>
        <v>4.042616808700477E-2</v>
      </c>
      <c r="W213" s="321">
        <f t="shared" si="55"/>
        <v>4.0601568350944618E-2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0.4016399884480783</v>
      </c>
      <c r="C217" s="324">
        <f>IF(C$5=0,0,(C$5-C$16)/(CHI_fec!C$5-CHI_fec!C$16))</f>
        <v>0.39861528091987725</v>
      </c>
      <c r="D217" s="324">
        <f>IF(D$5=0,0,(D$5-D$16)/(CHI_fec!D$5-CHI_fec!D$16))</f>
        <v>0.40048367986597022</v>
      </c>
      <c r="E217" s="324">
        <f>IF(E$5=0,0,(E$5-E$16)/(CHI_fec!E$5-CHI_fec!E$16))</f>
        <v>0.40767394242469507</v>
      </c>
      <c r="F217" s="324">
        <f>IF(F$5=0,0,(F$5-F$16)/(CHI_fec!F$5-CHI_fec!F$16))</f>
        <v>0.40338760418889547</v>
      </c>
      <c r="G217" s="324">
        <f>IF(G$5=0,0,(G$5-G$16)/(CHI_fec!G$5-CHI_fec!G$16))</f>
        <v>0.41104174554062273</v>
      </c>
      <c r="H217" s="324">
        <f>IF(H$5=0,0,(H$5-H$16)/(CHI_fec!H$5-CHI_fec!H$16))</f>
        <v>0.41659662408787607</v>
      </c>
      <c r="I217" s="324">
        <f>IF(I$5=0,0,(I$5-I$16)/(CHI_fec!I$5-CHI_fec!I$16))</f>
        <v>0.42102029729045409</v>
      </c>
      <c r="J217" s="324">
        <f>IF(J$5=0,0,(J$5-J$16)/(CHI_fec!J$5-CHI_fec!J$16))</f>
        <v>0.42473804763478162</v>
      </c>
      <c r="K217" s="324">
        <f>IF(K$5=0,0,(K$5-K$16)/(CHI_fec!K$5-CHI_fec!K$16))</f>
        <v>0.4381559622428573</v>
      </c>
      <c r="L217" s="324">
        <f>IF(L$5=0,0,(L$5-L$16)/(CHI_fec!L$5-CHI_fec!L$16))</f>
        <v>0.43460317257275127</v>
      </c>
      <c r="M217" s="324">
        <f>IF(M$5=0,0,(M$5-M$16)/(CHI_fec!M$5-CHI_fec!M$16))</f>
        <v>0.4314924199182959</v>
      </c>
      <c r="N217" s="324">
        <f>IF(N$5=0,0,(N$5-N$16)/(CHI_fec!N$5-CHI_fec!N$16))</f>
        <v>0.43904683006894069</v>
      </c>
      <c r="O217" s="324">
        <f>IF(O$5=0,0,(O$5-O$16)/(CHI_fec!O$5-CHI_fec!O$16))</f>
        <v>0.4355713268798731</v>
      </c>
      <c r="P217" s="324">
        <f>IF(P$5=0,0,(P$5-P$16)/(CHI_fec!P$5-CHI_fec!P$16))</f>
        <v>0.43656351918472613</v>
      </c>
      <c r="Q217" s="324">
        <f>IF(Q$5=0,0,(Q$5-Q$16)/(CHI_fec!Q$5-CHI_fec!Q$16))</f>
        <v>0.45058858803662682</v>
      </c>
      <c r="R217" s="324">
        <f>IF(R$5=0,0,(R$5-R$16)/(CHI_fec!R$5-CHI_fec!R$16))</f>
        <v>0.45794903844422868</v>
      </c>
      <c r="S217" s="324">
        <f>IF(S$5=0,0,(S$5-S$16)/(CHI_fec!S$5-CHI_fec!S$16))</f>
        <v>0.46684167925284475</v>
      </c>
      <c r="T217" s="324">
        <f>IF(T$5=0,0,(T$5-T$16)/(CHI_fec!T$5-CHI_fec!T$16))</f>
        <v>0.46647755455940892</v>
      </c>
      <c r="U217" s="324">
        <f>IF(U$5=0,0,(U$5-U$16)/(CHI_fec!U$5-CHI_fec!U$16))</f>
        <v>0.46945598317509318</v>
      </c>
      <c r="V217" s="324">
        <f>IF(V$5=0,0,(V$5-V$16)/(CHI_fec!V$5-CHI_fec!V$16))</f>
        <v>0.46908987871718572</v>
      </c>
      <c r="W217" s="324">
        <f>IF(W$5=0,0,(W$5-W$16)/(CHI_fec!W$5-CHI_fec!W$16))</f>
        <v>0.47974005555891747</v>
      </c>
      <c r="DA217" s="95"/>
    </row>
    <row r="218" spans="1:105" ht="12" customHeight="1" x14ac:dyDescent="0.25">
      <c r="A218" s="55" t="s">
        <v>92</v>
      </c>
      <c r="B218" s="307">
        <f>IF(B$6=0,0,B$6/CHI_fec!B$6)</f>
        <v>0.31916069712829531</v>
      </c>
      <c r="C218" s="307">
        <f>IF(C$6=0,0,C$6/CHI_fec!C$6)</f>
        <v>0.31916069712829537</v>
      </c>
      <c r="D218" s="307">
        <f>IF(D$6=0,0,D$6/CHI_fec!D$6)</f>
        <v>0.32001534464597747</v>
      </c>
      <c r="E218" s="307">
        <f>IF(E$6=0,0,E$6/CHI_fec!E$6)</f>
        <v>0.32001534464597764</v>
      </c>
      <c r="F218" s="307">
        <f>IF(F$6=0,0,F$6/CHI_fec!F$6)</f>
        <v>0.32001534464597758</v>
      </c>
      <c r="G218" s="307">
        <f>IF(G$6=0,0,G$6/CHI_fec!G$6)</f>
        <v>0.32423829136866889</v>
      </c>
      <c r="H218" s="307">
        <f>IF(H$6=0,0,H$6/CHI_fec!H$6)</f>
        <v>0.32626208042863553</v>
      </c>
      <c r="I218" s="307">
        <f>IF(I$6=0,0,I$6/CHI_fec!I$6)</f>
        <v>0.32855053649374999</v>
      </c>
      <c r="J218" s="307">
        <f>IF(J$6=0,0,J$6/CHI_fec!J$6)</f>
        <v>0.33090034172996452</v>
      </c>
      <c r="K218" s="307">
        <f>IF(K$6=0,0,K$6/CHI_fec!K$6)</f>
        <v>0.33090034172996469</v>
      </c>
      <c r="L218" s="307">
        <f>IF(L$6=0,0,L$6/CHI_fec!L$6)</f>
        <v>0.33413723176281301</v>
      </c>
      <c r="M218" s="307">
        <f>IF(M$6=0,0,M$6/CHI_fec!M$6)</f>
        <v>0.35085221813549433</v>
      </c>
      <c r="N218" s="307">
        <f>IF(N$6=0,0,N$6/CHI_fec!N$6)</f>
        <v>0.35085221813549428</v>
      </c>
      <c r="O218" s="307">
        <f>IF(O$6=0,0,O$6/CHI_fec!O$6)</f>
        <v>0.35085221813549428</v>
      </c>
      <c r="P218" s="307">
        <f>IF(P$6=0,0,P$6/CHI_fec!P$6)</f>
        <v>0.35308835576783559</v>
      </c>
      <c r="Q218" s="307">
        <f>IF(Q$6=0,0,Q$6/CHI_fec!Q$6)</f>
        <v>0.36559759227511118</v>
      </c>
      <c r="R218" s="307">
        <f>IF(R$6=0,0,R$6/CHI_fec!R$6)</f>
        <v>0.36990605003136051</v>
      </c>
      <c r="S218" s="307">
        <f>IF(S$6=0,0,S$6/CHI_fec!S$6)</f>
        <v>0.37534208250624401</v>
      </c>
      <c r="T218" s="307">
        <f>IF(T$6=0,0,T$6/CHI_fec!T$6)</f>
        <v>0.3753420825062439</v>
      </c>
      <c r="U218" s="307">
        <f>IF(U$6=0,0,U$6/CHI_fec!U$6)</f>
        <v>0.3753420825062439</v>
      </c>
      <c r="V218" s="307">
        <f>IF(V$6=0,0,V$6/CHI_fec!V$6)</f>
        <v>0.3753420825062439</v>
      </c>
      <c r="W218" s="307">
        <f>IF(W$6=0,0,W$6/CHI_fec!W$6)</f>
        <v>0.38287763315874779</v>
      </c>
      <c r="DA218" s="76"/>
    </row>
    <row r="219" spans="1:105" ht="12" customHeight="1" x14ac:dyDescent="0.25">
      <c r="A219" s="202" t="s">
        <v>93</v>
      </c>
      <c r="B219" s="308">
        <f>IF(B$7=0,0,B$7/CHI_fec!B$7)</f>
        <v>8.3626148859670485E-2</v>
      </c>
      <c r="C219" s="308">
        <f>IF(C$7=0,0,C$7/CHI_fec!C$7)</f>
        <v>8.3626148859670485E-2</v>
      </c>
      <c r="D219" s="308">
        <f>IF(D$7=0,0,D$7/CHI_fec!D$7)</f>
        <v>8.3850082699830977E-2</v>
      </c>
      <c r="E219" s="308">
        <f>IF(E$7=0,0,E$7/CHI_fec!E$7)</f>
        <v>8.3850082699831019E-2</v>
      </c>
      <c r="F219" s="308">
        <f>IF(F$7=0,0,F$7/CHI_fec!F$7)</f>
        <v>8.3850082699831033E-2</v>
      </c>
      <c r="G219" s="308">
        <f>IF(G$7=0,0,G$7/CHI_fec!G$7)</f>
        <v>8.4956574741099786E-2</v>
      </c>
      <c r="H219" s="308">
        <f>IF(H$7=0,0,H$7/CHI_fec!H$7)</f>
        <v>8.5486845813672691E-2</v>
      </c>
      <c r="I219" s="308">
        <f>IF(I$7=0,0,I$7/CHI_fec!I$7)</f>
        <v>8.6086464655472428E-2</v>
      </c>
      <c r="J219" s="308">
        <f>IF(J$7=0,0,J$7/CHI_fec!J$7)</f>
        <v>8.6702158142305211E-2</v>
      </c>
      <c r="K219" s="308">
        <f>IF(K$7=0,0,K$7/CHI_fec!K$7)</f>
        <v>8.6702158142305266E-2</v>
      </c>
      <c r="L219" s="308">
        <f>IF(L$7=0,0,L$7/CHI_fec!L$7)</f>
        <v>8.7550284650878954E-2</v>
      </c>
      <c r="M219" s="308">
        <f>IF(M$7=0,0,M$7/CHI_fec!M$7)</f>
        <v>9.1929927730889302E-2</v>
      </c>
      <c r="N219" s="308">
        <f>IF(N$7=0,0,N$7/CHI_fec!N$7)</f>
        <v>9.1929927730889219E-2</v>
      </c>
      <c r="O219" s="308">
        <f>IF(O$7=0,0,O$7/CHI_fec!O$7)</f>
        <v>9.192992773088926E-2</v>
      </c>
      <c r="P219" s="308">
        <f>IF(P$7=0,0,P$7/CHI_fec!P$7)</f>
        <v>9.2515838152176885E-2</v>
      </c>
      <c r="Q219" s="308">
        <f>IF(Q$7=0,0,Q$7/CHI_fec!Q$7)</f>
        <v>9.57934950933063E-2</v>
      </c>
      <c r="R219" s="308">
        <f>IF(R$7=0,0,R$7/CHI_fec!R$7)</f>
        <v>9.6922392645296757E-2</v>
      </c>
      <c r="S219" s="308">
        <f>IF(S$7=0,0,S$7/CHI_fec!S$7)</f>
        <v>9.8346736134457241E-2</v>
      </c>
      <c r="T219" s="308">
        <f>IF(T$7=0,0,T$7/CHI_fec!T$7)</f>
        <v>9.8346736134457227E-2</v>
      </c>
      <c r="U219" s="308">
        <f>IF(U$7=0,0,U$7/CHI_fec!U$7)</f>
        <v>9.8346736134457227E-2</v>
      </c>
      <c r="V219" s="308">
        <f>IF(V$7=0,0,V$7/CHI_fec!V$7)</f>
        <v>9.8346736134457241E-2</v>
      </c>
      <c r="W219" s="308">
        <f>IF(W$7=0,0,W$7/CHI_fec!W$7)</f>
        <v>0.10032119315963585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0.45326356643123045</v>
      </c>
      <c r="C220" s="308">
        <f>IF(C$8=0,0,C$8/CHI_fec!C$8)</f>
        <v>0.45326356643123045</v>
      </c>
      <c r="D220" s="308">
        <f>IF(D$8=0,0,D$8/CHI_fec!D$8)</f>
        <v>0.4544773141933825</v>
      </c>
      <c r="E220" s="308">
        <f>IF(E$8=0,0,E$8/CHI_fec!E$8)</f>
        <v>0.45447731419338233</v>
      </c>
      <c r="F220" s="308">
        <f>IF(F$8=0,0,F$8/CHI_fec!F$8)</f>
        <v>0.4544773141933825</v>
      </c>
      <c r="G220" s="308">
        <f>IF(G$8=0,0,G$8/CHI_fec!G$8)</f>
        <v>0.46047463124901827</v>
      </c>
      <c r="H220" s="308">
        <f>IF(H$8=0,0,H$8/CHI_fec!H$8)</f>
        <v>0.46334876285506699</v>
      </c>
      <c r="I220" s="308">
        <f>IF(I$8=0,0,I$8/CHI_fec!I$8)</f>
        <v>0.46659876752991569</v>
      </c>
      <c r="J220" s="308">
        <f>IF(J$8=0,0,J$8/CHI_fec!J$8)</f>
        <v>0.46993589867221708</v>
      </c>
      <c r="K220" s="308">
        <f>IF(K$8=0,0,K$8/CHI_fec!K$8)</f>
        <v>0.46993589867221708</v>
      </c>
      <c r="L220" s="308">
        <f>IF(L$8=0,0,L$8/CHI_fec!L$8)</f>
        <v>0.4745328441408655</v>
      </c>
      <c r="M220" s="308">
        <f>IF(M$8=0,0,M$8/CHI_fec!M$8)</f>
        <v>0.49827102495166042</v>
      </c>
      <c r="N220" s="308">
        <f>IF(N$8=0,0,N$8/CHI_fec!N$8)</f>
        <v>0.49827102495166026</v>
      </c>
      <c r="O220" s="308">
        <f>IF(O$8=0,0,O$8/CHI_fec!O$8)</f>
        <v>0.49827102495166081</v>
      </c>
      <c r="P220" s="308">
        <f>IF(P$8=0,0,P$8/CHI_fec!P$8)</f>
        <v>0.50144672837437454</v>
      </c>
      <c r="Q220" s="308">
        <f>IF(Q$8=0,0,Q$8/CHI_fec!Q$8)</f>
        <v>0.51921201465064915</v>
      </c>
      <c r="R220" s="308">
        <f>IF(R$8=0,0,R$8/CHI_fec!R$8)</f>
        <v>0.52533077221067159</v>
      </c>
      <c r="S220" s="308">
        <f>IF(S$8=0,0,S$8/CHI_fec!S$8)</f>
        <v>0.53305088151288693</v>
      </c>
      <c r="T220" s="308">
        <f>IF(T$8=0,0,T$8/CHI_fec!T$8)</f>
        <v>0.53305088151288693</v>
      </c>
      <c r="U220" s="308">
        <f>IF(U$8=0,0,U$8/CHI_fec!U$8)</f>
        <v>0.53305088151288693</v>
      </c>
      <c r="V220" s="308">
        <f>IF(V$8=0,0,V$8/CHI_fec!V$8)</f>
        <v>0.53305088151288682</v>
      </c>
      <c r="W220" s="308">
        <f>IF(W$8=0,0,W$8/CHI_fec!W$8)</f>
        <v>0.54375267090772617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0.32175016745623752</v>
      </c>
      <c r="C221" s="308">
        <f>IF(C$9=0,0,C$9/CHI_fec!C$9)</f>
        <v>0.32175016745623758</v>
      </c>
      <c r="D221" s="308">
        <f>IF(D$9=0,0,D$9/CHI_fec!D$9)</f>
        <v>0.32261174904947437</v>
      </c>
      <c r="E221" s="308">
        <f>IF(E$9=0,0,E$9/CHI_fec!E$9)</f>
        <v>0.32261174904947426</v>
      </c>
      <c r="F221" s="308">
        <f>IF(F$9=0,0,F$9/CHI_fec!F$9)</f>
        <v>0.32261174904947432</v>
      </c>
      <c r="G221" s="308">
        <f>IF(G$9=0,0,G$9/CHI_fec!G$9)</f>
        <v>0.32686895812129968</v>
      </c>
      <c r="H221" s="308">
        <f>IF(H$9=0,0,H$9/CHI_fec!H$9)</f>
        <v>0.32890916694024014</v>
      </c>
      <c r="I221" s="308">
        <f>IF(I$9=0,0,I$9/CHI_fec!I$9)</f>
        <v>0.33121619010691439</v>
      </c>
      <c r="J221" s="308">
        <f>IF(J$9=0,0,J$9/CHI_fec!J$9)</f>
        <v>0.3335850601935017</v>
      </c>
      <c r="K221" s="308">
        <f>IF(K$9=0,0,K$9/CHI_fec!K$9)</f>
        <v>0.33358506019350204</v>
      </c>
      <c r="L221" s="308">
        <f>IF(L$9=0,0,L$9/CHI_fec!L$9)</f>
        <v>0.33684821232807616</v>
      </c>
      <c r="M221" s="308">
        <f>IF(M$9=0,0,M$9/CHI_fec!M$9)</f>
        <v>0.3536988136484418</v>
      </c>
      <c r="N221" s="308">
        <f>IF(N$9=0,0,N$9/CHI_fec!N$9)</f>
        <v>0.35369881364844186</v>
      </c>
      <c r="O221" s="308">
        <f>IF(O$9=0,0,O$9/CHI_fec!O$9)</f>
        <v>0.35369881364844169</v>
      </c>
      <c r="P221" s="308">
        <f>IF(P$9=0,0,P$9/CHI_fec!P$9)</f>
        <v>0.35595309390329333</v>
      </c>
      <c r="Q221" s="308">
        <f>IF(Q$9=0,0,Q$9/CHI_fec!Q$9)</f>
        <v>0.36856382253366649</v>
      </c>
      <c r="R221" s="308">
        <f>IF(R$9=0,0,R$9/CHI_fec!R$9)</f>
        <v>0.37290723642210694</v>
      </c>
      <c r="S221" s="308">
        <f>IF(S$9=0,0,S$9/CHI_fec!S$9)</f>
        <v>0.37838737346538515</v>
      </c>
      <c r="T221" s="308">
        <f>IF(T$9=0,0,T$9/CHI_fec!T$9)</f>
        <v>0.37838737346538509</v>
      </c>
      <c r="U221" s="308">
        <f>IF(U$9=0,0,U$9/CHI_fec!U$9)</f>
        <v>0.3783873734653852</v>
      </c>
      <c r="V221" s="308">
        <f>IF(V$9=0,0,V$9/CHI_fec!V$9)</f>
        <v>0.3783873734653852</v>
      </c>
      <c r="W221" s="308">
        <f>IF(W$9=0,0,W$9/CHI_fec!W$9)</f>
        <v>0.38598406286396575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0.49370872393096632</v>
      </c>
      <c r="C222" s="309">
        <f>IF(C$10=0,0,C$10/CHI_fec!C$10)</f>
        <v>0.50156286369897785</v>
      </c>
      <c r="D222" s="309">
        <f>IF(D$10=0,0,D$10/CHI_fec!D$10)</f>
        <v>0.51026665613401823</v>
      </c>
      <c r="E222" s="309">
        <f>IF(E$10=0,0,E$10/CHI_fec!E$10)</f>
        <v>0.48992963352564373</v>
      </c>
      <c r="F222" s="309">
        <f>IF(F$10=0,0,F$10/CHI_fec!F$10)</f>
        <v>0.51120091149908109</v>
      </c>
      <c r="G222" s="309">
        <f>IF(G$10=0,0,G$10/CHI_fec!G$10)</f>
        <v>0.49823943656716907</v>
      </c>
      <c r="H222" s="309">
        <f>IF(H$10=0,0,H$10/CHI_fec!H$10)</f>
        <v>0.5086661044362244</v>
      </c>
      <c r="I222" s="309">
        <f>IF(I$10=0,0,I$10/CHI_fec!I$10)</f>
        <v>0.50952111248495513</v>
      </c>
      <c r="J222" s="309">
        <f>IF(J$10=0,0,J$10/CHI_fec!J$10)</f>
        <v>0.52400959805041569</v>
      </c>
      <c r="K222" s="309">
        <f>IF(K$10=0,0,K$10/CHI_fec!K$10)</f>
        <v>0.52962950024299205</v>
      </c>
      <c r="L222" s="309">
        <f>IF(L$10=0,0,L$10/CHI_fec!L$10)</f>
        <v>0.53253863305240123</v>
      </c>
      <c r="M222" s="309">
        <f>IF(M$10=0,0,M$10/CHI_fec!M$10)</f>
        <v>0.53032907784823458</v>
      </c>
      <c r="N222" s="309">
        <f>IF(N$10=0,0,N$10/CHI_fec!N$10)</f>
        <v>0.56783210663510508</v>
      </c>
      <c r="O222" s="309">
        <f>IF(O$10=0,0,O$10/CHI_fec!O$10)</f>
        <v>0.53162827829558956</v>
      </c>
      <c r="P222" s="309">
        <f>IF(P$10=0,0,P$10/CHI_fec!P$10)</f>
        <v>0.53972427249551147</v>
      </c>
      <c r="Q222" s="309">
        <f>IF(Q$10=0,0,Q$10/CHI_fec!Q$10)</f>
        <v>0.5579842352823674</v>
      </c>
      <c r="R222" s="309">
        <f>IF(R$10=0,0,R$10/CHI_fec!R$10)</f>
        <v>0.56357756637843393</v>
      </c>
      <c r="S222" s="309">
        <f>IF(S$10=0,0,S$10/CHI_fec!S$10)</f>
        <v>0.56788292895790449</v>
      </c>
      <c r="T222" s="309">
        <f>IF(T$10=0,0,T$10/CHI_fec!T$10)</f>
        <v>0.56603469801359729</v>
      </c>
      <c r="U222" s="309">
        <f>IF(U$10=0,0,U$10/CHI_fec!U$10)</f>
        <v>0.56805037176311801</v>
      </c>
      <c r="V222" s="309">
        <f>IF(V$10=0,0,V$10/CHI_fec!V$10)</f>
        <v>0.5739199176867753</v>
      </c>
      <c r="W222" s="309">
        <f>IF(W$10=0,0,W$10/CHI_fec!W$10)</f>
        <v>0.58985421407002958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0.48082429269051485</v>
      </c>
      <c r="C224" s="310">
        <f>IF(C$25=0,0,C$25/CHI_fec!C$25)</f>
        <v>0.47952598620069181</v>
      </c>
      <c r="D224" s="310">
        <f>IF(D$25=0,0,D$25/CHI_fec!D$25)</f>
        <v>0.48302053426272457</v>
      </c>
      <c r="E224" s="310">
        <f>IF(E$25=0,0,E$25/CHI_fec!E$25)</f>
        <v>0.48384296899093038</v>
      </c>
      <c r="F224" s="310">
        <f>IF(F$25=0,0,F$25/CHI_fec!F$25)</f>
        <v>0.48235287157236517</v>
      </c>
      <c r="G224" s="310">
        <f>IF(G$25=0,0,G$25/CHI_fec!G$25)</f>
        <v>0.48620833854366385</v>
      </c>
      <c r="H224" s="310">
        <f>IF(H$25=0,0,H$25/CHI_fec!H$25)</f>
        <v>0.49003994193521855</v>
      </c>
      <c r="I224" s="310">
        <f>IF(I$25=0,0,I$25/CHI_fec!I$25)</f>
        <v>0.49250946309805976</v>
      </c>
      <c r="J224" s="310">
        <f>IF(J$25=0,0,J$25/CHI_fec!J$25)</f>
        <v>0.4968914232047455</v>
      </c>
      <c r="K224" s="310">
        <f>IF(K$25=0,0,K$25/CHI_fec!K$25)</f>
        <v>0.50316998783400546</v>
      </c>
      <c r="L224" s="310">
        <f>IF(L$25=0,0,L$25/CHI_fec!L$25)</f>
        <v>0.50498108899749239</v>
      </c>
      <c r="M224" s="310">
        <f>IF(M$25=0,0,M$25/CHI_fec!M$25)</f>
        <v>0.47871041481682419</v>
      </c>
      <c r="N224" s="310">
        <f>IF(N$25=0,0,N$25/CHI_fec!N$25)</f>
        <v>0.48615783345488894</v>
      </c>
      <c r="O224" s="310">
        <f>IF(O$25=0,0,O$25/CHI_fec!O$25)</f>
        <v>0.49002399996618129</v>
      </c>
      <c r="P224" s="310">
        <f>IF(P$25=0,0,P$25/CHI_fec!P$25)</f>
        <v>0.49712529851507276</v>
      </c>
      <c r="Q224" s="310">
        <f>IF(Q$25=0,0,Q$25/CHI_fec!Q$25)</f>
        <v>0.5102453870784579</v>
      </c>
      <c r="R224" s="310">
        <f>IF(R$25=0,0,R$25/CHI_fec!R$25)</f>
        <v>0.51947397180212973</v>
      </c>
      <c r="S224" s="310">
        <f>IF(S$25=0,0,S$25/CHI_fec!S$25)</f>
        <v>0.52553317254359133</v>
      </c>
      <c r="T224" s="310">
        <f>IF(T$25=0,0,T$25/CHI_fec!T$25)</f>
        <v>0.52380854994882287</v>
      </c>
      <c r="U224" s="310">
        <f>IF(U$25=0,0,U$25/CHI_fec!U$25)</f>
        <v>0.52947639506846911</v>
      </c>
      <c r="V224" s="310">
        <f>IF(V$25=0,0,V$25/CHI_fec!V$25)</f>
        <v>0.5247314488317093</v>
      </c>
      <c r="W224" s="310">
        <f>IF(W$25=0,0,W$25/CHI_fec!W$25)</f>
        <v>0.53655652404789456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0.29703354937970106</v>
      </c>
      <c r="C225" s="310">
        <f>IF(C$36=0,0,C$36/CHI_fec!C$36)</f>
        <v>0.29877035765121335</v>
      </c>
      <c r="D225" s="310">
        <f>IF(D$36=0,0,D$36/CHI_fec!D$36)</f>
        <v>0.30330302868991355</v>
      </c>
      <c r="E225" s="310">
        <f>IF(E$36=0,0,E$36/CHI_fec!E$36)</f>
        <v>0.2987548832623026</v>
      </c>
      <c r="F225" s="310">
        <f>IF(F$36=0,0,F$36/CHI_fec!F$36)</f>
        <v>0.30468313629734523</v>
      </c>
      <c r="G225" s="310">
        <f>IF(G$36=0,0,G$36/CHI_fec!G$36)</f>
        <v>0.302650160580126</v>
      </c>
      <c r="H225" s="310">
        <f>IF(H$36=0,0,H$36/CHI_fec!H$36)</f>
        <v>0.30495140700318724</v>
      </c>
      <c r="I225" s="310">
        <f>IF(I$36=0,0,I$36/CHI_fec!I$36)</f>
        <v>0.3076149625495686</v>
      </c>
      <c r="J225" s="310">
        <f>IF(J$36=0,0,J$36/CHI_fec!J$36)</f>
        <v>0.31565099210648817</v>
      </c>
      <c r="K225" s="310">
        <f>IF(K$36=0,0,K$36/CHI_fec!K$36)</f>
        <v>0.31838751906305596</v>
      </c>
      <c r="L225" s="310">
        <f>IF(L$36=0,0,L$36/CHI_fec!L$36)</f>
        <v>0.32031895697798995</v>
      </c>
      <c r="M225" s="310">
        <f>IF(M$36=0,0,M$36/CHI_fec!M$36)</f>
        <v>0.32688817191668684</v>
      </c>
      <c r="N225" s="310">
        <f>IF(N$36=0,0,N$36/CHI_fec!N$36)</f>
        <v>0.33101877169526306</v>
      </c>
      <c r="O225" s="310">
        <f>IF(O$36=0,0,O$36/CHI_fec!O$36)</f>
        <v>0.32872203816235884</v>
      </c>
      <c r="P225" s="310">
        <f>IF(P$36=0,0,P$36/CHI_fec!P$36)</f>
        <v>0.32953033962190581</v>
      </c>
      <c r="Q225" s="310">
        <f>IF(Q$36=0,0,Q$36/CHI_fec!Q$36)</f>
        <v>0.34149684749108933</v>
      </c>
      <c r="R225" s="310">
        <f>IF(R$36=0,0,R$36/CHI_fec!R$36)</f>
        <v>0.34658143619321385</v>
      </c>
      <c r="S225" s="310">
        <f>IF(S$36=0,0,S$36/CHI_fec!S$36)</f>
        <v>0.3506674262105362</v>
      </c>
      <c r="T225" s="310">
        <f>IF(T$36=0,0,T$36/CHI_fec!T$36)</f>
        <v>0.35091002394294862</v>
      </c>
      <c r="U225" s="310">
        <f>IF(U$36=0,0,U$36/CHI_fec!U$36)</f>
        <v>0.35130112910404909</v>
      </c>
      <c r="V225" s="310">
        <f>IF(V$36=0,0,V$36/CHI_fec!V$36)</f>
        <v>0.35119991366491193</v>
      </c>
      <c r="W225" s="310">
        <f>IF(W$36=0,0,W$36/CHI_fec!W$36)</f>
        <v>0.35804182609740764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0.44393209279900692</v>
      </c>
      <c r="C226" s="310">
        <f>IF(C$44=0,0,C$44/CHI_fec!C$44)</f>
        <v>0.45595775415928602</v>
      </c>
      <c r="D226" s="310">
        <f>IF(D$44=0,0,D$44/CHI_fec!D$44)</f>
        <v>0.46813827366187749</v>
      </c>
      <c r="E226" s="310">
        <f>IF(E$44=0,0,E$44/CHI_fec!E$44)</f>
        <v>0.43752255876143809</v>
      </c>
      <c r="F226" s="310">
        <f>IF(F$44=0,0,F$44/CHI_fec!F$44)</f>
        <v>0.4697779246384593</v>
      </c>
      <c r="G226" s="310">
        <f>IF(G$44=0,0,G$44/CHI_fec!G$44)</f>
        <v>0.44712062822384796</v>
      </c>
      <c r="H226" s="310">
        <f>IF(H$44=0,0,H$44/CHI_fec!H$44)</f>
        <v>0.4596084959412321</v>
      </c>
      <c r="I226" s="310">
        <f>IF(I$44=0,0,I$44/CHI_fec!I$44)</f>
        <v>0.45953103559953412</v>
      </c>
      <c r="J226" s="310">
        <f>IF(J$44=0,0,J$44/CHI_fec!J$44)</f>
        <v>0.47762484630169599</v>
      </c>
      <c r="K226" s="310">
        <f>IF(K$44=0,0,K$44/CHI_fec!K$44)</f>
        <v>0.48413168541982443</v>
      </c>
      <c r="L226" s="310">
        <f>IF(L$44=0,0,L$44/CHI_fec!L$44)</f>
        <v>0.48853623132781959</v>
      </c>
      <c r="M226" s="310">
        <f>IF(M$44=0,0,M$44/CHI_fec!M$44)</f>
        <v>0.45577976054791924</v>
      </c>
      <c r="N226" s="310">
        <f>IF(N$44=0,0,N$44/CHI_fec!N$44)</f>
        <v>0.49572605646110995</v>
      </c>
      <c r="O226" s="310">
        <f>IF(O$44=0,0,O$44/CHI_fec!O$44)</f>
        <v>0.45866216298193158</v>
      </c>
      <c r="P226" s="310">
        <f>IF(P$44=0,0,P$44/CHI_fec!P$44)</f>
        <v>0.46923904880823003</v>
      </c>
      <c r="Q226" s="310">
        <f>IF(Q$44=0,0,Q$44/CHI_fec!Q$44)</f>
        <v>0.48274568294932907</v>
      </c>
      <c r="R226" s="310">
        <f>IF(R$44=0,0,R$44/CHI_fec!R$44)</f>
        <v>0.48793368338796128</v>
      </c>
      <c r="S226" s="310">
        <f>IF(S$44=0,0,S$44/CHI_fec!S$44)</f>
        <v>0.48673037502791783</v>
      </c>
      <c r="T226" s="310">
        <f>IF(T$44=0,0,T$44/CHI_fec!T$44)</f>
        <v>0.48371929755018239</v>
      </c>
      <c r="U226" s="310">
        <f>IF(U$44=0,0,U$44/CHI_fec!U$44)</f>
        <v>0.48736437504611996</v>
      </c>
      <c r="V226" s="310">
        <f>IF(V$44=0,0,V$44/CHI_fec!V$44)</f>
        <v>0.48958453152025561</v>
      </c>
      <c r="W226" s="310">
        <f>IF(W$44=0,0,W$44/CHI_fec!W$44)</f>
        <v>0.50351537642462874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0.45523194410707502</v>
      </c>
      <c r="C227" s="311">
        <f>IF(C$58=0,0,C$58/CHI_fec!C$58)</f>
        <v>0.45523194410707507</v>
      </c>
      <c r="D227" s="311">
        <f>IF(D$58=0,0,D$58/CHI_fec!D$58)</f>
        <v>0.45645096278481789</v>
      </c>
      <c r="E227" s="311">
        <f>IF(E$58=0,0,E$58/CHI_fec!E$58)</f>
        <v>0.45645096278481784</v>
      </c>
      <c r="F227" s="311">
        <f>IF(F$58=0,0,F$58/CHI_fec!F$58)</f>
        <v>0.456450962784818</v>
      </c>
      <c r="G227" s="311">
        <f>IF(G$58=0,0,G$58/CHI_fec!G$58)</f>
        <v>0.46247432425673041</v>
      </c>
      <c r="H227" s="311">
        <f>IF(H$58=0,0,H$58/CHI_fec!H$58)</f>
        <v>0.46536093729060568</v>
      </c>
      <c r="I227" s="311">
        <f>IF(I$58=0,0,I$58/CHI_fec!I$58)</f>
        <v>0.46862505568895263</v>
      </c>
      <c r="J227" s="311">
        <f>IF(J$58=0,0,J$58/CHI_fec!J$58)</f>
        <v>0.47197667891693729</v>
      </c>
      <c r="K227" s="311">
        <f>IF(K$58=0,0,K$58/CHI_fec!K$58)</f>
        <v>0.47197667891693734</v>
      </c>
      <c r="L227" s="311">
        <f>IF(L$58=0,0,L$58/CHI_fec!L$58)</f>
        <v>0.47659358743911068</v>
      </c>
      <c r="M227" s="311">
        <f>IF(M$58=0,0,M$58/CHI_fec!M$58)</f>
        <v>0.50043485552325773</v>
      </c>
      <c r="N227" s="311">
        <f>IF(N$58=0,0,N$58/CHI_fec!N$58)</f>
        <v>0.50043485552325762</v>
      </c>
      <c r="O227" s="311">
        <f>IF(O$58=0,0,O$58/CHI_fec!O$58)</f>
        <v>0.50043485552325784</v>
      </c>
      <c r="P227" s="311">
        <f>IF(P$58=0,0,P$58/CHI_fec!P$58)</f>
        <v>0.50362435000306349</v>
      </c>
      <c r="Q227" s="311">
        <f>IF(Q$58=0,0,Q$58/CHI_fec!Q$58)</f>
        <v>0.52146678519555612</v>
      </c>
      <c r="R227" s="311">
        <f>IF(R$58=0,0,R$58/CHI_fec!R$58)</f>
        <v>0.52761211454885093</v>
      </c>
      <c r="S227" s="311">
        <f>IF(S$58=0,0,S$58/CHI_fec!S$58)</f>
        <v>0.53536574979916984</v>
      </c>
      <c r="T227" s="311">
        <f>IF(T$58=0,0,T$58/CHI_fec!T$58)</f>
        <v>0.53536574979916995</v>
      </c>
      <c r="U227" s="311">
        <f>IF(U$58=0,0,U$58/CHI_fec!U$58)</f>
        <v>0.53536574979916984</v>
      </c>
      <c r="V227" s="311">
        <f>IF(V$58=0,0,V$58/CHI_fec!V$58)</f>
        <v>0.53536574979916995</v>
      </c>
      <c r="W227" s="311">
        <f>IF(W$58=0,0,W$58/CHI_fec!W$58)</f>
        <v>0.54611401361837619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0.51431341045695489</v>
      </c>
      <c r="C229" s="324">
        <f>IF(C$61=0,0,C$61/CHI_fec!C$61)</f>
        <v>0.51052857057580414</v>
      </c>
      <c r="D229" s="324">
        <f>IF(D$61=0,0,D$61/CHI_fec!D$61)</f>
        <v>0.51188894702839605</v>
      </c>
      <c r="E229" s="324">
        <f>IF(E$61=0,0,E$61/CHI_fec!E$61)</f>
        <v>0.52199655499709552</v>
      </c>
      <c r="F229" s="324">
        <f>IF(F$61=0,0,F$61/CHI_fec!F$61)</f>
        <v>0.51960697301075964</v>
      </c>
      <c r="G229" s="324">
        <f>IF(G$61=0,0,G$61/CHI_fec!G$61)</f>
        <v>0.53026112632021161</v>
      </c>
      <c r="H229" s="324">
        <f>IF(H$61=0,0,H$61/CHI_fec!H$61)</f>
        <v>0.53696824947653177</v>
      </c>
      <c r="I229" s="324">
        <f>IF(I$61=0,0,I$61/CHI_fec!I$61)</f>
        <v>0.54126469340952066</v>
      </c>
      <c r="J229" s="324">
        <f>IF(J$61=0,0,J$61/CHI_fec!J$61)</f>
        <v>0.54296404497300066</v>
      </c>
      <c r="K229" s="324">
        <f>IF(K$61=0,0,K$61/CHI_fec!K$61)</f>
        <v>0.55338850605293666</v>
      </c>
      <c r="L229" s="324">
        <f>IF(L$61=0,0,L$61/CHI_fec!L$61)</f>
        <v>0.54376609982313029</v>
      </c>
      <c r="M229" s="324">
        <f>IF(M$61=0,0,M$61/CHI_fec!M$61)</f>
        <v>0.52763270012994534</v>
      </c>
      <c r="N229" s="324">
        <f>IF(N$61=0,0,N$61/CHI_fec!N$61)</f>
        <v>0.534667779192745</v>
      </c>
      <c r="O229" s="324">
        <f>IF(O$61=0,0,O$61/CHI_fec!O$61)</f>
        <v>0.54110248982719855</v>
      </c>
      <c r="P229" s="324">
        <f>IF(P$61=0,0,P$61/CHI_fec!P$61)</f>
        <v>0.53910963318751226</v>
      </c>
      <c r="Q229" s="324">
        <f>IF(Q$61=0,0,Q$61/CHI_fec!Q$61)</f>
        <v>0.53833613083356358</v>
      </c>
      <c r="R229" s="324">
        <f>IF(R$61=0,0,R$61/CHI_fec!R$61)</f>
        <v>0.54161438257223571</v>
      </c>
      <c r="S229" s="324">
        <f>IF(S$61=0,0,S$61/CHI_fec!S$61)</f>
        <v>0.5423776198440261</v>
      </c>
      <c r="T229" s="324">
        <f>IF(T$61=0,0,T$61/CHI_fec!T$61)</f>
        <v>0.54224613580653125</v>
      </c>
      <c r="U229" s="324">
        <f>IF(U$61=0,0,U$61/CHI_fec!U$61)</f>
        <v>0.54544294789549308</v>
      </c>
      <c r="V229" s="324">
        <f>IF(V$61=0,0,V$61/CHI_fec!V$61)</f>
        <v>0.54785018005948227</v>
      </c>
      <c r="W229" s="324">
        <f>IF(W$61=0,0,W$61/CHI_fec!W$61)</f>
        <v>0.57367193128871141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0.3952705295208318</v>
      </c>
      <c r="C230" s="307">
        <f>IF(C$62=0,0,C$62/CHI_fec!C$62)</f>
        <v>0.39656521945199474</v>
      </c>
      <c r="D230" s="307">
        <f>IF(D$62=0,0,D$62/CHI_fec!D$62)</f>
        <v>0.39656521945199485</v>
      </c>
      <c r="E230" s="307">
        <f>IF(E$62=0,0,E$62/CHI_fec!E$62)</f>
        <v>0.39656521945199474</v>
      </c>
      <c r="F230" s="307">
        <f>IF(F$62=0,0,F$62/CHI_fec!F$62)</f>
        <v>0.40345057702121012</v>
      </c>
      <c r="G230" s="307">
        <f>IF(G$62=0,0,G$62/CHI_fec!G$62)</f>
        <v>0.41077705344060711</v>
      </c>
      <c r="H230" s="307">
        <f>IF(H$62=0,0,H$62/CHI_fec!H$62)</f>
        <v>0.41518728729508336</v>
      </c>
      <c r="I230" s="307">
        <f>IF(I$62=0,0,I$62/CHI_fec!I$62)</f>
        <v>0.41989836589086166</v>
      </c>
      <c r="J230" s="307">
        <f>IF(J$62=0,0,J$62/CHI_fec!J$62)</f>
        <v>0.4198983658908616</v>
      </c>
      <c r="K230" s="307">
        <f>IF(K$62=0,0,K$62/CHI_fec!K$62)</f>
        <v>0.41989836589086177</v>
      </c>
      <c r="L230" s="307">
        <f>IF(L$62=0,0,L$62/CHI_fec!L$62)</f>
        <v>0.41989836589086171</v>
      </c>
      <c r="M230" s="307">
        <f>IF(M$62=0,0,M$62/CHI_fec!M$62)</f>
        <v>0.41989836589086166</v>
      </c>
      <c r="N230" s="307">
        <f>IF(N$62=0,0,N$62/CHI_fec!N$62)</f>
        <v>0.41989836589086177</v>
      </c>
      <c r="O230" s="307">
        <f>IF(O$62=0,0,O$62/CHI_fec!O$62)</f>
        <v>0.42652268155826706</v>
      </c>
      <c r="P230" s="307">
        <f>IF(P$62=0,0,P$62/CHI_fec!P$62)</f>
        <v>0.42652268155826706</v>
      </c>
      <c r="Q230" s="307">
        <f>IF(Q$62=0,0,Q$62/CHI_fec!Q$62)</f>
        <v>0.42652268155826695</v>
      </c>
      <c r="R230" s="307">
        <f>IF(R$62=0,0,R$62/CHI_fec!R$62)</f>
        <v>0.42652268155826706</v>
      </c>
      <c r="S230" s="307">
        <f>IF(S$62=0,0,S$62/CHI_fec!S$62)</f>
        <v>0.42652268155826695</v>
      </c>
      <c r="T230" s="307">
        <f>IF(T$62=0,0,T$62/CHI_fec!T$62)</f>
        <v>0.42652268155826684</v>
      </c>
      <c r="U230" s="307">
        <f>IF(U$62=0,0,U$62/CHI_fec!U$62)</f>
        <v>0.426522681558267</v>
      </c>
      <c r="V230" s="307">
        <f>IF(V$62=0,0,V$62/CHI_fec!V$62)</f>
        <v>0.42971142521033401</v>
      </c>
      <c r="W230" s="307">
        <f>IF(W$62=0,0,W$62/CHI_fec!W$62)</f>
        <v>0.44174028268930077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0.10514218651571407</v>
      </c>
      <c r="C231" s="308">
        <f>IF(C$63=0,0,C$63/CHI_fec!C$63)</f>
        <v>0.10548657477655247</v>
      </c>
      <c r="D231" s="308">
        <f>IF(D$63=0,0,D$63/CHI_fec!D$63)</f>
        <v>0.10548657477655247</v>
      </c>
      <c r="E231" s="308">
        <f>IF(E$63=0,0,E$63/CHI_fec!E$63)</f>
        <v>0.10548657477655249</v>
      </c>
      <c r="F231" s="308">
        <f>IF(F$63=0,0,F$63/CHI_fec!F$63)</f>
        <v>0.10731808382087066</v>
      </c>
      <c r="G231" s="308">
        <f>IF(G$63=0,0,G$63/CHI_fec!G$63)</f>
        <v>0.10926693073117537</v>
      </c>
      <c r="H231" s="308">
        <f>IF(H$63=0,0,H$63/CHI_fec!H$63)</f>
        <v>0.11044005545430463</v>
      </c>
      <c r="I231" s="308">
        <f>IF(I$63=0,0,I$63/CHI_fec!I$63)</f>
        <v>0.11169320505037489</v>
      </c>
      <c r="J231" s="308">
        <f>IF(J$63=0,0,J$63/CHI_fec!J$63)</f>
        <v>0.11169320505037493</v>
      </c>
      <c r="K231" s="308">
        <f>IF(K$63=0,0,K$63/CHI_fec!K$63)</f>
        <v>0.11169320505037485</v>
      </c>
      <c r="L231" s="308">
        <f>IF(L$63=0,0,L$63/CHI_fec!L$63)</f>
        <v>0.11169320505037492</v>
      </c>
      <c r="M231" s="308">
        <f>IF(M$63=0,0,M$63/CHI_fec!M$63)</f>
        <v>0.11169320505037487</v>
      </c>
      <c r="N231" s="308">
        <f>IF(N$63=0,0,N$63/CHI_fec!N$63)</f>
        <v>0.11169320505037492</v>
      </c>
      <c r="O231" s="308">
        <f>IF(O$63=0,0,O$63/CHI_fec!O$63)</f>
        <v>0.11345527679978064</v>
      </c>
      <c r="P231" s="308">
        <f>IF(P$63=0,0,P$63/CHI_fec!P$63)</f>
        <v>0.11345527679978064</v>
      </c>
      <c r="Q231" s="308">
        <f>IF(Q$63=0,0,Q$63/CHI_fec!Q$63)</f>
        <v>0.11345527679978062</v>
      </c>
      <c r="R231" s="308">
        <f>IF(R$63=0,0,R$63/CHI_fec!R$63)</f>
        <v>0.11345527679978057</v>
      </c>
      <c r="S231" s="308">
        <f>IF(S$63=0,0,S$63/CHI_fec!S$63)</f>
        <v>0.11345527679978061</v>
      </c>
      <c r="T231" s="308">
        <f>IF(T$63=0,0,T$63/CHI_fec!T$63)</f>
        <v>0.1134552767997806</v>
      </c>
      <c r="U231" s="308">
        <f>IF(U$63=0,0,U$63/CHI_fec!U$63)</f>
        <v>0.11345527679978064</v>
      </c>
      <c r="V231" s="308">
        <f>IF(V$63=0,0,V$63/CHI_fec!V$63)</f>
        <v>0.11430348443171026</v>
      </c>
      <c r="W231" s="308">
        <f>IF(W$63=0,0,W$63/CHI_fec!W$63)</f>
        <v>0.11964852214379657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0.5591689100844377</v>
      </c>
      <c r="C232" s="308">
        <f>IF(C$64=0,0,C$64/CHI_fec!C$64)</f>
        <v>0.56100044141206584</v>
      </c>
      <c r="D232" s="308">
        <f>IF(D$64=0,0,D$64/CHI_fec!D$64)</f>
        <v>0.5610004414120664</v>
      </c>
      <c r="E232" s="308">
        <f>IF(E$64=0,0,E$64/CHI_fec!E$64)</f>
        <v>0.56100044141206606</v>
      </c>
      <c r="F232" s="308">
        <f>IF(F$64=0,0,F$64/CHI_fec!F$64)</f>
        <v>0.57074080301247965</v>
      </c>
      <c r="G232" s="308">
        <f>IF(G$64=0,0,G$64/CHI_fec!G$64)</f>
        <v>0.58110519278664197</v>
      </c>
      <c r="H232" s="308">
        <f>IF(H$64=0,0,H$64/CHI_fec!H$64)</f>
        <v>0.5873441240335896</v>
      </c>
      <c r="I232" s="308">
        <f>IF(I$64=0,0,I$64/CHI_fec!I$64)</f>
        <v>0.59400864487939309</v>
      </c>
      <c r="J232" s="308">
        <f>IF(J$64=0,0,J$64/CHI_fec!J$64)</f>
        <v>0.59400864487939331</v>
      </c>
      <c r="K232" s="308">
        <f>IF(K$64=0,0,K$64/CHI_fec!K$64)</f>
        <v>0.59400864487939331</v>
      </c>
      <c r="L232" s="308">
        <f>IF(L$64=0,0,L$64/CHI_fec!L$64)</f>
        <v>0.59400864487939353</v>
      </c>
      <c r="M232" s="308">
        <f>IF(M$64=0,0,M$64/CHI_fec!M$64)</f>
        <v>0.59400864487939342</v>
      </c>
      <c r="N232" s="308">
        <f>IF(N$64=0,0,N$64/CHI_fec!N$64)</f>
        <v>0.59400864487939342</v>
      </c>
      <c r="O232" s="308">
        <f>IF(O$64=0,0,O$64/CHI_fec!O$64)</f>
        <v>0.60337972391300787</v>
      </c>
      <c r="P232" s="308">
        <f>IF(P$64=0,0,P$64/CHI_fec!P$64)</f>
        <v>0.60337972391300787</v>
      </c>
      <c r="Q232" s="308">
        <f>IF(Q$64=0,0,Q$64/CHI_fec!Q$64)</f>
        <v>0.60337972391300754</v>
      </c>
      <c r="R232" s="308">
        <f>IF(R$64=0,0,R$64/CHI_fec!R$64)</f>
        <v>0.60337972391300754</v>
      </c>
      <c r="S232" s="308">
        <f>IF(S$64=0,0,S$64/CHI_fec!S$64)</f>
        <v>0.60337972391300765</v>
      </c>
      <c r="T232" s="308">
        <f>IF(T$64=0,0,T$64/CHI_fec!T$64)</f>
        <v>0.60337972391300743</v>
      </c>
      <c r="U232" s="308">
        <f>IF(U$64=0,0,U$64/CHI_fec!U$64)</f>
        <v>0.60337972391300754</v>
      </c>
      <c r="V232" s="308">
        <f>IF(V$64=0,0,V$64/CHI_fec!V$64)</f>
        <v>0.607890675727772</v>
      </c>
      <c r="W232" s="308">
        <f>IF(W$64=0,0,W$64/CHI_fec!W$64)</f>
        <v>0.6237176100707279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0.41105207622054069</v>
      </c>
      <c r="C233" s="308">
        <f>IF(C$65=0,0,C$65/CHI_fec!C$65)</f>
        <v>0.41239845786177148</v>
      </c>
      <c r="D233" s="308">
        <f>IF(D$65=0,0,D$65/CHI_fec!D$65)</f>
        <v>0.41239845786177148</v>
      </c>
      <c r="E233" s="308">
        <f>IF(E$65=0,0,E$65/CHI_fec!E$65)</f>
        <v>0.41239845786177148</v>
      </c>
      <c r="F233" s="308">
        <f>IF(F$65=0,0,F$65/CHI_fec!F$65)</f>
        <v>0.41955871979118425</v>
      </c>
      <c r="G233" s="308">
        <f>IF(G$65=0,0,G$65/CHI_fec!G$65)</f>
        <v>0.42717771265469112</v>
      </c>
      <c r="H233" s="308">
        <f>IF(H$65=0,0,H$65/CHI_fec!H$65)</f>
        <v>0.43176402923310725</v>
      </c>
      <c r="I233" s="308">
        <f>IF(I$65=0,0,I$65/CHI_fec!I$65)</f>
        <v>0.43666320206134807</v>
      </c>
      <c r="J233" s="308">
        <f>IF(J$65=0,0,J$65/CHI_fec!J$65)</f>
        <v>0.43666320206134784</v>
      </c>
      <c r="K233" s="308">
        <f>IF(K$65=0,0,K$65/CHI_fec!K$65)</f>
        <v>0.43666320206134795</v>
      </c>
      <c r="L233" s="308">
        <f>IF(L$65=0,0,L$65/CHI_fec!L$65)</f>
        <v>0.43666320206134812</v>
      </c>
      <c r="M233" s="308">
        <f>IF(M$65=0,0,M$65/CHI_fec!M$65)</f>
        <v>0.43666320206134795</v>
      </c>
      <c r="N233" s="308">
        <f>IF(N$65=0,0,N$65/CHI_fec!N$65)</f>
        <v>0.4366632020613479</v>
      </c>
      <c r="O233" s="308">
        <f>IF(O$65=0,0,O$65/CHI_fec!O$65)</f>
        <v>0.44355199974613385</v>
      </c>
      <c r="P233" s="308">
        <f>IF(P$65=0,0,P$65/CHI_fec!P$65)</f>
        <v>0.44355199974613407</v>
      </c>
      <c r="Q233" s="308">
        <f>IF(Q$65=0,0,Q$65/CHI_fec!Q$65)</f>
        <v>0.44355199974613391</v>
      </c>
      <c r="R233" s="308">
        <f>IF(R$65=0,0,R$65/CHI_fec!R$65)</f>
        <v>0.44355199974613391</v>
      </c>
      <c r="S233" s="308">
        <f>IF(S$65=0,0,S$65/CHI_fec!S$65)</f>
        <v>0.44355199974613385</v>
      </c>
      <c r="T233" s="308">
        <f>IF(T$65=0,0,T$65/CHI_fec!T$65)</f>
        <v>0.44355199974613385</v>
      </c>
      <c r="U233" s="308">
        <f>IF(U$65=0,0,U$65/CHI_fec!U$65)</f>
        <v>0.44355199974613391</v>
      </c>
      <c r="V233" s="308">
        <f>IF(V$65=0,0,V$65/CHI_fec!V$65)</f>
        <v>0.44686805697991294</v>
      </c>
      <c r="W233" s="308">
        <f>IF(W$65=0,0,W$65/CHI_fec!W$65)</f>
        <v>0.46733346920715035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0.60961969790925641</v>
      </c>
      <c r="C234" s="309">
        <f>IF(C$66=0,0,C$66/CHI_fec!C$66)</f>
        <v>0.62134634760524432</v>
      </c>
      <c r="D234" s="309">
        <f>IF(D$66=0,0,D$66/CHI_fec!D$66)</f>
        <v>0.63044059208034842</v>
      </c>
      <c r="E234" s="309">
        <f>IF(E$66=0,0,E$66/CHI_fec!E$66)</f>
        <v>0.6053139559965518</v>
      </c>
      <c r="F234" s="309">
        <f>IF(F$66=0,0,F$66/CHI_fec!F$66)</f>
        <v>0.64256093221308208</v>
      </c>
      <c r="G234" s="309">
        <f>IF(G$66=0,0,G$66/CHI_fec!G$66)</f>
        <v>0.62933680714190887</v>
      </c>
      <c r="H234" s="309">
        <f>IF(H$66=0,0,H$66/CHI_fec!H$66)</f>
        <v>0.64537688200515908</v>
      </c>
      <c r="I234" s="309">
        <f>IF(I$66=0,0,I$66/CHI_fec!I$66)</f>
        <v>0.64924310702350996</v>
      </c>
      <c r="J234" s="309">
        <f>IF(J$66=0,0,J$66/CHI_fec!J$66)</f>
        <v>0.66296312075976349</v>
      </c>
      <c r="K234" s="309">
        <f>IF(K$66=0,0,K$66/CHI_fec!K$66)</f>
        <v>0.6700732727680796</v>
      </c>
      <c r="L234" s="309">
        <f>IF(L$66=0,0,L$66/CHI_fec!L$66)</f>
        <v>0.66722697047871504</v>
      </c>
      <c r="M234" s="309">
        <f>IF(M$66=0,0,M$66/CHI_fec!M$66)</f>
        <v>0.63280304099955464</v>
      </c>
      <c r="N234" s="309">
        <f>IF(N$66=0,0,N$66/CHI_fec!N$66)</f>
        <v>0.67755267222723758</v>
      </c>
      <c r="O234" s="309">
        <f>IF(O$66=0,0,O$66/CHI_fec!O$66)</f>
        <v>0.64436083815513923</v>
      </c>
      <c r="P234" s="309">
        <f>IF(P$66=0,0,P$66/CHI_fec!P$66)</f>
        <v>0.65003066457982417</v>
      </c>
      <c r="Q234" s="309">
        <f>IF(Q$66=0,0,Q$66/CHI_fec!Q$66)</f>
        <v>0.64902868633436517</v>
      </c>
      <c r="R234" s="309">
        <f>IF(R$66=0,0,R$66/CHI_fec!R$66)</f>
        <v>0.64789936356074407</v>
      </c>
      <c r="S234" s="309">
        <f>IF(S$66=0,0,S$66/CHI_fec!S$66)</f>
        <v>0.64339376042950369</v>
      </c>
      <c r="T234" s="309">
        <f>IF(T$66=0,0,T$66/CHI_fec!T$66)</f>
        <v>0.6412997720442879</v>
      </c>
      <c r="U234" s="309">
        <f>IF(U$66=0,0,U$66/CHI_fec!U$66)</f>
        <v>0.64358346793893817</v>
      </c>
      <c r="V234" s="309">
        <f>IF(V$66=0,0,V$66/CHI_fec!V$66)</f>
        <v>0.65509471868696267</v>
      </c>
      <c r="W234" s="309">
        <f>IF(W$66=0,0,W$66/CHI_fec!W$66)</f>
        <v>0.70258568178853709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0.62452702643395086</v>
      </c>
      <c r="C235" s="310">
        <f>IF(C$72=0,0,C$72/CHI_fec!C$72)</f>
        <v>0.62450541704594065</v>
      </c>
      <c r="D235" s="310">
        <f>IF(D$72=0,0,D$72/CHI_fec!D$72)</f>
        <v>0.62766109941947779</v>
      </c>
      <c r="E235" s="310">
        <f>IF(E$72=0,0,E$72/CHI_fec!E$72)</f>
        <v>0.62916255537615295</v>
      </c>
      <c r="F235" s="310">
        <f>IF(F$72=0,0,F$72/CHI_fec!F$72)</f>
        <v>0.63746389766955869</v>
      </c>
      <c r="G235" s="310">
        <f>IF(G$72=0,0,G$72/CHI_fec!G$72)</f>
        <v>0.64531020873281197</v>
      </c>
      <c r="H235" s="310">
        <f>IF(H$72=0,0,H$72/CHI_fec!H$72)</f>
        <v>0.65360716674147978</v>
      </c>
      <c r="I235" s="310">
        <f>IF(I$72=0,0,I$72/CHI_fec!I$72)</f>
        <v>0.65934507706416778</v>
      </c>
      <c r="J235" s="310">
        <f>IF(J$72=0,0,J$72/CHI_fec!J$72)</f>
        <v>0.66074795174407586</v>
      </c>
      <c r="K235" s="310">
        <f>IF(K$72=0,0,K$72/CHI_fec!K$72)</f>
        <v>0.67022680944057644</v>
      </c>
      <c r="L235" s="310">
        <f>IF(L$72=0,0,L$72/CHI_fec!L$72)</f>
        <v>0.66519730031011404</v>
      </c>
      <c r="M235" s="310">
        <f>IF(M$72=0,0,M$72/CHI_fec!M$72)</f>
        <v>0.59710416929250043</v>
      </c>
      <c r="N235" s="310">
        <f>IF(N$72=0,0,N$72/CHI_fec!N$72)</f>
        <v>0.60738995127309314</v>
      </c>
      <c r="O235" s="310">
        <f>IF(O$72=0,0,O$72/CHI_fec!O$72)</f>
        <v>0.62170791336421749</v>
      </c>
      <c r="P235" s="310">
        <f>IF(P$72=0,0,P$72/CHI_fec!P$72)</f>
        <v>0.62668943280875999</v>
      </c>
      <c r="Q235" s="310">
        <f>IF(Q$72=0,0,Q$72/CHI_fec!Q$72)</f>
        <v>0.62102443738943336</v>
      </c>
      <c r="R235" s="310">
        <f>IF(R$72=0,0,R$72/CHI_fec!R$72)</f>
        <v>0.62527248005896441</v>
      </c>
      <c r="S235" s="310">
        <f>IF(S$72=0,0,S$72/CHI_fec!S$72)</f>
        <v>0.62327672036181825</v>
      </c>
      <c r="T235" s="310">
        <f>IF(T$72=0,0,T$72/CHI_fec!T$72)</f>
        <v>0.62110597165520176</v>
      </c>
      <c r="U235" s="310">
        <f>IF(U$72=0,0,U$72/CHI_fec!U$72)</f>
        <v>0.62828955240870554</v>
      </c>
      <c r="V235" s="310">
        <f>IF(V$72=0,0,V$72/CHI_fec!V$72)</f>
        <v>0.62707472149480614</v>
      </c>
      <c r="W235" s="310">
        <f>IF(W$72=0,0,W$72/CHI_fec!W$72)</f>
        <v>0.65426549160131697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0.38338665590856252</v>
      </c>
      <c r="C236" s="310">
        <f>IF(C$85=0,0,C$85/CHI_fec!C$85)</f>
        <v>0.38689149378020765</v>
      </c>
      <c r="D236" s="310">
        <f>IF(D$85=0,0,D$85/CHI_fec!D$85)</f>
        <v>0.39171213270163613</v>
      </c>
      <c r="E236" s="310">
        <f>IF(E$85=0,0,E$85/CHI_fec!E$85)</f>
        <v>0.38583825879743539</v>
      </c>
      <c r="F236" s="310">
        <f>IF(F$85=0,0,F$85/CHI_fec!F$85)</f>
        <v>0.40032656738801181</v>
      </c>
      <c r="G236" s="310">
        <f>IF(G$85=0,0,G$85/CHI_fec!G$85)</f>
        <v>0.39960345943335285</v>
      </c>
      <c r="H236" s="310">
        <f>IF(H$85=0,0,H$85/CHI_fec!H$85)</f>
        <v>0.40444041287999066</v>
      </c>
      <c r="I236" s="310">
        <f>IF(I$85=0,0,I$85/CHI_fec!I$85)</f>
        <v>0.40972825797787549</v>
      </c>
      <c r="J236" s="310">
        <f>IF(J$85=0,0,J$85/CHI_fec!J$85)</f>
        <v>0.41744627011737329</v>
      </c>
      <c r="K236" s="310">
        <f>IF(K$85=0,0,K$85/CHI_fec!K$85)</f>
        <v>0.42106530823118204</v>
      </c>
      <c r="L236" s="310">
        <f>IF(L$85=0,0,L$85/CHI_fec!L$85)</f>
        <v>0.41951588817619445</v>
      </c>
      <c r="M236" s="310">
        <f>IF(M$85=0,0,M$85/CHI_fec!M$85)</f>
        <v>0.40772338564557353</v>
      </c>
      <c r="N236" s="310">
        <f>IF(N$85=0,0,N$85/CHI_fec!N$85)</f>
        <v>0.41287542928359522</v>
      </c>
      <c r="O236" s="310">
        <f>IF(O$85=0,0,O$85/CHI_fec!O$85)</f>
        <v>0.41647907183202065</v>
      </c>
      <c r="P236" s="310">
        <f>IF(P$85=0,0,P$85/CHI_fec!P$85)</f>
        <v>0.41485907899023028</v>
      </c>
      <c r="Q236" s="310">
        <f>IF(Q$85=0,0,Q$85/CHI_fec!Q$85)</f>
        <v>0.41521397317748271</v>
      </c>
      <c r="R236" s="310">
        <f>IF(R$85=0,0,R$85/CHI_fec!R$85)</f>
        <v>0.41648795981621312</v>
      </c>
      <c r="S236" s="310">
        <f>IF(S$85=0,0,S$85/CHI_fec!S$85)</f>
        <v>0.41529505026165231</v>
      </c>
      <c r="T236" s="310">
        <f>IF(T$85=0,0,T$85/CHI_fec!T$85)</f>
        <v>0.41558235849145914</v>
      </c>
      <c r="U236" s="310">
        <f>IF(U$85=0,0,U$85/CHI_fec!U$85)</f>
        <v>0.41604554390703113</v>
      </c>
      <c r="V236" s="310">
        <f>IF(V$85=0,0,V$85/CHI_fec!V$85)</f>
        <v>0.41903519350792512</v>
      </c>
      <c r="W236" s="310">
        <f>IF(W$85=0,0,W$85/CHI_fec!W$85)</f>
        <v>0.44579138342517982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0.57639124538308628</v>
      </c>
      <c r="C237" s="310">
        <f>IF(C$93=0,0,C$93/CHI_fec!C$93)</f>
        <v>0.59494073554066529</v>
      </c>
      <c r="D237" s="310">
        <f>IF(D$93=0,0,D$93/CHI_fec!D$93)</f>
        <v>0.61016468523570533</v>
      </c>
      <c r="E237" s="310">
        <f>IF(E$93=0,0,E$93/CHI_fec!E$93)</f>
        <v>0.56770071754930029</v>
      </c>
      <c r="F237" s="310">
        <f>IF(F$93=0,0,F$93/CHI_fec!F$93)</f>
        <v>0.62298922559464798</v>
      </c>
      <c r="G237" s="310">
        <f>IF(G$93=0,0,G$93/CHI_fec!G$93)</f>
        <v>0.59315144424917454</v>
      </c>
      <c r="H237" s="310">
        <f>IF(H$93=0,0,H$93/CHI_fec!H$93)</f>
        <v>0.61372155076882129</v>
      </c>
      <c r="I237" s="310">
        <f>IF(I$93=0,0,I$93/CHI_fec!I$93)</f>
        <v>0.61571139876795622</v>
      </c>
      <c r="J237" s="310">
        <f>IF(J$93=0,0,J$93/CHI_fec!J$93)</f>
        <v>0.63717853160723814</v>
      </c>
      <c r="K237" s="310">
        <f>IF(K$93=0,0,K$93/CHI_fec!K$93)</f>
        <v>0.64694643499359972</v>
      </c>
      <c r="L237" s="310">
        <f>IF(L$93=0,0,L$93/CHI_fec!L$93)</f>
        <v>0.6455996644026154</v>
      </c>
      <c r="M237" s="310">
        <f>IF(M$93=0,0,M$93/CHI_fec!M$93)</f>
        <v>0.57505396099640194</v>
      </c>
      <c r="N237" s="310">
        <f>IF(N$93=0,0,N$93/CHI_fec!N$93)</f>
        <v>0.63101712529579579</v>
      </c>
      <c r="O237" s="310">
        <f>IF(O$93=0,0,O$93/CHI_fec!O$93)</f>
        <v>0.58610737117642386</v>
      </c>
      <c r="P237" s="310">
        <f>IF(P$93=0,0,P$93/CHI_fec!P$93)</f>
        <v>0.59580265003339716</v>
      </c>
      <c r="Q237" s="310">
        <f>IF(Q$93=0,0,Q$93/CHI_fec!Q$93)</f>
        <v>0.59240424102019129</v>
      </c>
      <c r="R237" s="310">
        <f>IF(R$93=0,0,R$93/CHI_fec!R$93)</f>
        <v>0.59148701975233309</v>
      </c>
      <c r="S237" s="310">
        <f>IF(S$93=0,0,S$93/CHI_fec!S$93)</f>
        <v>0.5807261987203518</v>
      </c>
      <c r="T237" s="310">
        <f>IF(T$93=0,0,T$93/CHI_fec!T$93)</f>
        <v>0.57701282440105839</v>
      </c>
      <c r="U237" s="310">
        <f>IF(U$93=0,0,U$93/CHI_fec!U$93)</f>
        <v>0.58115244044589165</v>
      </c>
      <c r="V237" s="310">
        <f>IF(V$93=0,0,V$93/CHI_fec!V$93)</f>
        <v>0.58934942445827043</v>
      </c>
      <c r="W237" s="310">
        <f>IF(W$93=0,0,W$93/CHI_fec!W$93)</f>
        <v>0.62914053901498013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0.56848771436946022</v>
      </c>
      <c r="C238" s="311">
        <f>IF(C$107=0,0,C$107/CHI_fec!C$107)</f>
        <v>0.57034976899993384</v>
      </c>
      <c r="D238" s="311">
        <f>IF(D$107=0,0,D$107/CHI_fec!D$107)</f>
        <v>0.57034976899993384</v>
      </c>
      <c r="E238" s="311">
        <f>IF(E$107=0,0,E$107/CHI_fec!E$107)</f>
        <v>0.57034976899993406</v>
      </c>
      <c r="F238" s="311">
        <f>IF(F$107=0,0,F$107/CHI_fec!F$107)</f>
        <v>0.58025245815787529</v>
      </c>
      <c r="G238" s="311">
        <f>IF(G$107=0,0,G$107/CHI_fec!G$107)</f>
        <v>0.59078957520298758</v>
      </c>
      <c r="H238" s="311">
        <f>IF(H$107=0,0,H$107/CHI_fec!H$107)</f>
        <v>0.59713248107761896</v>
      </c>
      <c r="I238" s="311">
        <f>IF(I$107=0,0,I$107/CHI_fec!I$107)</f>
        <v>0.60390806919539597</v>
      </c>
      <c r="J238" s="311">
        <f>IF(J$107=0,0,J$107/CHI_fec!J$107)</f>
        <v>0.60390806919539586</v>
      </c>
      <c r="K238" s="311">
        <f>IF(K$107=0,0,K$107/CHI_fec!K$107)</f>
        <v>0.60390806919539586</v>
      </c>
      <c r="L238" s="311">
        <f>IF(L$107=0,0,L$107/CHI_fec!L$107)</f>
        <v>0.60390806919539586</v>
      </c>
      <c r="M238" s="311">
        <f>IF(M$107=0,0,M$107/CHI_fec!M$107)</f>
        <v>0.60390806919539586</v>
      </c>
      <c r="N238" s="311">
        <f>IF(N$107=0,0,N$107/CHI_fec!N$107)</f>
        <v>0.60390806919539586</v>
      </c>
      <c r="O238" s="311">
        <f>IF(O$107=0,0,O$107/CHI_fec!O$107)</f>
        <v>0.61343532152455449</v>
      </c>
      <c r="P238" s="311">
        <f>IF(P$107=0,0,P$107/CHI_fec!P$107)</f>
        <v>0.61343532152455427</v>
      </c>
      <c r="Q238" s="311">
        <f>IF(Q$107=0,0,Q$107/CHI_fec!Q$107)</f>
        <v>0.61343532152455416</v>
      </c>
      <c r="R238" s="311">
        <f>IF(R$107=0,0,R$107/CHI_fec!R$107)</f>
        <v>0.61343532152455449</v>
      </c>
      <c r="S238" s="311">
        <f>IF(S$107=0,0,S$107/CHI_fec!S$107)</f>
        <v>0.61343532152455471</v>
      </c>
      <c r="T238" s="311">
        <f>IF(T$107=0,0,T$107/CHI_fec!T$107)</f>
        <v>0.61343532152455438</v>
      </c>
      <c r="U238" s="311">
        <f>IF(U$107=0,0,U$107/CHI_fec!U$107)</f>
        <v>0.61343532152455438</v>
      </c>
      <c r="V238" s="311">
        <f>IF(V$107=0,0,V$107/CHI_fec!V$107)</f>
        <v>0.61802145040360645</v>
      </c>
      <c r="W238" s="311">
        <f>IF(W$107=0,0,W$107/CHI_fec!W$107)</f>
        <v>0.6353068053632458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0.58044046158469886</v>
      </c>
      <c r="C240" s="324">
        <f>IF(C$110=0,0,C$110/CHI_fec!C$110)</f>
        <v>0.58037694320214273</v>
      </c>
      <c r="D240" s="324">
        <f>IF(D$110=0,0,D$110/CHI_fec!D$110)</f>
        <v>0.58701423598432723</v>
      </c>
      <c r="E240" s="324">
        <f>IF(E$110=0,0,E$110/CHI_fec!E$110)</f>
        <v>0.5876541821638932</v>
      </c>
      <c r="F240" s="324">
        <f>IF(F$110=0,0,F$110/CHI_fec!F$110)</f>
        <v>0.598170179300057</v>
      </c>
      <c r="G240" s="324">
        <f>IF(G$110=0,0,G$110/CHI_fec!G$110)</f>
        <v>0.59751672397063127</v>
      </c>
      <c r="H240" s="324">
        <f>IF(H$110=0,0,H$110/CHI_fec!H$110)</f>
        <v>0.60531015727497361</v>
      </c>
      <c r="I240" s="324">
        <f>IF(I$110=0,0,I$110/CHI_fec!I$110)</f>
        <v>0.60260924584732178</v>
      </c>
      <c r="J240" s="324">
        <f>IF(J$110=0,0,J$110/CHI_fec!J$110)</f>
        <v>0.60926490953518619</v>
      </c>
      <c r="K240" s="324">
        <f>IF(K$110=0,0,K$110/CHI_fec!K$110)</f>
        <v>0.63553284098004648</v>
      </c>
      <c r="L240" s="324">
        <f>IF(L$110=0,0,L$110/CHI_fec!L$110)</f>
        <v>0.63519912432257886</v>
      </c>
      <c r="M240" s="324">
        <f>IF(M$110=0,0,M$110/CHI_fec!M$110)</f>
        <v>0.59809628367395662</v>
      </c>
      <c r="N240" s="324">
        <f>IF(N$110=0,0,N$110/CHI_fec!N$110)</f>
        <v>0.61611321564351296</v>
      </c>
      <c r="O240" s="324">
        <f>IF(O$110=0,0,O$110/CHI_fec!O$110)</f>
        <v>0.60467678966403082</v>
      </c>
      <c r="P240" s="324">
        <f>IF(P$110=0,0,P$110/CHI_fec!P$110)</f>
        <v>0.60469490699767747</v>
      </c>
      <c r="Q240" s="324">
        <f>IF(Q$110=0,0,Q$110/CHI_fec!Q$110)</f>
        <v>0.60241613128849347</v>
      </c>
      <c r="R240" s="324">
        <f>IF(R$110=0,0,R$110/CHI_fec!R$110)</f>
        <v>0.60548186219842004</v>
      </c>
      <c r="S240" s="324">
        <f>IF(S$110=0,0,S$110/CHI_fec!S$110)</f>
        <v>0.60414282563034438</v>
      </c>
      <c r="T240" s="324">
        <f>IF(T$110=0,0,T$110/CHI_fec!T$110)</f>
        <v>0.60242211274406299</v>
      </c>
      <c r="U240" s="324">
        <f>IF(U$110=0,0,U$110/CHI_fec!U$110)</f>
        <v>0.60609228445520169</v>
      </c>
      <c r="V240" s="324">
        <f>IF(V$110=0,0,V$110/CHI_fec!V$110)</f>
        <v>0.60538015467605666</v>
      </c>
      <c r="W240" s="324">
        <f>IF(W$110=0,0,W$110/CHI_fec!W$110)</f>
        <v>0.60762391072834898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0.41684990841854019</v>
      </c>
      <c r="C241" s="307">
        <f>IF(C$111=0,0,C$111/CHI_fec!C$111)</f>
        <v>0.41739575207904767</v>
      </c>
      <c r="D241" s="307">
        <f>IF(D$111=0,0,D$111/CHI_fec!D$111)</f>
        <v>0.41844881620184005</v>
      </c>
      <c r="E241" s="307">
        <f>IF(E$111=0,0,E$111/CHI_fec!E$111)</f>
        <v>0.41985316898415859</v>
      </c>
      <c r="F241" s="307">
        <f>IF(F$111=0,0,F$111/CHI_fec!F$111)</f>
        <v>0.42676087505946753</v>
      </c>
      <c r="G241" s="307">
        <f>IF(G$111=0,0,G$111/CHI_fec!G$111)</f>
        <v>0.43280880108706826</v>
      </c>
      <c r="H241" s="307">
        <f>IF(H$111=0,0,H$111/CHI_fec!H$111)</f>
        <v>0.43568445036366232</v>
      </c>
      <c r="I241" s="307">
        <f>IF(I$111=0,0,I$111/CHI_fec!I$111)</f>
        <v>0.43568445036366255</v>
      </c>
      <c r="J241" s="307">
        <f>IF(J$111=0,0,J$111/CHI_fec!J$111)</f>
        <v>0.43568445036366238</v>
      </c>
      <c r="K241" s="307">
        <f>IF(K$111=0,0,K$111/CHI_fec!K$111)</f>
        <v>0.44662908966353104</v>
      </c>
      <c r="L241" s="307">
        <f>IF(L$111=0,0,L$111/CHI_fec!L$111)</f>
        <v>0.45199429613529829</v>
      </c>
      <c r="M241" s="307">
        <f>IF(M$111=0,0,M$111/CHI_fec!M$111)</f>
        <v>0.45199429613529829</v>
      </c>
      <c r="N241" s="307">
        <f>IF(N$111=0,0,N$111/CHI_fec!N$111)</f>
        <v>0.45199429613529829</v>
      </c>
      <c r="O241" s="307">
        <f>IF(O$111=0,0,O$111/CHI_fec!O$111)</f>
        <v>0.45199429613529818</v>
      </c>
      <c r="P241" s="307">
        <f>IF(P$111=0,0,P$111/CHI_fec!P$111)</f>
        <v>0.45199429613529835</v>
      </c>
      <c r="Q241" s="307">
        <f>IF(Q$111=0,0,Q$111/CHI_fec!Q$111)</f>
        <v>0.45199429613529818</v>
      </c>
      <c r="R241" s="307">
        <f>IF(R$111=0,0,R$111/CHI_fec!R$111)</f>
        <v>0.45199429613529812</v>
      </c>
      <c r="S241" s="307">
        <f>IF(S$111=0,0,S$111/CHI_fec!S$111)</f>
        <v>0.45199429613529818</v>
      </c>
      <c r="T241" s="307">
        <f>IF(T$111=0,0,T$111/CHI_fec!T$111)</f>
        <v>0.45199429613529812</v>
      </c>
      <c r="U241" s="307">
        <f>IF(U$111=0,0,U$111/CHI_fec!U$111)</f>
        <v>0.45199429613529823</v>
      </c>
      <c r="V241" s="307">
        <f>IF(V$111=0,0,V$111/CHI_fec!V$111)</f>
        <v>0.45199429613529823</v>
      </c>
      <c r="W241" s="307">
        <f>IF(W$111=0,0,W$111/CHI_fec!W$111)</f>
        <v>0.4519942961352984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0.11233826408041009</v>
      </c>
      <c r="C242" s="308">
        <f>IF(C$112=0,0,C$112/CHI_fec!C$112)</f>
        <v>0.11248536529847998</v>
      </c>
      <c r="D242" s="308">
        <f>IF(D$112=0,0,D$112/CHI_fec!D$112)</f>
        <v>0.11276915904085762</v>
      </c>
      <c r="E242" s="308">
        <f>IF(E$112=0,0,E$112/CHI_fec!E$112)</f>
        <v>0.11314762272895267</v>
      </c>
      <c r="F242" s="308">
        <f>IF(F$112=0,0,F$112/CHI_fec!F$112)</f>
        <v>0.11500920334491564</v>
      </c>
      <c r="G242" s="308">
        <f>IF(G$112=0,0,G$112/CHI_fec!G$112)</f>
        <v>0.11663907898481915</v>
      </c>
      <c r="H242" s="308">
        <f>IF(H$112=0,0,H$112/CHI_fec!H$112)</f>
        <v>0.11741404724392773</v>
      </c>
      <c r="I242" s="308">
        <f>IF(I$112=0,0,I$112/CHI_fec!I$112)</f>
        <v>0.11741404724392776</v>
      </c>
      <c r="J242" s="308">
        <f>IF(J$112=0,0,J$112/CHI_fec!J$112)</f>
        <v>0.11741404724392775</v>
      </c>
      <c r="K242" s="308">
        <f>IF(K$112=0,0,K$112/CHI_fec!K$112)</f>
        <v>0.12036355438091619</v>
      </c>
      <c r="L242" s="308">
        <f>IF(L$112=0,0,L$112/CHI_fec!L$112)</f>
        <v>0.1218094416638424</v>
      </c>
      <c r="M242" s="308">
        <f>IF(M$112=0,0,M$112/CHI_fec!M$112)</f>
        <v>0.1218094416638424</v>
      </c>
      <c r="N242" s="308">
        <f>IF(N$112=0,0,N$112/CHI_fec!N$112)</f>
        <v>0.12180944166384237</v>
      </c>
      <c r="O242" s="308">
        <f>IF(O$112=0,0,O$112/CHI_fec!O$112)</f>
        <v>0.12180944166384244</v>
      </c>
      <c r="P242" s="308">
        <f>IF(P$112=0,0,P$112/CHI_fec!P$112)</f>
        <v>0.12180944166384243</v>
      </c>
      <c r="Q242" s="308">
        <f>IF(Q$112=0,0,Q$112/CHI_fec!Q$112)</f>
        <v>0.12180944166384244</v>
      </c>
      <c r="R242" s="308">
        <f>IF(R$112=0,0,R$112/CHI_fec!R$112)</f>
        <v>0.12180944166384244</v>
      </c>
      <c r="S242" s="308">
        <f>IF(S$112=0,0,S$112/CHI_fec!S$112)</f>
        <v>0.12180944166384244</v>
      </c>
      <c r="T242" s="308">
        <f>IF(T$112=0,0,T$112/CHI_fec!T$112)</f>
        <v>0.1218094416638424</v>
      </c>
      <c r="U242" s="308">
        <f>IF(U$112=0,0,U$112/CHI_fec!U$112)</f>
        <v>0.12180944166384243</v>
      </c>
      <c r="V242" s="308">
        <f>IF(V$112=0,0,V$112/CHI_fec!V$112)</f>
        <v>0.12180944166384244</v>
      </c>
      <c r="W242" s="308">
        <f>IF(W$112=0,0,W$112/CHI_fec!W$112)</f>
        <v>0.12180944166384239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0.58935267393768986</v>
      </c>
      <c r="C243" s="308">
        <f>IF(C$113=0,0,C$113/CHI_fec!C$113)</f>
        <v>0.59012440115742815</v>
      </c>
      <c r="D243" s="308">
        <f>IF(D$113=0,0,D$113/CHI_fec!D$113)</f>
        <v>0.59161324916737568</v>
      </c>
      <c r="E243" s="308">
        <f>IF(E$113=0,0,E$113/CHI_fec!E$113)</f>
        <v>0.59359875774179571</v>
      </c>
      <c r="F243" s="308">
        <f>IF(F$113=0,0,F$113/CHI_fec!F$113)</f>
        <v>0.60336504283396208</v>
      </c>
      <c r="G243" s="308">
        <f>IF(G$113=0,0,G$113/CHI_fec!G$113)</f>
        <v>0.61191574970509088</v>
      </c>
      <c r="H243" s="308">
        <f>IF(H$113=0,0,H$113/CHI_fec!H$113)</f>
        <v>0.61598141352374802</v>
      </c>
      <c r="I243" s="308">
        <f>IF(I$113=0,0,I$113/CHI_fec!I$113)</f>
        <v>0.61598141352374791</v>
      </c>
      <c r="J243" s="308">
        <f>IF(J$113=0,0,J$113/CHI_fec!J$113)</f>
        <v>0.61598141352374802</v>
      </c>
      <c r="K243" s="308">
        <f>IF(K$113=0,0,K$113/CHI_fec!K$113)</f>
        <v>0.63099927408710599</v>
      </c>
      <c r="L243" s="308">
        <f>IF(L$113=0,0,L$113/CHI_fec!L$113)</f>
        <v>0.63904067543768783</v>
      </c>
      <c r="M243" s="308">
        <f>IF(M$113=0,0,M$113/CHI_fec!M$113)</f>
        <v>0.63904067543768772</v>
      </c>
      <c r="N243" s="308">
        <f>IF(N$113=0,0,N$113/CHI_fec!N$113)</f>
        <v>0.6390406754376875</v>
      </c>
      <c r="O243" s="308">
        <f>IF(O$113=0,0,O$113/CHI_fec!O$113)</f>
        <v>0.63904067543768783</v>
      </c>
      <c r="P243" s="308">
        <f>IF(P$113=0,0,P$113/CHI_fec!P$113)</f>
        <v>0.63904067543768761</v>
      </c>
      <c r="Q243" s="308">
        <f>IF(Q$113=0,0,Q$113/CHI_fec!Q$113)</f>
        <v>0.63904067543768772</v>
      </c>
      <c r="R243" s="308">
        <f>IF(R$113=0,0,R$113/CHI_fec!R$113)</f>
        <v>0.63904067543768772</v>
      </c>
      <c r="S243" s="308">
        <f>IF(S$113=0,0,S$113/CHI_fec!S$113)</f>
        <v>0.63904067543768772</v>
      </c>
      <c r="T243" s="308">
        <f>IF(T$113=0,0,T$113/CHI_fec!T$113)</f>
        <v>0.63904067543768783</v>
      </c>
      <c r="U243" s="308">
        <f>IF(U$113=0,0,U$113/CHI_fec!U$113)</f>
        <v>0.63904067543768783</v>
      </c>
      <c r="V243" s="308">
        <f>IF(V$113=0,0,V$113/CHI_fec!V$113)</f>
        <v>0.63904067543768794</v>
      </c>
      <c r="W243" s="308">
        <f>IF(W$113=0,0,W$113/CHI_fec!W$113)</f>
        <v>0.6390406754376875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0.44387073432878071</v>
      </c>
      <c r="C244" s="308">
        <f>IF(C$114=0,0,C$114/CHI_fec!C$114)</f>
        <v>0.44445196038047213</v>
      </c>
      <c r="D244" s="308">
        <f>IF(D$114=0,0,D$114/CHI_fec!D$114)</f>
        <v>0.44557328567295601</v>
      </c>
      <c r="E244" s="308">
        <f>IF(E$114=0,0,E$114/CHI_fec!E$114)</f>
        <v>0.44706867067402095</v>
      </c>
      <c r="F244" s="308">
        <f>IF(F$114=0,0,F$114/CHI_fec!F$114)</f>
        <v>0.45442414444588064</v>
      </c>
      <c r="G244" s="308">
        <f>IF(G$114=0,0,G$114/CHI_fec!G$114)</f>
        <v>0.46086410595917893</v>
      </c>
      <c r="H244" s="308">
        <f>IF(H$114=0,0,H$114/CHI_fec!H$114)</f>
        <v>0.463926159063416</v>
      </c>
      <c r="I244" s="308">
        <f>IF(I$114=0,0,I$114/CHI_fec!I$114)</f>
        <v>0.46392615906341594</v>
      </c>
      <c r="J244" s="308">
        <f>IF(J$114=0,0,J$114/CHI_fec!J$114)</f>
        <v>0.46392615906341605</v>
      </c>
      <c r="K244" s="308">
        <f>IF(K$114=0,0,K$114/CHI_fec!K$114)</f>
        <v>0.47558024602585947</v>
      </c>
      <c r="L244" s="308">
        <f>IF(L$114=0,0,L$114/CHI_fec!L$114)</f>
        <v>0.48129323309471528</v>
      </c>
      <c r="M244" s="308">
        <f>IF(M$114=0,0,M$114/CHI_fec!M$114)</f>
        <v>0.48129323309471528</v>
      </c>
      <c r="N244" s="308">
        <f>IF(N$114=0,0,N$114/CHI_fec!N$114)</f>
        <v>0.48129323309471528</v>
      </c>
      <c r="O244" s="308">
        <f>IF(O$114=0,0,O$114/CHI_fec!O$114)</f>
        <v>0.48129323309471528</v>
      </c>
      <c r="P244" s="308">
        <f>IF(P$114=0,0,P$114/CHI_fec!P$114)</f>
        <v>0.48129323309471544</v>
      </c>
      <c r="Q244" s="308">
        <f>IF(Q$114=0,0,Q$114/CHI_fec!Q$114)</f>
        <v>0.48129323309471528</v>
      </c>
      <c r="R244" s="308">
        <f>IF(R$114=0,0,R$114/CHI_fec!R$114)</f>
        <v>0.48129323309471539</v>
      </c>
      <c r="S244" s="308">
        <f>IF(S$114=0,0,S$114/CHI_fec!S$114)</f>
        <v>0.48129323309471539</v>
      </c>
      <c r="T244" s="308">
        <f>IF(T$114=0,0,T$114/CHI_fec!T$114)</f>
        <v>0.48129323309471528</v>
      </c>
      <c r="U244" s="308">
        <f>IF(U$114=0,0,U$114/CHI_fec!U$114)</f>
        <v>0.48129323309471528</v>
      </c>
      <c r="V244" s="308">
        <f>IF(V$114=0,0,V$114/CHI_fec!V$114)</f>
        <v>0.48129323309471528</v>
      </c>
      <c r="W244" s="308">
        <f>IF(W$114=0,0,W$114/CHI_fec!W$114)</f>
        <v>0.48129323309471539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0.64254717157958829</v>
      </c>
      <c r="C245" s="309">
        <f>IF(C$115=0,0,C$115/CHI_fec!C$115)</f>
        <v>0.65362386790480531</v>
      </c>
      <c r="D245" s="309">
        <f>IF(D$115=0,0,D$115/CHI_fec!D$115)</f>
        <v>0.6648637269936013</v>
      </c>
      <c r="E245" s="309">
        <f>IF(E$115=0,0,E$115/CHI_fec!E$115)</f>
        <v>0.6405075457980548</v>
      </c>
      <c r="F245" s="309">
        <f>IF(F$115=0,0,F$115/CHI_fec!F$115)</f>
        <v>0.67931205689967711</v>
      </c>
      <c r="G245" s="309">
        <f>IF(G$115=0,0,G$115/CHI_fec!G$115)</f>
        <v>0.66272566646947562</v>
      </c>
      <c r="H245" s="309">
        <f>IF(H$115=0,0,H$115/CHI_fec!H$115)</f>
        <v>0.67686517080071806</v>
      </c>
      <c r="I245" s="309">
        <f>IF(I$115=0,0,I$115/CHI_fec!I$115)</f>
        <v>0.67328040191838068</v>
      </c>
      <c r="J245" s="309">
        <f>IF(J$115=0,0,J$115/CHI_fec!J$115)</f>
        <v>0.68750837948601329</v>
      </c>
      <c r="K245" s="309">
        <f>IF(K$115=0,0,K$115/CHI_fec!K$115)</f>
        <v>0.71233759705644317</v>
      </c>
      <c r="L245" s="309">
        <f>IF(L$115=0,0,L$115/CHI_fec!L$115)</f>
        <v>0.71783249253926162</v>
      </c>
      <c r="M245" s="309">
        <f>IF(M$115=0,0,M$115/CHI_fec!M$115)</f>
        <v>0.68079769599425344</v>
      </c>
      <c r="N245" s="309">
        <f>IF(N$115=0,0,N$115/CHI_fec!N$115)</f>
        <v>0.72894134237793207</v>
      </c>
      <c r="O245" s="309">
        <f>IF(O$115=0,0,O$115/CHI_fec!O$115)</f>
        <v>0.68246551453964233</v>
      </c>
      <c r="P245" s="309">
        <f>IF(P$115=0,0,P$115/CHI_fec!P$115)</f>
        <v>0.68847062965395001</v>
      </c>
      <c r="Q245" s="309">
        <f>IF(Q$115=0,0,Q$115/CHI_fec!Q$115)</f>
        <v>0.68740939880571472</v>
      </c>
      <c r="R245" s="309">
        <f>IF(R$115=0,0,R$115/CHI_fec!R$115)</f>
        <v>0.68621329283194532</v>
      </c>
      <c r="S245" s="309">
        <f>IF(S$115=0,0,S$115/CHI_fec!S$115)</f>
        <v>0.68144124807503947</v>
      </c>
      <c r="T245" s="309">
        <f>IF(T$115=0,0,T$115/CHI_fec!T$115)</f>
        <v>0.67922343039256228</v>
      </c>
      <c r="U245" s="309">
        <f>IF(U$115=0,0,U$115/CHI_fec!U$115)</f>
        <v>0.68164217405528527</v>
      </c>
      <c r="V245" s="309">
        <f>IF(V$115=0,0,V$115/CHI_fec!V$115)</f>
        <v>0.68868544036228718</v>
      </c>
      <c r="W245" s="309">
        <f>IF(W$115=0,0,W$115/CHI_fec!W$115)</f>
        <v>0.69387550061477032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0.67679908707438119</v>
      </c>
      <c r="C246" s="310">
        <f>IF(C$121=0,0,C$121/CHI_fec!C$121)</f>
        <v>0.67545113062786621</v>
      </c>
      <c r="D246" s="310">
        <f>IF(D$121=0,0,D$121/CHI_fec!D$121)</f>
        <v>0.68056719685057088</v>
      </c>
      <c r="E246" s="310">
        <f>IF(E$121=0,0,E$121/CHI_fec!E$121)</f>
        <v>0.68449004287052195</v>
      </c>
      <c r="F246" s="310">
        <f>IF(F$121=0,0,F$121/CHI_fec!F$121)</f>
        <v>0.69289915279740422</v>
      </c>
      <c r="G246" s="310">
        <f>IF(G$121=0,0,G$121/CHI_fec!G$121)</f>
        <v>0.69869927028712253</v>
      </c>
      <c r="H246" s="310">
        <f>IF(H$121=0,0,H$121/CHI_fec!H$121)</f>
        <v>0.704809687862617</v>
      </c>
      <c r="I246" s="310">
        <f>IF(I$121=0,0,I$121/CHI_fec!I$121)</f>
        <v>0.70302776661782551</v>
      </c>
      <c r="J246" s="310">
        <f>IF(J$121=0,0,J$121/CHI_fec!J$121)</f>
        <v>0.70451482899875228</v>
      </c>
      <c r="K246" s="310">
        <f>IF(K$121=0,0,K$121/CHI_fec!K$121)</f>
        <v>0.73162820663577954</v>
      </c>
      <c r="L246" s="310">
        <f>IF(L$121=0,0,L$121/CHI_fec!L$121)</f>
        <v>0.73580197336741637</v>
      </c>
      <c r="M246" s="310">
        <f>IF(M$121=0,0,M$121/CHI_fec!M$121)</f>
        <v>0.66058628856683588</v>
      </c>
      <c r="N246" s="310">
        <f>IF(N$121=0,0,N$121/CHI_fec!N$121)</f>
        <v>0.67194030087432299</v>
      </c>
      <c r="O246" s="310">
        <f>IF(O$121=0,0,O$121/CHI_fec!O$121)</f>
        <v>0.67710183548920277</v>
      </c>
      <c r="P246" s="310">
        <f>IF(P$121=0,0,P$121/CHI_fec!P$121)</f>
        <v>0.68252472428786881</v>
      </c>
      <c r="Q246" s="310">
        <f>IF(Q$121=0,0,Q$121/CHI_fec!Q$121)</f>
        <v>0.67636120272307976</v>
      </c>
      <c r="R246" s="310">
        <f>IF(R$121=0,0,R$121/CHI_fec!R$121)</f>
        <v>0.68097941718680299</v>
      </c>
      <c r="S246" s="310">
        <f>IF(S$121=0,0,S$121/CHI_fec!S$121)</f>
        <v>0.67881074701461031</v>
      </c>
      <c r="T246" s="310">
        <f>IF(T$121=0,0,T$121/CHI_fec!T$121)</f>
        <v>0.67645022054275539</v>
      </c>
      <c r="U246" s="310">
        <f>IF(U$121=0,0,U$121/CHI_fec!U$121)</f>
        <v>0.68426266606335273</v>
      </c>
      <c r="V246" s="310">
        <f>IF(V$121=0,0,V$121/CHI_fec!V$121)</f>
        <v>0.67787785324719074</v>
      </c>
      <c r="W246" s="310">
        <f>IF(W$121=0,0,W$121/CHI_fec!W$121)</f>
        <v>0.6797060332684125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0.39254428677260528</v>
      </c>
      <c r="C247" s="310">
        <f>IF(C$134=0,0,C$134/CHI_fec!C$134)</f>
        <v>0.39535658564064913</v>
      </c>
      <c r="D247" s="310">
        <f>IF(D$134=0,0,D$134/CHI_fec!D$134)</f>
        <v>0.40129258789968919</v>
      </c>
      <c r="E247" s="310">
        <f>IF(E$134=0,0,E$134/CHI_fec!E$134)</f>
        <v>0.39660163088192585</v>
      </c>
      <c r="F247" s="310">
        <f>IF(F$134=0,0,F$134/CHI_fec!F$134)</f>
        <v>0.41112611269322402</v>
      </c>
      <c r="G247" s="310">
        <f>IF(G$134=0,0,G$134/CHI_fec!G$134)</f>
        <v>0.40877614213387981</v>
      </c>
      <c r="H247" s="310">
        <f>IF(H$134=0,0,H$134/CHI_fec!H$134)</f>
        <v>0.41204908219523756</v>
      </c>
      <c r="I247" s="310">
        <f>IF(I$134=0,0,I$134/CHI_fec!I$134)</f>
        <v>0.41275295015709151</v>
      </c>
      <c r="J247" s="310">
        <f>IF(J$134=0,0,J$134/CHI_fec!J$134)</f>
        <v>0.42052793813485001</v>
      </c>
      <c r="K247" s="310">
        <f>IF(K$134=0,0,K$134/CHI_fec!K$134)</f>
        <v>0.43482917524852782</v>
      </c>
      <c r="L247" s="310">
        <f>IF(L$134=0,0,L$134/CHI_fec!L$134)</f>
        <v>0.43843334439003312</v>
      </c>
      <c r="M247" s="310">
        <f>IF(M$134=0,0,M$134/CHI_fec!M$134)</f>
        <v>0.42610907618244503</v>
      </c>
      <c r="N247" s="310">
        <f>IF(N$134=0,0,N$134/CHI_fec!N$134)</f>
        <v>0.43149344370302051</v>
      </c>
      <c r="O247" s="310">
        <f>IF(O$134=0,0,O$134/CHI_fec!O$134)</f>
        <v>0.42849957886476453</v>
      </c>
      <c r="P247" s="310">
        <f>IF(P$134=0,0,P$134/CHI_fec!P$134)</f>
        <v>0.42683282944703876</v>
      </c>
      <c r="Q247" s="310">
        <f>IF(Q$134=0,0,Q$134/CHI_fec!Q$134)</f>
        <v>0.4271979666653633</v>
      </c>
      <c r="R247" s="310">
        <f>IF(R$134=0,0,R$134/CHI_fec!R$134)</f>
        <v>0.42850872337583595</v>
      </c>
      <c r="S247" s="310">
        <f>IF(S$134=0,0,S$134/CHI_fec!S$134)</f>
        <v>0.42728138381347919</v>
      </c>
      <c r="T247" s="310">
        <f>IF(T$134=0,0,T$134/CHI_fec!T$134)</f>
        <v>0.42757698439416431</v>
      </c>
      <c r="U247" s="310">
        <f>IF(U$134=0,0,U$134/CHI_fec!U$134)</f>
        <v>0.4280535383651376</v>
      </c>
      <c r="V247" s="310">
        <f>IF(V$134=0,0,V$134/CHI_fec!V$134)</f>
        <v>0.42793020933693249</v>
      </c>
      <c r="W247" s="310">
        <f>IF(W$134=0,0,W$134/CHI_fec!W$134)</f>
        <v>0.42768062083014785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0.61548562373470694</v>
      </c>
      <c r="C248" s="310">
        <f>IF(C$142=0,0,C$142/CHI_fec!C$142)</f>
        <v>0.63332171004320126</v>
      </c>
      <c r="D248" s="310">
        <f>IF(D$142=0,0,D$142/CHI_fec!D$142)</f>
        <v>0.6505418300668393</v>
      </c>
      <c r="E248" s="310">
        <f>IF(E$142=0,0,E$142/CHI_fec!E$142)</f>
        <v>0.60911225357582777</v>
      </c>
      <c r="F248" s="310">
        <f>IF(F$142=0,0,F$142/CHI_fec!F$142)</f>
        <v>0.66578405288448361</v>
      </c>
      <c r="G248" s="310">
        <f>IF(G$142=0,0,G$142/CHI_fec!G$142)</f>
        <v>0.63321934682722192</v>
      </c>
      <c r="H248" s="310">
        <f>IF(H$142=0,0,H$142/CHI_fec!H$142)</f>
        <v>0.65165858316700753</v>
      </c>
      <c r="I248" s="310">
        <f>IF(I$142=0,0,I$142/CHI_fec!I$142)</f>
        <v>0.6467717742086927</v>
      </c>
      <c r="J248" s="310">
        <f>IF(J$142=0,0,J$142/CHI_fec!J$142)</f>
        <v>0.66812342323464746</v>
      </c>
      <c r="K248" s="310">
        <f>IF(K$142=0,0,K$142/CHI_fec!K$142)</f>
        <v>0.69452657799266093</v>
      </c>
      <c r="L248" s="310">
        <f>IF(L$142=0,0,L$142/CHI_fec!L$142)</f>
        <v>0.70222681134555487</v>
      </c>
      <c r="M248" s="310">
        <f>IF(M$142=0,0,M$142/CHI_fec!M$142)</f>
        <v>0.62323591028699876</v>
      </c>
      <c r="N248" s="310">
        <f>IF(N$142=0,0,N$142/CHI_fec!N$142)</f>
        <v>0.68007159689744057</v>
      </c>
      <c r="O248" s="310">
        <f>IF(O$142=0,0,O$142/CHI_fec!O$142)</f>
        <v>0.62691290924739096</v>
      </c>
      <c r="P248" s="310">
        <f>IF(P$142=0,0,P$142/CHI_fec!P$142)</f>
        <v>0.63739706340988267</v>
      </c>
      <c r="Q248" s="310">
        <f>IF(Q$142=0,0,Q$142/CHI_fec!Q$142)</f>
        <v>0.63335629090245948</v>
      </c>
      <c r="R248" s="310">
        <f>IF(R$142=0,0,R$142/CHI_fec!R$142)</f>
        <v>0.63266815372885254</v>
      </c>
      <c r="S248" s="310">
        <f>IF(S$142=0,0,S$142/CHI_fec!S$142)</f>
        <v>0.62163300436101165</v>
      </c>
      <c r="T248" s="310">
        <f>IF(T$142=0,0,T$142/CHI_fec!T$142)</f>
        <v>0.61769431088836224</v>
      </c>
      <c r="U248" s="310">
        <f>IF(U$142=0,0,U$142/CHI_fec!U$142)</f>
        <v>0.62240227413824611</v>
      </c>
      <c r="V248" s="310">
        <f>IF(V$142=0,0,V$142/CHI_fec!V$142)</f>
        <v>0.62553719191682822</v>
      </c>
      <c r="W248" s="310">
        <f>IF(W$142=0,0,W$142/CHI_fec!W$142)</f>
        <v>0.63090336021702209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0.61320230172892087</v>
      </c>
      <c r="C249" s="311">
        <f>IF(C$156=0,0,C$156/CHI_fec!C$156)</f>
        <v>0.61400525881790546</v>
      </c>
      <c r="D249" s="311">
        <f>IF(D$156=0,0,D$156/CHI_fec!D$156)</f>
        <v>0.61555435678080139</v>
      </c>
      <c r="E249" s="311">
        <f>IF(E$156=0,0,E$156/CHI_fec!E$156)</f>
        <v>0.61762021391826416</v>
      </c>
      <c r="F249" s="311">
        <f>IF(F$156=0,0,F$156/CHI_fec!F$156)</f>
        <v>0.62778171612685585</v>
      </c>
      <c r="G249" s="311">
        <f>IF(G$156=0,0,G$156/CHI_fec!G$156)</f>
        <v>0.63667844870592927</v>
      </c>
      <c r="H249" s="311">
        <f>IF(H$156=0,0,H$156/CHI_fec!H$156)</f>
        <v>0.64090863976453494</v>
      </c>
      <c r="I249" s="311">
        <f>IF(I$156=0,0,I$156/CHI_fec!I$156)</f>
        <v>0.64090863976453505</v>
      </c>
      <c r="J249" s="311">
        <f>IF(J$156=0,0,J$156/CHI_fec!J$156)</f>
        <v>0.64090863976453505</v>
      </c>
      <c r="K249" s="311">
        <f>IF(K$156=0,0,K$156/CHI_fec!K$156)</f>
        <v>0.65590527578808155</v>
      </c>
      <c r="L249" s="311">
        <f>IF(L$156=0,0,L$156/CHI_fec!L$156)</f>
        <v>0.66490105229966989</v>
      </c>
      <c r="M249" s="311">
        <f>IF(M$156=0,0,M$156/CHI_fec!M$156)</f>
        <v>0.66490105229966978</v>
      </c>
      <c r="N249" s="311">
        <f>IF(N$156=0,0,N$156/CHI_fec!N$156)</f>
        <v>0.66490105229966989</v>
      </c>
      <c r="O249" s="311">
        <f>IF(O$156=0,0,O$156/CHI_fec!O$156)</f>
        <v>0.66490105229966989</v>
      </c>
      <c r="P249" s="311">
        <f>IF(P$156=0,0,P$156/CHI_fec!P$156)</f>
        <v>0.66490105229966989</v>
      </c>
      <c r="Q249" s="311">
        <f>IF(Q$156=0,0,Q$156/CHI_fec!Q$156)</f>
        <v>0.66490105229966978</v>
      </c>
      <c r="R249" s="311">
        <f>IF(R$156=0,0,R$156/CHI_fec!R$156)</f>
        <v>0.66490105229966989</v>
      </c>
      <c r="S249" s="311">
        <f>IF(S$156=0,0,S$156/CHI_fec!S$156)</f>
        <v>0.66490105229966978</v>
      </c>
      <c r="T249" s="311">
        <f>IF(T$156=0,0,T$156/CHI_fec!T$156)</f>
        <v>0.66490105229966989</v>
      </c>
      <c r="U249" s="311">
        <f>IF(U$156=0,0,U$156/CHI_fec!U$156)</f>
        <v>0.66490105229966978</v>
      </c>
      <c r="V249" s="311">
        <f>IF(V$156=0,0,V$156/CHI_fec!V$156)</f>
        <v>0.66490105229966989</v>
      </c>
      <c r="W249" s="311">
        <f>IF(W$156=0,0,W$156/CHI_fec!W$156)</f>
        <v>0.66490105229966989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HU: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2270.8270410150767</v>
      </c>
      <c r="C5" s="225">
        <f t="shared" si="0"/>
        <v>2105.9104645168218</v>
      </c>
      <c r="D5" s="225">
        <f t="shared" si="0"/>
        <v>1941.4679420432685</v>
      </c>
      <c r="E5" s="225">
        <f t="shared" si="0"/>
        <v>1884.6763375546384</v>
      </c>
      <c r="F5" s="225">
        <f t="shared" si="0"/>
        <v>1914.0600060809556</v>
      </c>
      <c r="G5" s="225">
        <f t="shared" si="0"/>
        <v>2469.0099729554049</v>
      </c>
      <c r="H5" s="225">
        <f t="shared" si="0"/>
        <v>2405.6471709049192</v>
      </c>
      <c r="I5" s="225">
        <f t="shared" si="0"/>
        <v>2602.9344422630857</v>
      </c>
      <c r="J5" s="225">
        <f t="shared" si="0"/>
        <v>2300.8712035012063</v>
      </c>
      <c r="K5" s="225">
        <f t="shared" si="0"/>
        <v>2071.8119113306611</v>
      </c>
      <c r="L5" s="225">
        <f t="shared" si="0"/>
        <v>2325.7955844444409</v>
      </c>
      <c r="M5" s="225">
        <f t="shared" si="0"/>
        <v>3312.8508767646977</v>
      </c>
      <c r="N5" s="225">
        <f t="shared" si="0"/>
        <v>2672.7486889743641</v>
      </c>
      <c r="O5" s="225">
        <f t="shared" si="0"/>
        <v>2817.6869588917161</v>
      </c>
      <c r="P5" s="225">
        <f t="shared" si="0"/>
        <v>3139.0868182178097</v>
      </c>
      <c r="Q5" s="225">
        <f t="shared" si="0"/>
        <v>3343.84656797755</v>
      </c>
      <c r="R5" s="225">
        <f t="shared" si="0"/>
        <v>3476.1305132288771</v>
      </c>
      <c r="S5" s="225">
        <f t="shared" si="0"/>
        <v>3682.5588758498548</v>
      </c>
      <c r="T5" s="225">
        <f t="shared" si="0"/>
        <v>3834.4279586147695</v>
      </c>
      <c r="U5" s="225">
        <f t="shared" si="0"/>
        <v>3521.7253892599715</v>
      </c>
      <c r="V5" s="225">
        <f t="shared" si="0"/>
        <v>3605.2445483063084</v>
      </c>
      <c r="W5" s="225">
        <f t="shared" si="0"/>
        <v>3614.4792169710845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19.08039913514223</v>
      </c>
      <c r="C10" s="262">
        <v>14.54293471485887</v>
      </c>
      <c r="D10" s="262">
        <v>14.36861396131952</v>
      </c>
      <c r="E10" s="262">
        <v>15.81576057065959</v>
      </c>
      <c r="F10" s="262">
        <v>6.4332590786216786</v>
      </c>
      <c r="G10" s="262">
        <v>8.4230647321275285</v>
      </c>
      <c r="H10" s="262">
        <v>6.8919228552679259</v>
      </c>
      <c r="I10" s="262">
        <v>6.9154855189750482</v>
      </c>
      <c r="J10" s="262">
        <v>6.8380169701719353</v>
      </c>
      <c r="K10" s="262">
        <v>2.5421733952959751</v>
      </c>
      <c r="L10" s="262">
        <v>3.9338627110810278</v>
      </c>
      <c r="M10" s="262">
        <v>18.404284339353559</v>
      </c>
      <c r="N10" s="262">
        <v>7.1576241543759096</v>
      </c>
      <c r="O10" s="262">
        <v>17.411084407666511</v>
      </c>
      <c r="P10" s="262">
        <v>19.41061996796849</v>
      </c>
      <c r="Q10" s="262">
        <v>23.39186656392387</v>
      </c>
      <c r="R10" s="262">
        <v>28.704748123933062</v>
      </c>
      <c r="S10" s="262">
        <v>27.912044170585371</v>
      </c>
      <c r="T10" s="262">
        <v>32.039620592434098</v>
      </c>
      <c r="U10" s="262">
        <v>28.78497557541743</v>
      </c>
      <c r="V10" s="262">
        <v>23.291431464824338</v>
      </c>
      <c r="W10" s="262">
        <v>21.984342327667111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2.4356272758380202</v>
      </c>
      <c r="N11" s="228">
        <v>0.46277106312781052</v>
      </c>
      <c r="O11" s="228">
        <v>0.61626836064899815</v>
      </c>
      <c r="P11" s="228">
        <v>0.1245065002393673</v>
      </c>
      <c r="Q11" s="228">
        <v>0.43405506446868619</v>
      </c>
      <c r="R11" s="228">
        <v>0.51281001616345356</v>
      </c>
      <c r="S11" s="228">
        <v>0.93666820344278434</v>
      </c>
      <c r="T11" s="228">
        <v>0.55015836529002771</v>
      </c>
      <c r="U11" s="228">
        <v>0.1644679172261363</v>
      </c>
      <c r="V11" s="228">
        <v>0.70372228114703061</v>
      </c>
      <c r="W11" s="228">
        <v>0.68577562806083447</v>
      </c>
      <c r="DA11" s="69" t="s">
        <v>1275</v>
      </c>
    </row>
    <row r="12" spans="1:105" ht="12" customHeight="1" x14ac:dyDescent="0.25">
      <c r="A12" s="37" t="s">
        <v>162</v>
      </c>
      <c r="B12" s="228">
        <v>19.08039913514223</v>
      </c>
      <c r="C12" s="228">
        <v>14.54293471485887</v>
      </c>
      <c r="D12" s="228">
        <v>14.36861396131952</v>
      </c>
      <c r="E12" s="228">
        <v>15.81576057065959</v>
      </c>
      <c r="F12" s="228">
        <v>6.4332590786216786</v>
      </c>
      <c r="G12" s="228">
        <v>8.4230647321275285</v>
      </c>
      <c r="H12" s="228">
        <v>6.8919228552679259</v>
      </c>
      <c r="I12" s="228">
        <v>6.9154855189750482</v>
      </c>
      <c r="J12" s="228">
        <v>6.8380169701719353</v>
      </c>
      <c r="K12" s="228">
        <v>2.5421733952959751</v>
      </c>
      <c r="L12" s="228">
        <v>3.9338627110810278</v>
      </c>
      <c r="M12" s="228">
        <v>15.96865706351554</v>
      </c>
      <c r="N12" s="228">
        <v>6.694853091248099</v>
      </c>
      <c r="O12" s="228">
        <v>16.794816047017509</v>
      </c>
      <c r="P12" s="228">
        <v>19.28611346772912</v>
      </c>
      <c r="Q12" s="228">
        <v>22.95781149945519</v>
      </c>
      <c r="R12" s="228">
        <v>28.191938107769609</v>
      </c>
      <c r="S12" s="228">
        <v>26.975375967142579</v>
      </c>
      <c r="T12" s="228">
        <v>31.48946222714407</v>
      </c>
      <c r="U12" s="228">
        <v>28.6205076581913</v>
      </c>
      <c r="V12" s="228">
        <v>22.587709183677308</v>
      </c>
      <c r="W12" s="228">
        <v>21.298566699606269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164.3901353868994</v>
      </c>
      <c r="C25" s="296">
        <v>149.59848092052519</v>
      </c>
      <c r="D25" s="296">
        <v>143.63753852913729</v>
      </c>
      <c r="E25" s="296">
        <v>113.08155920822649</v>
      </c>
      <c r="F25" s="296">
        <v>67.511743259750915</v>
      </c>
      <c r="G25" s="296">
        <v>83.551893167984872</v>
      </c>
      <c r="H25" s="296">
        <v>70.588015755981317</v>
      </c>
      <c r="I25" s="296">
        <v>73.971637318706044</v>
      </c>
      <c r="J25" s="296">
        <v>79.403078978996163</v>
      </c>
      <c r="K25" s="296">
        <v>21.167835191147411</v>
      </c>
      <c r="L25" s="296">
        <v>41.780844259181229</v>
      </c>
      <c r="M25" s="296">
        <v>619.12964382480391</v>
      </c>
      <c r="N25" s="296">
        <v>369.22480026684252</v>
      </c>
      <c r="O25" s="296">
        <v>455.25469167249048</v>
      </c>
      <c r="P25" s="296">
        <v>482.95258855293031</v>
      </c>
      <c r="Q25" s="296">
        <v>635.19334686914806</v>
      </c>
      <c r="R25" s="296">
        <v>729.79789636815985</v>
      </c>
      <c r="S25" s="296">
        <v>704.16148399424094</v>
      </c>
      <c r="T25" s="296">
        <v>833.26691089021676</v>
      </c>
      <c r="U25" s="296">
        <v>682.62631269126427</v>
      </c>
      <c r="V25" s="296">
        <v>644.85471295082925</v>
      </c>
      <c r="W25" s="296">
        <v>631.5688517081046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0.32479710430069242</v>
      </c>
      <c r="D26" s="231">
        <v>0.41393802974830979</v>
      </c>
      <c r="E26" s="231">
        <v>0</v>
      </c>
      <c r="F26" s="231">
        <v>0</v>
      </c>
      <c r="G26" s="231">
        <v>0</v>
      </c>
      <c r="H26" s="231">
        <v>0</v>
      </c>
      <c r="I26" s="231">
        <v>0.43190548757517783</v>
      </c>
      <c r="J26" s="231">
        <v>0.50796076826904024</v>
      </c>
      <c r="K26" s="231">
        <v>0</v>
      </c>
      <c r="L26" s="231">
        <v>0.3905441872775291</v>
      </c>
      <c r="M26" s="231">
        <v>0.58755066660821731</v>
      </c>
      <c r="N26" s="231">
        <v>0.34550566197715149</v>
      </c>
      <c r="O26" s="231">
        <v>0.47055769182099277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27.284626640149298</v>
      </c>
      <c r="N28" s="231">
        <v>17.38160223080736</v>
      </c>
      <c r="O28" s="231">
        <v>27.769879552762021</v>
      </c>
      <c r="P28" s="231">
        <v>70.021211350381151</v>
      </c>
      <c r="Q28" s="231">
        <v>68.149130814728693</v>
      </c>
      <c r="R28" s="231">
        <v>60.792258925610312</v>
      </c>
      <c r="S28" s="231">
        <v>58.525708032714171</v>
      </c>
      <c r="T28" s="231">
        <v>66.000705566912245</v>
      </c>
      <c r="U28" s="231">
        <v>59.980405820556932</v>
      </c>
      <c r="V28" s="231">
        <v>45.889514609424779</v>
      </c>
      <c r="W28" s="231">
        <v>48.564593043188843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8.6929915752196774</v>
      </c>
      <c r="N29" s="231">
        <v>1.61577222583444</v>
      </c>
      <c r="O29" s="231">
        <v>2.6290906740955751</v>
      </c>
      <c r="P29" s="231">
        <v>0.58252443061590453</v>
      </c>
      <c r="Q29" s="231">
        <v>1.88439705999079</v>
      </c>
      <c r="R29" s="231">
        <v>2.2891225769624102</v>
      </c>
      <c r="S29" s="231">
        <v>3.9893089306726091</v>
      </c>
      <c r="T29" s="231">
        <v>2.2770036716967899</v>
      </c>
      <c r="U29" s="231">
        <v>0.71579894312681525</v>
      </c>
      <c r="V29" s="231">
        <v>2.835905596679356</v>
      </c>
      <c r="W29" s="231">
        <v>2.6404973695576892</v>
      </c>
      <c r="DA29" s="73" t="s">
        <v>1284</v>
      </c>
    </row>
    <row r="30" spans="1:105" ht="12" customHeight="1" x14ac:dyDescent="0.25">
      <c r="A30" s="46" t="s">
        <v>70</v>
      </c>
      <c r="B30" s="231">
        <v>34.1214223463328</v>
      </c>
      <c r="C30" s="231">
        <v>28.398815650538069</v>
      </c>
      <c r="D30" s="231">
        <v>17.620563796168529</v>
      </c>
      <c r="E30" s="231">
        <v>18.41497072549166</v>
      </c>
      <c r="F30" s="231">
        <v>6.1464803738809142</v>
      </c>
      <c r="G30" s="231">
        <v>14.25835368498538</v>
      </c>
      <c r="H30" s="231">
        <v>12.990315875054741</v>
      </c>
      <c r="I30" s="231">
        <v>11.398103376870351</v>
      </c>
      <c r="J30" s="231">
        <v>2.5779150567537901</v>
      </c>
      <c r="K30" s="231">
        <v>0</v>
      </c>
      <c r="L30" s="231">
        <v>0.39641872677166129</v>
      </c>
      <c r="M30" s="231">
        <v>0.59638856436276988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0.7107827904366909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10.889725879988131</v>
      </c>
      <c r="K31" s="231">
        <v>0</v>
      </c>
      <c r="L31" s="231">
        <v>0</v>
      </c>
      <c r="M31" s="231">
        <v>523.82498531782153</v>
      </c>
      <c r="N31" s="231">
        <v>325.89605796085209</v>
      </c>
      <c r="O31" s="231">
        <v>351.86237705419978</v>
      </c>
      <c r="P31" s="231">
        <v>321.19325375226123</v>
      </c>
      <c r="Q31" s="231">
        <v>464.59576296969499</v>
      </c>
      <c r="R31" s="231">
        <v>538.98951867201311</v>
      </c>
      <c r="S31" s="231">
        <v>524.69291608219442</v>
      </c>
      <c r="T31" s="231">
        <v>632.97028101110789</v>
      </c>
      <c r="U31" s="231">
        <v>496.22782362850808</v>
      </c>
      <c r="V31" s="231">
        <v>502.27893849116549</v>
      </c>
      <c r="W31" s="231">
        <v>493.54120859125942</v>
      </c>
      <c r="DA31" s="73" t="s">
        <v>1286</v>
      </c>
    </row>
    <row r="32" spans="1:105" ht="12" customHeight="1" x14ac:dyDescent="0.25">
      <c r="A32" s="46" t="s">
        <v>162</v>
      </c>
      <c r="B32" s="231">
        <v>130.26871304056661</v>
      </c>
      <c r="C32" s="231">
        <v>120.87486816568649</v>
      </c>
      <c r="D32" s="231">
        <v>125.6030367032204</v>
      </c>
      <c r="E32" s="231">
        <v>94.666588482734824</v>
      </c>
      <c r="F32" s="231">
        <v>61.365262885870003</v>
      </c>
      <c r="G32" s="231">
        <v>69.293539482999492</v>
      </c>
      <c r="H32" s="231">
        <v>56.423439664872276</v>
      </c>
      <c r="I32" s="231">
        <v>61.656334032880793</v>
      </c>
      <c r="J32" s="231">
        <v>64.812414509429232</v>
      </c>
      <c r="K32" s="231">
        <v>20.826792627188041</v>
      </c>
      <c r="L32" s="231">
        <v>40.489722715319687</v>
      </c>
      <c r="M32" s="231">
        <v>56.99369632529303</v>
      </c>
      <c r="N32" s="231">
        <v>23.375181688689381</v>
      </c>
      <c r="O32" s="231">
        <v>71.649133821934825</v>
      </c>
      <c r="P32" s="231">
        <v>90.233299024418301</v>
      </c>
      <c r="Q32" s="231">
        <v>99.668535249902845</v>
      </c>
      <c r="R32" s="231">
        <v>125.8454397861302</v>
      </c>
      <c r="S32" s="231">
        <v>114.8892509198393</v>
      </c>
      <c r="T32" s="231">
        <v>130.329057294558</v>
      </c>
      <c r="U32" s="231">
        <v>124.5624646983165</v>
      </c>
      <c r="V32" s="231">
        <v>91.025412447858344</v>
      </c>
      <c r="W32" s="231">
        <v>82.007594094129061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1.174260216054289</v>
      </c>
      <c r="I34" s="231">
        <v>0.48529442137973261</v>
      </c>
      <c r="J34" s="231">
        <v>0.61506276455595799</v>
      </c>
      <c r="K34" s="231">
        <v>0.34104256395937038</v>
      </c>
      <c r="L34" s="231">
        <v>0.50415862981234849</v>
      </c>
      <c r="M34" s="231">
        <v>1.1494047353493579</v>
      </c>
      <c r="N34" s="231">
        <v>0.61068049868206142</v>
      </c>
      <c r="O34" s="231">
        <v>0.87365287767728783</v>
      </c>
      <c r="P34" s="231">
        <v>0.92229999525368556</v>
      </c>
      <c r="Q34" s="231">
        <v>0.89552077483074866</v>
      </c>
      <c r="R34" s="231">
        <v>1.8815564074438049</v>
      </c>
      <c r="S34" s="231">
        <v>1.353517238383692</v>
      </c>
      <c r="T34" s="231">
        <v>1.6898633459417509</v>
      </c>
      <c r="U34" s="231">
        <v>1.1398196007558989</v>
      </c>
      <c r="V34" s="231">
        <v>2.8249418057012852</v>
      </c>
      <c r="W34" s="231">
        <v>4.8149586099695663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259.60091433496251</v>
      </c>
      <c r="C36" s="263">
        <v>210.74071182360331</v>
      </c>
      <c r="D36" s="263">
        <v>217.57563625685179</v>
      </c>
      <c r="E36" s="263">
        <v>202.19539542020479</v>
      </c>
      <c r="F36" s="263">
        <v>97.102281458938322</v>
      </c>
      <c r="G36" s="263">
        <v>109.5298386145306</v>
      </c>
      <c r="H36" s="263">
        <v>97.573269392375437</v>
      </c>
      <c r="I36" s="263">
        <v>94.478647505470647</v>
      </c>
      <c r="J36" s="263">
        <v>98.984108190356821</v>
      </c>
      <c r="K36" s="263">
        <v>38.97505356104967</v>
      </c>
      <c r="L36" s="263">
        <v>58.119579387121433</v>
      </c>
      <c r="M36" s="263">
        <v>245.83543544062681</v>
      </c>
      <c r="N36" s="263">
        <v>145.98030360739639</v>
      </c>
      <c r="O36" s="263">
        <v>225.63380515824011</v>
      </c>
      <c r="P36" s="263">
        <v>276.00997357427781</v>
      </c>
      <c r="Q36" s="263">
        <v>327.56598200271122</v>
      </c>
      <c r="R36" s="263">
        <v>385.94186845689433</v>
      </c>
      <c r="S36" s="263">
        <v>365.68926793184352</v>
      </c>
      <c r="T36" s="263">
        <v>416.92378592215653</v>
      </c>
      <c r="U36" s="263">
        <v>377.75477266398099</v>
      </c>
      <c r="V36" s="263">
        <v>319.86242409679568</v>
      </c>
      <c r="W36" s="263">
        <v>317.81855295094681</v>
      </c>
      <c r="DA36" s="70" t="s">
        <v>1291</v>
      </c>
    </row>
    <row r="37" spans="1:105" ht="12" customHeight="1" x14ac:dyDescent="0.25">
      <c r="A37" s="60" t="s">
        <v>1014</v>
      </c>
      <c r="B37" s="264">
        <v>259.60091433496251</v>
      </c>
      <c r="C37" s="264">
        <v>210.74071182360331</v>
      </c>
      <c r="D37" s="264">
        <v>217.57563625685179</v>
      </c>
      <c r="E37" s="264">
        <v>202.19539542020479</v>
      </c>
      <c r="F37" s="264">
        <v>97.102281458938322</v>
      </c>
      <c r="G37" s="264">
        <v>109.5298386145306</v>
      </c>
      <c r="H37" s="264">
        <v>97.573269392375437</v>
      </c>
      <c r="I37" s="264">
        <v>94.478647505470647</v>
      </c>
      <c r="J37" s="264">
        <v>98.984108190356821</v>
      </c>
      <c r="K37" s="264">
        <v>38.97505356104967</v>
      </c>
      <c r="L37" s="264">
        <v>58.119579387121433</v>
      </c>
      <c r="M37" s="264">
        <v>245.83543544062681</v>
      </c>
      <c r="N37" s="264">
        <v>145.98030360739639</v>
      </c>
      <c r="O37" s="264">
        <v>225.63380515824011</v>
      </c>
      <c r="P37" s="264">
        <v>276.00997357427781</v>
      </c>
      <c r="Q37" s="264">
        <v>327.56598200271122</v>
      </c>
      <c r="R37" s="264">
        <v>385.94186845689433</v>
      </c>
      <c r="S37" s="264">
        <v>365.68926793184352</v>
      </c>
      <c r="T37" s="264">
        <v>416.92378592215653</v>
      </c>
      <c r="U37" s="264">
        <v>377.75477266398099</v>
      </c>
      <c r="V37" s="264">
        <v>319.86242409679568</v>
      </c>
      <c r="W37" s="264">
        <v>317.81855295094681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0.45754457222688177</v>
      </c>
      <c r="D38" s="232">
        <v>0.62701457512881753</v>
      </c>
      <c r="E38" s="232">
        <v>0</v>
      </c>
      <c r="F38" s="232">
        <v>0</v>
      </c>
      <c r="G38" s="232">
        <v>0</v>
      </c>
      <c r="H38" s="232">
        <v>0</v>
      </c>
      <c r="I38" s="232">
        <v>0.55528476050722497</v>
      </c>
      <c r="J38" s="232">
        <v>0.74052002480667778</v>
      </c>
      <c r="K38" s="232">
        <v>0</v>
      </c>
      <c r="L38" s="232">
        <v>0.54990519588871911</v>
      </c>
      <c r="M38" s="232">
        <v>1.5340702529398169</v>
      </c>
      <c r="N38" s="232">
        <v>1.180695455262208</v>
      </c>
      <c r="O38" s="232">
        <v>1.035652638742822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71.239020683696225</v>
      </c>
      <c r="N39" s="297">
        <v>59.398096811643157</v>
      </c>
      <c r="O39" s="297">
        <v>61.11885861453316</v>
      </c>
      <c r="P39" s="297">
        <v>120.1623290173147</v>
      </c>
      <c r="Q39" s="297">
        <v>131.54428736416989</v>
      </c>
      <c r="R39" s="297">
        <v>124.1871209044065</v>
      </c>
      <c r="S39" s="297">
        <v>120.1595443210949</v>
      </c>
      <c r="T39" s="297">
        <v>138.55149307763011</v>
      </c>
      <c r="U39" s="297">
        <v>122.3040445601674</v>
      </c>
      <c r="V39" s="297">
        <v>105.0321569098698</v>
      </c>
      <c r="W39" s="297">
        <v>115.8653077428318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22.697037961992908</v>
      </c>
      <c r="N40" s="297">
        <v>5.5215735477810641</v>
      </c>
      <c r="O40" s="297">
        <v>5.7863780391821296</v>
      </c>
      <c r="P40" s="297">
        <v>0.99966125895808478</v>
      </c>
      <c r="Q40" s="297">
        <v>3.6373415978190602</v>
      </c>
      <c r="R40" s="297">
        <v>4.6762457466517571</v>
      </c>
      <c r="S40" s="297">
        <v>8.1904783278785889</v>
      </c>
      <c r="T40" s="297">
        <v>4.7799831190743394</v>
      </c>
      <c r="U40" s="297">
        <v>1.459561745850986</v>
      </c>
      <c r="V40" s="297">
        <v>6.4908353062167548</v>
      </c>
      <c r="W40" s="297">
        <v>6.2996932774843364</v>
      </c>
      <c r="DA40" s="122" t="s">
        <v>1295</v>
      </c>
    </row>
    <row r="41" spans="1:105" ht="12" customHeight="1" x14ac:dyDescent="0.25">
      <c r="A41" s="59" t="s">
        <v>70</v>
      </c>
      <c r="B41" s="297">
        <v>53.883722515769193</v>
      </c>
      <c r="C41" s="297">
        <v>40.005664417950342</v>
      </c>
      <c r="D41" s="297">
        <v>26.690831786832099</v>
      </c>
      <c r="E41" s="297">
        <v>32.926874315873512</v>
      </c>
      <c r="F41" s="297">
        <v>8.840495570527608</v>
      </c>
      <c r="G41" s="297">
        <v>18.691559446599818</v>
      </c>
      <c r="H41" s="297">
        <v>18.260178843654309</v>
      </c>
      <c r="I41" s="297">
        <v>14.6541159719819</v>
      </c>
      <c r="J41" s="297">
        <v>3.758159765530809</v>
      </c>
      <c r="K41" s="297">
        <v>0</v>
      </c>
      <c r="L41" s="297">
        <v>0.55817683299538323</v>
      </c>
      <c r="M41" s="297">
        <v>1.5571456348844059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1.459313164778953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205.71719181919329</v>
      </c>
      <c r="C42" s="297">
        <v>170.2775028334261</v>
      </c>
      <c r="D42" s="297">
        <v>190.25778989489089</v>
      </c>
      <c r="E42" s="297">
        <v>169.26852110433131</v>
      </c>
      <c r="F42" s="297">
        <v>88.261785888410714</v>
      </c>
      <c r="G42" s="297">
        <v>90.838279167930764</v>
      </c>
      <c r="H42" s="297">
        <v>79.313090548721121</v>
      </c>
      <c r="I42" s="297">
        <v>79.269246772981518</v>
      </c>
      <c r="J42" s="297">
        <v>94.48542840001933</v>
      </c>
      <c r="K42" s="297">
        <v>38.97505356104967</v>
      </c>
      <c r="L42" s="297">
        <v>57.011497358237328</v>
      </c>
      <c r="M42" s="297">
        <v>148.80816090711349</v>
      </c>
      <c r="N42" s="297">
        <v>79.879937792709967</v>
      </c>
      <c r="O42" s="297">
        <v>157.69291586578191</v>
      </c>
      <c r="P42" s="297">
        <v>154.84798329800489</v>
      </c>
      <c r="Q42" s="297">
        <v>192.38435304072209</v>
      </c>
      <c r="R42" s="297">
        <v>257.07850180583603</v>
      </c>
      <c r="S42" s="297">
        <v>235.87993211809101</v>
      </c>
      <c r="T42" s="297">
        <v>273.59230972545203</v>
      </c>
      <c r="U42" s="297">
        <v>253.99116635796261</v>
      </c>
      <c r="V42" s="297">
        <v>208.33943188070921</v>
      </c>
      <c r="W42" s="297">
        <v>195.65355193063061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22.400599075196407</v>
      </c>
      <c r="C44" s="263">
        <f t="shared" si="1"/>
        <v>17.680513939292311</v>
      </c>
      <c r="D44" s="263">
        <f t="shared" si="1"/>
        <v>17.364491553786955</v>
      </c>
      <c r="E44" s="263">
        <f t="shared" si="1"/>
        <v>17.98890190507851</v>
      </c>
      <c r="F44" s="263">
        <f t="shared" si="1"/>
        <v>7.854548206521839</v>
      </c>
      <c r="G44" s="263">
        <f t="shared" si="1"/>
        <v>10.163045609650929</v>
      </c>
      <c r="H44" s="263">
        <f t="shared" si="1"/>
        <v>8.3711604278095653</v>
      </c>
      <c r="I44" s="263">
        <f t="shared" si="1"/>
        <v>8.4782612247329645</v>
      </c>
      <c r="J44" s="263">
        <f t="shared" si="1"/>
        <v>8.5396360249924523</v>
      </c>
      <c r="K44" s="263">
        <f t="shared" si="1"/>
        <v>2.9661911420790656</v>
      </c>
      <c r="L44" s="263">
        <f t="shared" si="1"/>
        <v>4.8154073402981616</v>
      </c>
      <c r="M44" s="263">
        <f t="shared" si="1"/>
        <v>31.720179415703292</v>
      </c>
      <c r="N44" s="263">
        <f t="shared" si="1"/>
        <v>15.755661068519238</v>
      </c>
      <c r="O44" s="263">
        <f t="shared" si="1"/>
        <v>27.72938370631266</v>
      </c>
      <c r="P44" s="263">
        <f t="shared" si="1"/>
        <v>30.603530628055928</v>
      </c>
      <c r="Q44" s="263">
        <f t="shared" si="1"/>
        <v>38.049530624869881</v>
      </c>
      <c r="R44" s="263">
        <f t="shared" si="1"/>
        <v>45.466626150652928</v>
      </c>
      <c r="S44" s="263">
        <f t="shared" si="1"/>
        <v>44.03603704709483</v>
      </c>
      <c r="T44" s="263">
        <f t="shared" si="1"/>
        <v>51.370552785314892</v>
      </c>
      <c r="U44" s="263">
        <f t="shared" si="1"/>
        <v>44.708097320529731</v>
      </c>
      <c r="V44" s="263">
        <f t="shared" si="1"/>
        <v>38.340125860802402</v>
      </c>
      <c r="W44" s="263">
        <f t="shared" si="1"/>
        <v>36.786552470083166</v>
      </c>
      <c r="DA44" s="70"/>
    </row>
    <row r="45" spans="1:105" ht="12" customHeight="1" x14ac:dyDescent="0.25">
      <c r="A45" s="60" t="s">
        <v>1024</v>
      </c>
      <c r="B45" s="264">
        <v>18.294844808010751</v>
      </c>
      <c r="C45" s="264">
        <v>13.944191197308079</v>
      </c>
      <c r="D45" s="264">
        <v>13.777047359790339</v>
      </c>
      <c r="E45" s="264">
        <v>15.16461385904419</v>
      </c>
      <c r="F45" s="264">
        <v>6.1683969826573781</v>
      </c>
      <c r="G45" s="264">
        <v>8.0762808466770064</v>
      </c>
      <c r="H45" s="264">
        <v>6.6081772279953448</v>
      </c>
      <c r="I45" s="264">
        <v>6.6307697991848684</v>
      </c>
      <c r="J45" s="264">
        <v>6.5564906885742067</v>
      </c>
      <c r="K45" s="264">
        <v>2.4375102120549501</v>
      </c>
      <c r="L45" s="264">
        <v>3.7719026360771859</v>
      </c>
      <c r="M45" s="264">
        <v>16.2569998818941</v>
      </c>
      <c r="N45" s="264">
        <v>6.5340231905619408</v>
      </c>
      <c r="O45" s="264">
        <v>16.359091391682831</v>
      </c>
      <c r="P45" s="264">
        <v>18.541464697927299</v>
      </c>
      <c r="Q45" s="264">
        <v>22.18514929652542</v>
      </c>
      <c r="R45" s="264">
        <v>27.23943252893956</v>
      </c>
      <c r="S45" s="264">
        <v>26.449130077934079</v>
      </c>
      <c r="T45" s="264">
        <v>30.559150890425041</v>
      </c>
      <c r="U45" s="264">
        <v>27.659045748006221</v>
      </c>
      <c r="V45" s="264">
        <v>22.23444541239002</v>
      </c>
      <c r="W45" s="264">
        <v>21.01269534770049</v>
      </c>
      <c r="DA45" s="72" t="s">
        <v>1299</v>
      </c>
    </row>
    <row r="46" spans="1:105" ht="12" customHeight="1" x14ac:dyDescent="0.25">
      <c r="A46" s="60" t="s">
        <v>1026</v>
      </c>
      <c r="B46" s="264">
        <v>4.1057542671856568</v>
      </c>
      <c r="C46" s="264">
        <v>3.7363227419842322</v>
      </c>
      <c r="D46" s="264">
        <v>3.587444193996614</v>
      </c>
      <c r="E46" s="264">
        <v>2.8242880460343209</v>
      </c>
      <c r="F46" s="264">
        <v>1.6861512238644609</v>
      </c>
      <c r="G46" s="264">
        <v>2.0867647629739219</v>
      </c>
      <c r="H46" s="264">
        <v>1.76298319981422</v>
      </c>
      <c r="I46" s="264">
        <v>1.8474914255480961</v>
      </c>
      <c r="J46" s="264">
        <v>1.983145336418245</v>
      </c>
      <c r="K46" s="264">
        <v>0.52868093002411554</v>
      </c>
      <c r="L46" s="264">
        <v>1.043504704220976</v>
      </c>
      <c r="M46" s="264">
        <v>15.463179533809191</v>
      </c>
      <c r="N46" s="264">
        <v>9.2216378779572974</v>
      </c>
      <c r="O46" s="264">
        <v>11.370292314629831</v>
      </c>
      <c r="P46" s="264">
        <v>12.062065930128631</v>
      </c>
      <c r="Q46" s="264">
        <v>15.864381328344461</v>
      </c>
      <c r="R46" s="264">
        <v>18.227193621713369</v>
      </c>
      <c r="S46" s="264">
        <v>17.586906969160751</v>
      </c>
      <c r="T46" s="264">
        <v>20.811401894889851</v>
      </c>
      <c r="U46" s="264">
        <v>17.04905157252351</v>
      </c>
      <c r="V46" s="264">
        <v>16.105680448412379</v>
      </c>
      <c r="W46" s="264">
        <v>15.77385712238268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8.1120262710020624E-3</v>
      </c>
      <c r="D47" s="231">
        <v>1.0338380876623971E-2</v>
      </c>
      <c r="E47" s="231">
        <v>0</v>
      </c>
      <c r="F47" s="231">
        <v>0</v>
      </c>
      <c r="G47" s="231">
        <v>0</v>
      </c>
      <c r="H47" s="231">
        <v>0</v>
      </c>
      <c r="I47" s="231">
        <v>1.078713022809522E-2</v>
      </c>
      <c r="J47" s="231">
        <v>1.268666204924678E-2</v>
      </c>
      <c r="K47" s="231">
        <v>0</v>
      </c>
      <c r="L47" s="231">
        <v>9.7541039166700195E-3</v>
      </c>
      <c r="M47" s="231">
        <v>1.46744733249165E-2</v>
      </c>
      <c r="N47" s="231">
        <v>8.6292364359993289E-3</v>
      </c>
      <c r="O47" s="231">
        <v>1.1752495042382211E-2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0.68145191311332143</v>
      </c>
      <c r="N49" s="231">
        <v>0.43411721367405248</v>
      </c>
      <c r="O49" s="231">
        <v>0.69357143118497999</v>
      </c>
      <c r="P49" s="231">
        <v>1.748826878320382</v>
      </c>
      <c r="Q49" s="231">
        <v>1.7020704070170389</v>
      </c>
      <c r="R49" s="231">
        <v>1.518327580351704</v>
      </c>
      <c r="S49" s="231">
        <v>1.4617189463944411</v>
      </c>
      <c r="T49" s="231">
        <v>1.648412040545161</v>
      </c>
      <c r="U49" s="231">
        <v>1.498051002669254</v>
      </c>
      <c r="V49" s="231">
        <v>1.1461215113868639</v>
      </c>
      <c r="W49" s="231">
        <v>1.21293339561966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0.21711331504512829</v>
      </c>
      <c r="N50" s="231">
        <v>4.0354998768061687E-2</v>
      </c>
      <c r="O50" s="231">
        <v>6.5663308984938981E-2</v>
      </c>
      <c r="P50" s="231">
        <v>1.454893969831079E-2</v>
      </c>
      <c r="Q50" s="231">
        <v>4.7064084787814237E-2</v>
      </c>
      <c r="R50" s="231">
        <v>5.7172376957744388E-2</v>
      </c>
      <c r="S50" s="231">
        <v>9.9635675380897626E-2</v>
      </c>
      <c r="T50" s="231">
        <v>5.6869699142613708E-2</v>
      </c>
      <c r="U50" s="231">
        <v>1.7877560343101419E-2</v>
      </c>
      <c r="V50" s="231">
        <v>7.0828650864593501E-2</v>
      </c>
      <c r="W50" s="231">
        <v>6.5948198880904058E-2</v>
      </c>
      <c r="DA50" s="73" t="s">
        <v>1304</v>
      </c>
    </row>
    <row r="51" spans="1:105" ht="12" customHeight="1" x14ac:dyDescent="0.25">
      <c r="A51" s="64" t="s">
        <v>70</v>
      </c>
      <c r="B51" s="231">
        <v>0.85220548709435717</v>
      </c>
      <c r="C51" s="231">
        <v>0.70927953350604489</v>
      </c>
      <c r="D51" s="231">
        <v>0.44008543959202462</v>
      </c>
      <c r="E51" s="231">
        <v>0.45992628729419299</v>
      </c>
      <c r="F51" s="231">
        <v>0.15351248396894721</v>
      </c>
      <c r="G51" s="231">
        <v>0.35611197927048099</v>
      </c>
      <c r="H51" s="231">
        <v>0.3244418815677062</v>
      </c>
      <c r="I51" s="231">
        <v>0.28467530285359272</v>
      </c>
      <c r="J51" s="231">
        <v>6.4385163500221318E-2</v>
      </c>
      <c r="K51" s="231">
        <v>0</v>
      </c>
      <c r="L51" s="231">
        <v>9.9008244941488181E-3</v>
      </c>
      <c r="M51" s="231">
        <v>1.48952057693135E-2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1.7752278553754011E-2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0.27197823272677019</v>
      </c>
      <c r="K52" s="231">
        <v>0</v>
      </c>
      <c r="L52" s="231">
        <v>0</v>
      </c>
      <c r="M52" s="231">
        <v>13.082881546787171</v>
      </c>
      <c r="N52" s="231">
        <v>8.1394733782692921</v>
      </c>
      <c r="O52" s="231">
        <v>8.7879996731695531</v>
      </c>
      <c r="P52" s="231">
        <v>8.0220176781342651</v>
      </c>
      <c r="Q52" s="231">
        <v>11.60359185689445</v>
      </c>
      <c r="R52" s="231">
        <v>13.461625973162359</v>
      </c>
      <c r="S52" s="231">
        <v>13.10455870175184</v>
      </c>
      <c r="T52" s="231">
        <v>15.808858762398501</v>
      </c>
      <c r="U52" s="231">
        <v>12.393623860482339</v>
      </c>
      <c r="V52" s="231">
        <v>12.54475452662672</v>
      </c>
      <c r="W52" s="231">
        <v>12.326523841813289</v>
      </c>
      <c r="DA52" s="73" t="s">
        <v>1306</v>
      </c>
    </row>
    <row r="53" spans="1:105" ht="12" customHeight="1" x14ac:dyDescent="0.25">
      <c r="A53" s="64" t="s">
        <v>162</v>
      </c>
      <c r="B53" s="231">
        <v>3.253548780091299</v>
      </c>
      <c r="C53" s="231">
        <v>3.0189311822071851</v>
      </c>
      <c r="D53" s="231">
        <v>3.137020373527966</v>
      </c>
      <c r="E53" s="231">
        <v>2.3643617587401282</v>
      </c>
      <c r="F53" s="231">
        <v>1.532638739895513</v>
      </c>
      <c r="G53" s="231">
        <v>1.7306527837034409</v>
      </c>
      <c r="H53" s="231">
        <v>1.4092133790638841</v>
      </c>
      <c r="I53" s="231">
        <v>1.5399084376853569</v>
      </c>
      <c r="J53" s="231">
        <v>1.6187336716549789</v>
      </c>
      <c r="K53" s="231">
        <v>0.52016316246481153</v>
      </c>
      <c r="L53" s="231">
        <v>1.0112580747277371</v>
      </c>
      <c r="M53" s="231">
        <v>1.4234559229452619</v>
      </c>
      <c r="N53" s="231">
        <v>0.58381089436236777</v>
      </c>
      <c r="O53" s="231">
        <v>1.789485337652496</v>
      </c>
      <c r="P53" s="231">
        <v>2.2536373708788182</v>
      </c>
      <c r="Q53" s="231">
        <v>2.4892887456009958</v>
      </c>
      <c r="R53" s="231">
        <v>3.143074553662883</v>
      </c>
      <c r="S53" s="231">
        <v>2.8694363631230719</v>
      </c>
      <c r="T53" s="231">
        <v>3.2550559184469101</v>
      </c>
      <c r="U53" s="231">
        <v>3.1110313873920701</v>
      </c>
      <c r="V53" s="231">
        <v>2.2734209367280078</v>
      </c>
      <c r="W53" s="231">
        <v>2.04819485427854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2.9327939182629721E-2</v>
      </c>
      <c r="I55" s="231">
        <v>1.212055478105056E-2</v>
      </c>
      <c r="J55" s="231">
        <v>1.536160648702695E-2</v>
      </c>
      <c r="K55" s="231">
        <v>8.5177675593039893E-3</v>
      </c>
      <c r="L55" s="231">
        <v>1.259170108242081E-2</v>
      </c>
      <c r="M55" s="231">
        <v>2.8707156824083459E-2</v>
      </c>
      <c r="N55" s="231">
        <v>1.5252156447525809E-2</v>
      </c>
      <c r="O55" s="231">
        <v>2.182006859548101E-2</v>
      </c>
      <c r="P55" s="231">
        <v>2.3035063096857239E-2</v>
      </c>
      <c r="Q55" s="231">
        <v>2.2366234044161291E-2</v>
      </c>
      <c r="R55" s="231">
        <v>4.6993137578671053E-2</v>
      </c>
      <c r="S55" s="231">
        <v>3.3805003956740187E-2</v>
      </c>
      <c r="T55" s="231">
        <v>4.2205474356668077E-2</v>
      </c>
      <c r="U55" s="231">
        <v>2.8467761636738271E-2</v>
      </c>
      <c r="V55" s="231">
        <v>7.0554822806195683E-2</v>
      </c>
      <c r="W55" s="231">
        <v>0.120256831790287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1805.354993082876</v>
      </c>
      <c r="C59" s="281">
        <v>1713.347823118542</v>
      </c>
      <c r="D59" s="281">
        <v>1548.5216617421729</v>
      </c>
      <c r="E59" s="281">
        <v>1535.5947204504689</v>
      </c>
      <c r="F59" s="281">
        <v>1735.158174077123</v>
      </c>
      <c r="G59" s="281">
        <v>2257.3421308311108</v>
      </c>
      <c r="H59" s="281">
        <v>2222.222802473485</v>
      </c>
      <c r="I59" s="281">
        <v>2419.0904106952012</v>
      </c>
      <c r="J59" s="281">
        <v>2107.1063633366889</v>
      </c>
      <c r="K59" s="281">
        <v>2006.1606580410889</v>
      </c>
      <c r="L59" s="281">
        <v>2217.1458907467591</v>
      </c>
      <c r="M59" s="281">
        <v>2397.7613337442099</v>
      </c>
      <c r="N59" s="281">
        <v>2134.6302998772298</v>
      </c>
      <c r="O59" s="281">
        <v>2091.6579939470062</v>
      </c>
      <c r="P59" s="281">
        <v>2330.1101054945771</v>
      </c>
      <c r="Q59" s="281">
        <v>2319.6458419168971</v>
      </c>
      <c r="R59" s="281">
        <v>2286.2193741292372</v>
      </c>
      <c r="S59" s="281">
        <v>2540.7600427060902</v>
      </c>
      <c r="T59" s="281">
        <v>2500.8270884246472</v>
      </c>
      <c r="U59" s="281">
        <v>2387.851231008779</v>
      </c>
      <c r="V59" s="281">
        <v>2578.895853933057</v>
      </c>
      <c r="W59" s="281">
        <v>2606.3209175142829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139.93610482488924</v>
      </c>
      <c r="C61" s="225">
        <f t="shared" si="2"/>
        <v>186.41324418356837</v>
      </c>
      <c r="D61" s="225">
        <f t="shared" si="2"/>
        <v>97.384787459152818</v>
      </c>
      <c r="E61" s="225">
        <f t="shared" si="2"/>
        <v>54.590225266547719</v>
      </c>
      <c r="F61" s="225">
        <f t="shared" si="2"/>
        <v>89.917787250508255</v>
      </c>
      <c r="G61" s="225">
        <f t="shared" si="2"/>
        <v>178.16801109671769</v>
      </c>
      <c r="H61" s="225">
        <f t="shared" si="2"/>
        <v>192.74904025554628</v>
      </c>
      <c r="I61" s="225">
        <f t="shared" si="2"/>
        <v>256.04479313115661</v>
      </c>
      <c r="J61" s="225">
        <f t="shared" si="2"/>
        <v>168.18602097359638</v>
      </c>
      <c r="K61" s="225">
        <f t="shared" si="2"/>
        <v>129.42556141938971</v>
      </c>
      <c r="L61" s="225">
        <f t="shared" si="2"/>
        <v>115.30930881850787</v>
      </c>
      <c r="M61" s="225">
        <f t="shared" si="2"/>
        <v>127.26566349399344</v>
      </c>
      <c r="N61" s="225">
        <f t="shared" si="2"/>
        <v>307.14546237001684</v>
      </c>
      <c r="O61" s="225">
        <f t="shared" si="2"/>
        <v>541.77918974269141</v>
      </c>
      <c r="P61" s="225">
        <f t="shared" si="2"/>
        <v>404.75568409237587</v>
      </c>
      <c r="Q61" s="225">
        <f t="shared" si="2"/>
        <v>317.2737269328984</v>
      </c>
      <c r="R61" s="225">
        <f t="shared" si="2"/>
        <v>74.467647284727306</v>
      </c>
      <c r="S61" s="225">
        <f t="shared" si="2"/>
        <v>243.33982841829962</v>
      </c>
      <c r="T61" s="225">
        <f t="shared" si="2"/>
        <v>70.290791948333052</v>
      </c>
      <c r="U61" s="225">
        <f t="shared" si="2"/>
        <v>165.20365171842337</v>
      </c>
      <c r="V61" s="225">
        <f t="shared" si="2"/>
        <v>350.40433696915625</v>
      </c>
      <c r="W61" s="225">
        <f t="shared" si="2"/>
        <v>428.36403404154629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6.5629148413329839</v>
      </c>
      <c r="C66" s="262">
        <v>7.8973327885075673</v>
      </c>
      <c r="D66" s="262">
        <v>4.0789899669905756</v>
      </c>
      <c r="E66" s="262">
        <v>2.830951951642541</v>
      </c>
      <c r="F66" s="262">
        <v>3.7009424155089512</v>
      </c>
      <c r="G66" s="262">
        <v>8.086381337839688</v>
      </c>
      <c r="H66" s="262">
        <v>8.276951718978184</v>
      </c>
      <c r="I66" s="262">
        <v>10.98971286846843</v>
      </c>
      <c r="J66" s="262">
        <v>6.7759693354955051</v>
      </c>
      <c r="K66" s="262">
        <v>5.7567460530555534</v>
      </c>
      <c r="L66" s="262">
        <v>4.7749374962537159</v>
      </c>
      <c r="M66" s="262">
        <v>2.876691279373083</v>
      </c>
      <c r="N66" s="262">
        <v>4.6022043104314729</v>
      </c>
      <c r="O66" s="262">
        <v>14.63297103821103</v>
      </c>
      <c r="P66" s="262">
        <v>10.96588229145196</v>
      </c>
      <c r="Q66" s="262">
        <v>8.1703123924914713</v>
      </c>
      <c r="R66" s="262">
        <v>2.025413373118782</v>
      </c>
      <c r="S66" s="262">
        <v>6.7038552414148054</v>
      </c>
      <c r="T66" s="262">
        <v>1.902068550220104</v>
      </c>
      <c r="U66" s="262">
        <v>4.7298184862883987</v>
      </c>
      <c r="V66" s="262">
        <v>8.9596885548441794</v>
      </c>
      <c r="W66" s="262">
        <v>10.531329109440239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0.38070199389521892</v>
      </c>
      <c r="N67" s="228">
        <v>0.29755222341029242</v>
      </c>
      <c r="O67" s="228">
        <v>0.51793655478298728</v>
      </c>
      <c r="P67" s="228">
        <v>7.0339001453771227E-2</v>
      </c>
      <c r="Q67" s="228">
        <v>0.15160677590909211</v>
      </c>
      <c r="R67" s="228">
        <v>3.6183988102676437E-2</v>
      </c>
      <c r="S67" s="228">
        <v>0.22496697148873901</v>
      </c>
      <c r="T67" s="228">
        <v>3.2660777653084123E-2</v>
      </c>
      <c r="U67" s="228">
        <v>2.7024632807465868E-2</v>
      </c>
      <c r="V67" s="228">
        <v>0.27070609540268709</v>
      </c>
      <c r="W67" s="228">
        <v>0.32851238971350721</v>
      </c>
      <c r="DA67" s="69" t="s">
        <v>1319</v>
      </c>
    </row>
    <row r="68" spans="1:105" ht="12" customHeight="1" x14ac:dyDescent="0.25">
      <c r="A68" s="37" t="s">
        <v>162</v>
      </c>
      <c r="B68" s="228">
        <v>6.5629148413329839</v>
      </c>
      <c r="C68" s="228">
        <v>7.8973327885075673</v>
      </c>
      <c r="D68" s="228">
        <v>4.0789899669905756</v>
      </c>
      <c r="E68" s="228">
        <v>2.830951951642541</v>
      </c>
      <c r="F68" s="228">
        <v>3.7009424155089512</v>
      </c>
      <c r="G68" s="228">
        <v>8.086381337839688</v>
      </c>
      <c r="H68" s="228">
        <v>8.276951718978184</v>
      </c>
      <c r="I68" s="228">
        <v>10.98971286846843</v>
      </c>
      <c r="J68" s="228">
        <v>6.7759693354955051</v>
      </c>
      <c r="K68" s="228">
        <v>5.7567460530555534</v>
      </c>
      <c r="L68" s="228">
        <v>4.7749374962537159</v>
      </c>
      <c r="M68" s="228">
        <v>2.4959892854778638</v>
      </c>
      <c r="N68" s="228">
        <v>4.3046520870211804</v>
      </c>
      <c r="O68" s="228">
        <v>14.115034483428049</v>
      </c>
      <c r="P68" s="228">
        <v>10.895543289998191</v>
      </c>
      <c r="Q68" s="228">
        <v>8.0187056165823787</v>
      </c>
      <c r="R68" s="228">
        <v>1.989229385016106</v>
      </c>
      <c r="S68" s="228">
        <v>6.4788882699260668</v>
      </c>
      <c r="T68" s="228">
        <v>1.86940777256702</v>
      </c>
      <c r="U68" s="228">
        <v>4.7027938534809328</v>
      </c>
      <c r="V68" s="228">
        <v>8.6889824594414922</v>
      </c>
      <c r="W68" s="228">
        <v>10.20281671972673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51.31275820272397</v>
      </c>
      <c r="C72" s="263">
        <f t="shared" si="3"/>
        <v>73.721788259951296</v>
      </c>
      <c r="D72" s="263">
        <f t="shared" si="3"/>
        <v>37.003772938002861</v>
      </c>
      <c r="E72" s="263">
        <f t="shared" si="3"/>
        <v>18.368534050762861</v>
      </c>
      <c r="F72" s="263">
        <f t="shared" si="3"/>
        <v>35.245274839054019</v>
      </c>
      <c r="G72" s="263">
        <f t="shared" si="3"/>
        <v>72.79149976047853</v>
      </c>
      <c r="H72" s="263">
        <f t="shared" si="3"/>
        <v>76.93098291723112</v>
      </c>
      <c r="I72" s="263">
        <f t="shared" si="3"/>
        <v>106.6766070308293</v>
      </c>
      <c r="J72" s="263">
        <f t="shared" si="3"/>
        <v>71.403400307523185</v>
      </c>
      <c r="K72" s="263">
        <f t="shared" si="3"/>
        <v>43.49993830411109</v>
      </c>
      <c r="L72" s="263">
        <f t="shared" si="3"/>
        <v>46.022053844342601</v>
      </c>
      <c r="M72" s="263">
        <f t="shared" si="3"/>
        <v>87.820562381141414</v>
      </c>
      <c r="N72" s="263">
        <f t="shared" si="3"/>
        <v>215.4409037014845</v>
      </c>
      <c r="O72" s="263">
        <f t="shared" si="3"/>
        <v>347.21734762799548</v>
      </c>
      <c r="P72" s="263">
        <f t="shared" si="3"/>
        <v>247.5990443646223</v>
      </c>
      <c r="Q72" s="263">
        <f t="shared" si="3"/>
        <v>201.3353424647978</v>
      </c>
      <c r="R72" s="263">
        <f t="shared" si="3"/>
        <v>46.730758786283047</v>
      </c>
      <c r="S72" s="263">
        <f t="shared" si="3"/>
        <v>153.47779234729271</v>
      </c>
      <c r="T72" s="263">
        <f t="shared" si="3"/>
        <v>44.891408244222752</v>
      </c>
      <c r="U72" s="263">
        <f t="shared" si="3"/>
        <v>101.78925288925809</v>
      </c>
      <c r="V72" s="263">
        <f t="shared" si="3"/>
        <v>225.1121335714646</v>
      </c>
      <c r="W72" s="263">
        <f t="shared" si="3"/>
        <v>274.55585067703799</v>
      </c>
      <c r="DA72" s="70"/>
    </row>
    <row r="73" spans="1:105" ht="12" customHeight="1" x14ac:dyDescent="0.25">
      <c r="A73" s="60" t="s">
        <v>1054</v>
      </c>
      <c r="B73" s="264">
        <v>51.31275820272397</v>
      </c>
      <c r="C73" s="264">
        <v>73.721788259951296</v>
      </c>
      <c r="D73" s="264">
        <v>37.003772938002861</v>
      </c>
      <c r="E73" s="264">
        <v>18.368534050762861</v>
      </c>
      <c r="F73" s="264">
        <v>35.245274839054019</v>
      </c>
      <c r="G73" s="264">
        <v>72.79149976047853</v>
      </c>
      <c r="H73" s="264">
        <v>76.93098291723112</v>
      </c>
      <c r="I73" s="264">
        <v>106.6766070308293</v>
      </c>
      <c r="J73" s="264">
        <v>71.403400307523185</v>
      </c>
      <c r="K73" s="264">
        <v>43.49993830411109</v>
      </c>
      <c r="L73" s="264">
        <v>46.022053844342601</v>
      </c>
      <c r="M73" s="264">
        <v>87.820562381141414</v>
      </c>
      <c r="N73" s="264">
        <v>215.4409037014845</v>
      </c>
      <c r="O73" s="264">
        <v>347.21734762799548</v>
      </c>
      <c r="P73" s="264">
        <v>247.5990443646223</v>
      </c>
      <c r="Q73" s="264">
        <v>201.3353424647978</v>
      </c>
      <c r="R73" s="264">
        <v>46.730758786283047</v>
      </c>
      <c r="S73" s="264">
        <v>153.47779234729271</v>
      </c>
      <c r="T73" s="264">
        <v>44.891408244222752</v>
      </c>
      <c r="U73" s="264">
        <v>101.78925288925809</v>
      </c>
      <c r="V73" s="264">
        <v>225.1121335714646</v>
      </c>
      <c r="W73" s="264">
        <v>274.55585067703799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0.16005926800434311</v>
      </c>
      <c r="D74" s="231">
        <v>0.1066383413421108</v>
      </c>
      <c r="E74" s="231">
        <v>0</v>
      </c>
      <c r="F74" s="231">
        <v>0</v>
      </c>
      <c r="G74" s="231">
        <v>0</v>
      </c>
      <c r="H74" s="231">
        <v>0</v>
      </c>
      <c r="I74" s="231">
        <v>0.62286321680302548</v>
      </c>
      <c r="J74" s="231">
        <v>0.45678488219361812</v>
      </c>
      <c r="K74" s="231">
        <v>0</v>
      </c>
      <c r="L74" s="231">
        <v>0.43018866502516429</v>
      </c>
      <c r="M74" s="231">
        <v>8.3341236336519589E-2</v>
      </c>
      <c r="N74" s="231">
        <v>0.20160090003851711</v>
      </c>
      <c r="O74" s="231">
        <v>0.35888876413288301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3.8701930682799408</v>
      </c>
      <c r="N76" s="231">
        <v>10.142081706533631</v>
      </c>
      <c r="O76" s="231">
        <v>21.179757394341149</v>
      </c>
      <c r="P76" s="231">
        <v>35.898316784169189</v>
      </c>
      <c r="Q76" s="231">
        <v>21.601026929660591</v>
      </c>
      <c r="R76" s="231">
        <v>3.8926782360754189</v>
      </c>
      <c r="S76" s="231">
        <v>12.75615987042065</v>
      </c>
      <c r="T76" s="231">
        <v>3.555720957220827</v>
      </c>
      <c r="U76" s="231">
        <v>8.9439281536021085</v>
      </c>
      <c r="V76" s="231">
        <v>16.019556552538059</v>
      </c>
      <c r="W76" s="231">
        <v>21.112018301243541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1.2330590475269561</v>
      </c>
      <c r="N77" s="231">
        <v>0.94279536005694375</v>
      </c>
      <c r="O77" s="231">
        <v>2.005176239215297</v>
      </c>
      <c r="P77" s="231">
        <v>0.29864731188563909</v>
      </c>
      <c r="Q77" s="231">
        <v>0.5972917211474833</v>
      </c>
      <c r="R77" s="231">
        <v>0.1465781629525291</v>
      </c>
      <c r="S77" s="231">
        <v>0.86950272286687369</v>
      </c>
      <c r="T77" s="231">
        <v>0.12267125942938351</v>
      </c>
      <c r="U77" s="231">
        <v>0.1067357619903998</v>
      </c>
      <c r="V77" s="231">
        <v>0.98998541323280298</v>
      </c>
      <c r="W77" s="231">
        <v>1.1478780176519101</v>
      </c>
      <c r="DA77" s="73" t="s">
        <v>1328</v>
      </c>
    </row>
    <row r="78" spans="1:105" ht="12" customHeight="1" x14ac:dyDescent="0.25">
      <c r="A78" s="64" t="s">
        <v>70</v>
      </c>
      <c r="B78" s="231">
        <v>10.65066520122793</v>
      </c>
      <c r="C78" s="231">
        <v>13.99487121352921</v>
      </c>
      <c r="D78" s="231">
        <v>4.5393937297299782</v>
      </c>
      <c r="E78" s="231">
        <v>2.991257099596019</v>
      </c>
      <c r="F78" s="231">
        <v>3.2088401159600508</v>
      </c>
      <c r="G78" s="231">
        <v>12.422063815582399</v>
      </c>
      <c r="H78" s="231">
        <v>14.15761242146252</v>
      </c>
      <c r="I78" s="231">
        <v>16.43752982771527</v>
      </c>
      <c r="J78" s="231">
        <v>2.3181960085562081</v>
      </c>
      <c r="K78" s="231">
        <v>0</v>
      </c>
      <c r="L78" s="231">
        <v>0.43665953409694608</v>
      </c>
      <c r="M78" s="231">
        <v>8.4594849628684049E-2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0.15492096059540211</v>
      </c>
      <c r="T78" s="231">
        <v>0</v>
      </c>
      <c r="U78" s="231">
        <v>0</v>
      </c>
      <c r="V78" s="231">
        <v>0</v>
      </c>
      <c r="W78" s="231">
        <v>0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9.792610894266085</v>
      </c>
      <c r="K79" s="231">
        <v>0</v>
      </c>
      <c r="L79" s="231">
        <v>0</v>
      </c>
      <c r="M79" s="231">
        <v>74.302054922961588</v>
      </c>
      <c r="N79" s="231">
        <v>190.15878995423631</v>
      </c>
      <c r="O79" s="231">
        <v>268.36125695269448</v>
      </c>
      <c r="P79" s="231">
        <v>164.66863325799849</v>
      </c>
      <c r="Q79" s="231">
        <v>147.26153462760851</v>
      </c>
      <c r="R79" s="231">
        <v>34.512827881173308</v>
      </c>
      <c r="S79" s="231">
        <v>114.3611405210245</v>
      </c>
      <c r="T79" s="231">
        <v>34.100630806248013</v>
      </c>
      <c r="U79" s="231">
        <v>73.99459776296834</v>
      </c>
      <c r="V79" s="231">
        <v>175.34040028079681</v>
      </c>
      <c r="W79" s="231">
        <v>214.55242132741139</v>
      </c>
      <c r="DA79" s="73" t="s">
        <v>1330</v>
      </c>
    </row>
    <row r="80" spans="1:105" ht="12" customHeight="1" x14ac:dyDescent="0.25">
      <c r="A80" s="64" t="s">
        <v>162</v>
      </c>
      <c r="B80" s="231">
        <v>40.662093001496039</v>
      </c>
      <c r="C80" s="231">
        <v>59.566857778417727</v>
      </c>
      <c r="D80" s="231">
        <v>32.357740866930769</v>
      </c>
      <c r="E80" s="231">
        <v>15.37727695116685</v>
      </c>
      <c r="F80" s="231">
        <v>32.036434723093969</v>
      </c>
      <c r="G80" s="231">
        <v>60.369435944896118</v>
      </c>
      <c r="H80" s="231">
        <v>61.493592453360577</v>
      </c>
      <c r="I80" s="231">
        <v>88.916357066006128</v>
      </c>
      <c r="J80" s="231">
        <v>58.282711925290222</v>
      </c>
      <c r="K80" s="231">
        <v>42.799095239275033</v>
      </c>
      <c r="L80" s="231">
        <v>44.599869437474638</v>
      </c>
      <c r="M80" s="231">
        <v>8.0842817225588384</v>
      </c>
      <c r="N80" s="231">
        <v>13.63930663259371</v>
      </c>
      <c r="O80" s="231">
        <v>54.645943601592968</v>
      </c>
      <c r="P80" s="231">
        <v>46.260604328171233</v>
      </c>
      <c r="Q80" s="231">
        <v>31.591638634775851</v>
      </c>
      <c r="R80" s="231">
        <v>8.0581938099101542</v>
      </c>
      <c r="S80" s="231">
        <v>25.041058047638568</v>
      </c>
      <c r="T80" s="231">
        <v>7.0213455504241544</v>
      </c>
      <c r="U80" s="231">
        <v>18.574027962236912</v>
      </c>
      <c r="V80" s="231">
        <v>31.776033258087381</v>
      </c>
      <c r="W80" s="231">
        <v>35.650372398189482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1.2797780424080261</v>
      </c>
      <c r="I82" s="231">
        <v>0.69985692030488378</v>
      </c>
      <c r="J82" s="231">
        <v>0.55309659721706916</v>
      </c>
      <c r="K82" s="231">
        <v>0.70084306483606518</v>
      </c>
      <c r="L82" s="231">
        <v>0.55533620774585524</v>
      </c>
      <c r="M82" s="231">
        <v>0.16303753384887379</v>
      </c>
      <c r="N82" s="231">
        <v>0.35632914802541121</v>
      </c>
      <c r="O82" s="231">
        <v>0.6663246760187177</v>
      </c>
      <c r="P82" s="231">
        <v>0.47284268239775801</v>
      </c>
      <c r="Q82" s="231">
        <v>0.28385055160540318</v>
      </c>
      <c r="R82" s="231">
        <v>0.1204806961716503</v>
      </c>
      <c r="S82" s="231">
        <v>0.295010224746732</v>
      </c>
      <c r="T82" s="231">
        <v>9.1039670900377331E-2</v>
      </c>
      <c r="U82" s="231">
        <v>0.1699632484602876</v>
      </c>
      <c r="V82" s="231">
        <v>0.98615806680958851</v>
      </c>
      <c r="W82" s="231">
        <v>2.0931606325416219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73.895152901610615</v>
      </c>
      <c r="C85" s="263">
        <v>94.705946334404857</v>
      </c>
      <c r="D85" s="263">
        <v>51.115009177363909</v>
      </c>
      <c r="E85" s="263">
        <v>29.951191126788171</v>
      </c>
      <c r="F85" s="263">
        <v>46.228642523725092</v>
      </c>
      <c r="G85" s="263">
        <v>87.019573030695213</v>
      </c>
      <c r="H85" s="263">
        <v>96.975335808214624</v>
      </c>
      <c r="I85" s="263">
        <v>124.25038914661729</v>
      </c>
      <c r="J85" s="263">
        <v>81.172169377493958</v>
      </c>
      <c r="K85" s="263">
        <v>73.039710612963376</v>
      </c>
      <c r="L85" s="263">
        <v>58.380979212650402</v>
      </c>
      <c r="M85" s="263">
        <v>31.79942203767548</v>
      </c>
      <c r="N85" s="263">
        <v>77.6768647811015</v>
      </c>
      <c r="O85" s="263">
        <v>156.93191713158589</v>
      </c>
      <c r="P85" s="263">
        <v>129.0414900279246</v>
      </c>
      <c r="Q85" s="263">
        <v>94.683215509740364</v>
      </c>
      <c r="R85" s="263">
        <v>22.536280964277861</v>
      </c>
      <c r="S85" s="263">
        <v>72.685138088713401</v>
      </c>
      <c r="T85" s="263">
        <v>20.483109825562671</v>
      </c>
      <c r="U85" s="263">
        <v>51.367566256518131</v>
      </c>
      <c r="V85" s="263">
        <v>101.82639717803841</v>
      </c>
      <c r="W85" s="263">
        <v>125.99385771329</v>
      </c>
      <c r="DA85" s="70" t="s">
        <v>1336</v>
      </c>
    </row>
    <row r="86" spans="1:105" ht="12" customHeight="1" x14ac:dyDescent="0.25">
      <c r="A86" s="60" t="s">
        <v>1014</v>
      </c>
      <c r="B86" s="264">
        <v>73.895152901610615</v>
      </c>
      <c r="C86" s="264">
        <v>94.705946334404857</v>
      </c>
      <c r="D86" s="264">
        <v>51.115009177363909</v>
      </c>
      <c r="E86" s="264">
        <v>29.951191126788171</v>
      </c>
      <c r="F86" s="264">
        <v>46.228642523725092</v>
      </c>
      <c r="G86" s="264">
        <v>87.019573030695213</v>
      </c>
      <c r="H86" s="264">
        <v>96.975335808214624</v>
      </c>
      <c r="I86" s="264">
        <v>124.25038914661729</v>
      </c>
      <c r="J86" s="264">
        <v>81.172169377493958</v>
      </c>
      <c r="K86" s="264">
        <v>73.039710612963376</v>
      </c>
      <c r="L86" s="264">
        <v>58.380979212650402</v>
      </c>
      <c r="M86" s="264">
        <v>31.79942203767548</v>
      </c>
      <c r="N86" s="264">
        <v>77.6768647811015</v>
      </c>
      <c r="O86" s="264">
        <v>156.93191713158589</v>
      </c>
      <c r="P86" s="264">
        <v>129.0414900279246</v>
      </c>
      <c r="Q86" s="264">
        <v>94.683215509740364</v>
      </c>
      <c r="R86" s="264">
        <v>22.536280964277861</v>
      </c>
      <c r="S86" s="264">
        <v>72.685138088713401</v>
      </c>
      <c r="T86" s="264">
        <v>20.483109825562671</v>
      </c>
      <c r="U86" s="264">
        <v>51.367566256518131</v>
      </c>
      <c r="V86" s="264">
        <v>101.82639717803841</v>
      </c>
      <c r="W86" s="264">
        <v>125.99385771329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0.20561851256907451</v>
      </c>
      <c r="D87" s="232">
        <v>0.1473044331315434</v>
      </c>
      <c r="E87" s="232">
        <v>0</v>
      </c>
      <c r="F87" s="232">
        <v>0</v>
      </c>
      <c r="G87" s="232">
        <v>0</v>
      </c>
      <c r="H87" s="232">
        <v>0</v>
      </c>
      <c r="I87" s="232">
        <v>0.73026392102209015</v>
      </c>
      <c r="J87" s="232">
        <v>0.60726532753557338</v>
      </c>
      <c r="K87" s="232">
        <v>0</v>
      </c>
      <c r="L87" s="232">
        <v>0.55237846090162213</v>
      </c>
      <c r="M87" s="232">
        <v>0.19843578417098681</v>
      </c>
      <c r="N87" s="232">
        <v>0.62825407921275722</v>
      </c>
      <c r="O87" s="232">
        <v>0.72031296004742917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9.2149436480188367</v>
      </c>
      <c r="N88" s="297">
        <v>31.606030541636802</v>
      </c>
      <c r="O88" s="297">
        <v>42.50914285005468</v>
      </c>
      <c r="P88" s="297">
        <v>56.178861150635832</v>
      </c>
      <c r="Q88" s="297">
        <v>38.022984051725587</v>
      </c>
      <c r="R88" s="297">
        <v>7.2516512915183684</v>
      </c>
      <c r="S88" s="297">
        <v>23.883153916574479</v>
      </c>
      <c r="T88" s="297">
        <v>6.8069166236887666</v>
      </c>
      <c r="U88" s="297">
        <v>16.631056884019561</v>
      </c>
      <c r="V88" s="297">
        <v>33.43639427535242</v>
      </c>
      <c r="W88" s="297">
        <v>45.932866291509598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2.9359180374664451</v>
      </c>
      <c r="N89" s="297">
        <v>2.9380574724888131</v>
      </c>
      <c r="O89" s="297">
        <v>4.0245183929780302</v>
      </c>
      <c r="P89" s="297">
        <v>0.46736636618106631</v>
      </c>
      <c r="Q89" s="297">
        <v>1.051376569334953</v>
      </c>
      <c r="R89" s="297">
        <v>0.27305974453073301</v>
      </c>
      <c r="S89" s="297">
        <v>1.627956028464651</v>
      </c>
      <c r="T89" s="297">
        <v>0.23483649170022611</v>
      </c>
      <c r="U89" s="297">
        <v>0.19847303094743571</v>
      </c>
      <c r="V89" s="297">
        <v>2.066320780799344</v>
      </c>
      <c r="W89" s="297">
        <v>2.4974081943014732</v>
      </c>
      <c r="DA89" s="122" t="s">
        <v>1340</v>
      </c>
    </row>
    <row r="90" spans="1:105" ht="12" customHeight="1" x14ac:dyDescent="0.25">
      <c r="A90" s="59" t="s">
        <v>70</v>
      </c>
      <c r="B90" s="297">
        <v>15.337950270364169</v>
      </c>
      <c r="C90" s="297">
        <v>17.978369127888019</v>
      </c>
      <c r="D90" s="297">
        <v>6.2704728121526294</v>
      </c>
      <c r="E90" s="297">
        <v>4.8774558084912361</v>
      </c>
      <c r="F90" s="297">
        <v>4.2088002807155078</v>
      </c>
      <c r="G90" s="297">
        <v>14.850122513603271</v>
      </c>
      <c r="H90" s="297">
        <v>18.148279608839321</v>
      </c>
      <c r="I90" s="297">
        <v>19.271863645306539</v>
      </c>
      <c r="J90" s="297">
        <v>3.081888462829721</v>
      </c>
      <c r="K90" s="297">
        <v>0</v>
      </c>
      <c r="L90" s="297">
        <v>0.56068730069487316</v>
      </c>
      <c r="M90" s="297">
        <v>0.20142064193903539</v>
      </c>
      <c r="N90" s="297">
        <v>0</v>
      </c>
      <c r="O90" s="297">
        <v>0</v>
      </c>
      <c r="P90" s="297">
        <v>0</v>
      </c>
      <c r="Q90" s="297">
        <v>0</v>
      </c>
      <c r="R90" s="297">
        <v>0</v>
      </c>
      <c r="S90" s="297">
        <v>0.29005603444836331</v>
      </c>
      <c r="T90" s="297">
        <v>0</v>
      </c>
      <c r="U90" s="297">
        <v>0</v>
      </c>
      <c r="V90" s="297">
        <v>0</v>
      </c>
      <c r="W90" s="297">
        <v>0</v>
      </c>
      <c r="DA90" s="122" t="s">
        <v>1341</v>
      </c>
    </row>
    <row r="91" spans="1:105" ht="12" customHeight="1" x14ac:dyDescent="0.25">
      <c r="A91" s="59" t="s">
        <v>162</v>
      </c>
      <c r="B91" s="297">
        <v>58.557202631246447</v>
      </c>
      <c r="C91" s="297">
        <v>76.521958693947767</v>
      </c>
      <c r="D91" s="297">
        <v>44.697231932079738</v>
      </c>
      <c r="E91" s="297">
        <v>25.073735318296929</v>
      </c>
      <c r="F91" s="297">
        <v>42.019842243009577</v>
      </c>
      <c r="G91" s="297">
        <v>72.169450517091946</v>
      </c>
      <c r="H91" s="297">
        <v>78.827056199375306</v>
      </c>
      <c r="I91" s="297">
        <v>104.2482615802887</v>
      </c>
      <c r="J91" s="297">
        <v>77.483015587128662</v>
      </c>
      <c r="K91" s="297">
        <v>73.039710612963376</v>
      </c>
      <c r="L91" s="297">
        <v>57.267913451053907</v>
      </c>
      <c r="M91" s="297">
        <v>19.248703926080172</v>
      </c>
      <c r="N91" s="297">
        <v>42.504522687763142</v>
      </c>
      <c r="O91" s="297">
        <v>109.6779429285057</v>
      </c>
      <c r="P91" s="297">
        <v>72.395262511107717</v>
      </c>
      <c r="Q91" s="297">
        <v>55.608854888679822</v>
      </c>
      <c r="R91" s="297">
        <v>15.011569928228759</v>
      </c>
      <c r="S91" s="297">
        <v>46.883972109225908</v>
      </c>
      <c r="T91" s="297">
        <v>13.441356710173681</v>
      </c>
      <c r="U91" s="297">
        <v>34.538036341551127</v>
      </c>
      <c r="V91" s="297">
        <v>66.323682121886648</v>
      </c>
      <c r="W91" s="297">
        <v>77.563583227478901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8.1652788792216686</v>
      </c>
      <c r="C93" s="263">
        <f t="shared" si="4"/>
        <v>10.088176800704641</v>
      </c>
      <c r="D93" s="263">
        <f t="shared" si="4"/>
        <v>5.1870153767954648</v>
      </c>
      <c r="E93" s="263">
        <f t="shared" si="4"/>
        <v>3.4395481373541497</v>
      </c>
      <c r="F93" s="263">
        <f t="shared" si="4"/>
        <v>4.7429274722201873</v>
      </c>
      <c r="G93" s="263">
        <f t="shared" si="4"/>
        <v>10.270556967704273</v>
      </c>
      <c r="H93" s="263">
        <f t="shared" si="4"/>
        <v>10.565769811122344</v>
      </c>
      <c r="I93" s="263">
        <f t="shared" si="4"/>
        <v>14.128084085241619</v>
      </c>
      <c r="J93" s="263">
        <f t="shared" si="4"/>
        <v>8.8344819530837437</v>
      </c>
      <c r="K93" s="263">
        <f t="shared" si="4"/>
        <v>7.1291664492596967</v>
      </c>
      <c r="L93" s="263">
        <f t="shared" si="4"/>
        <v>6.1313382652611459</v>
      </c>
      <c r="M93" s="263">
        <f t="shared" si="4"/>
        <v>4.768987795803465</v>
      </c>
      <c r="N93" s="263">
        <f t="shared" si="4"/>
        <v>9.4254895769994107</v>
      </c>
      <c r="O93" s="263">
        <f t="shared" si="4"/>
        <v>22.996953944899026</v>
      </c>
      <c r="P93" s="263">
        <f t="shared" si="4"/>
        <v>17.149267408377018</v>
      </c>
      <c r="Q93" s="263">
        <f t="shared" si="4"/>
        <v>13.084856565868797</v>
      </c>
      <c r="R93" s="263">
        <f t="shared" si="4"/>
        <v>3.1751941610476102</v>
      </c>
      <c r="S93" s="263">
        <f t="shared" si="4"/>
        <v>10.473042740878693</v>
      </c>
      <c r="T93" s="263">
        <f t="shared" si="4"/>
        <v>3.0142053283275203</v>
      </c>
      <c r="U93" s="263">
        <f t="shared" si="4"/>
        <v>7.3170140863587623</v>
      </c>
      <c r="V93" s="263">
        <f t="shared" si="4"/>
        <v>14.506117664809011</v>
      </c>
      <c r="W93" s="263">
        <f t="shared" si="4"/>
        <v>17.282996541778008</v>
      </c>
      <c r="DA93" s="70"/>
    </row>
    <row r="94" spans="1:105" ht="12" customHeight="1" x14ac:dyDescent="0.25">
      <c r="A94" s="60" t="s">
        <v>1024</v>
      </c>
      <c r="B94" s="264">
        <v>7.0397859079737239</v>
      </c>
      <c r="C94" s="264">
        <v>8.4711646302304437</v>
      </c>
      <c r="D94" s="264">
        <v>4.3753753907546002</v>
      </c>
      <c r="E94" s="264">
        <v>3.036653093501982</v>
      </c>
      <c r="F94" s="264">
        <v>3.969858346909525</v>
      </c>
      <c r="G94" s="264">
        <v>8.6739497258299529</v>
      </c>
      <c r="H94" s="264">
        <v>8.8783672317781903</v>
      </c>
      <c r="I94" s="264">
        <v>11.78824160522066</v>
      </c>
      <c r="J94" s="264">
        <v>7.2683212557417214</v>
      </c>
      <c r="K94" s="264">
        <v>6.1750397071817922</v>
      </c>
      <c r="L94" s="264">
        <v>5.1218914933771824</v>
      </c>
      <c r="M94" s="264">
        <v>2.8427334069725552</v>
      </c>
      <c r="N94" s="264">
        <v>4.7000132758160102</v>
      </c>
      <c r="O94" s="264">
        <v>15.381095863235471</v>
      </c>
      <c r="P94" s="264">
        <v>11.71843511869322</v>
      </c>
      <c r="Q94" s="264">
        <v>8.6687713514922606</v>
      </c>
      <c r="R94" s="264">
        <v>2.1502026697063261</v>
      </c>
      <c r="S94" s="264">
        <v>7.1066640354681621</v>
      </c>
      <c r="T94" s="264">
        <v>2.029558113522127</v>
      </c>
      <c r="U94" s="264">
        <v>5.0843707304348973</v>
      </c>
      <c r="V94" s="264">
        <v>9.5685128087936526</v>
      </c>
      <c r="W94" s="264">
        <v>11.26089422306846</v>
      </c>
      <c r="DA94" s="72" t="s">
        <v>1344</v>
      </c>
    </row>
    <row r="95" spans="1:105" ht="12" customHeight="1" x14ac:dyDescent="0.25">
      <c r="A95" s="60" t="s">
        <v>1026</v>
      </c>
      <c r="B95" s="264">
        <v>1.1254929712479449</v>
      </c>
      <c r="C95" s="264">
        <v>1.617012170474198</v>
      </c>
      <c r="D95" s="264">
        <v>0.81163998604086418</v>
      </c>
      <c r="E95" s="264">
        <v>0.40289504385216762</v>
      </c>
      <c r="F95" s="264">
        <v>0.77306912531066252</v>
      </c>
      <c r="G95" s="264">
        <v>1.59660724187432</v>
      </c>
      <c r="H95" s="264">
        <v>1.6874025793441541</v>
      </c>
      <c r="I95" s="264">
        <v>2.339842480020959</v>
      </c>
      <c r="J95" s="264">
        <v>1.5661606973420219</v>
      </c>
      <c r="K95" s="264">
        <v>0.95412674207790416</v>
      </c>
      <c r="L95" s="264">
        <v>1.009446771883963</v>
      </c>
      <c r="M95" s="264">
        <v>1.92625438883091</v>
      </c>
      <c r="N95" s="264">
        <v>4.7254763011833996</v>
      </c>
      <c r="O95" s="264">
        <v>7.6158580816635544</v>
      </c>
      <c r="P95" s="264">
        <v>5.4308322896837966</v>
      </c>
      <c r="Q95" s="264">
        <v>4.4160852143765377</v>
      </c>
      <c r="R95" s="264">
        <v>1.0249914913412841</v>
      </c>
      <c r="S95" s="264">
        <v>3.366378705410531</v>
      </c>
      <c r="T95" s="264">
        <v>0.98464721480539341</v>
      </c>
      <c r="U95" s="264">
        <v>2.232643355923865</v>
      </c>
      <c r="V95" s="264">
        <v>4.9376048560153594</v>
      </c>
      <c r="W95" s="264">
        <v>6.0221023187095479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3.510736655594864E-3</v>
      </c>
      <c r="D96" s="231">
        <v>2.3390031612004329E-3</v>
      </c>
      <c r="E96" s="231">
        <v>0</v>
      </c>
      <c r="F96" s="231">
        <v>0</v>
      </c>
      <c r="G96" s="231">
        <v>0</v>
      </c>
      <c r="H96" s="231">
        <v>0</v>
      </c>
      <c r="I96" s="231">
        <v>1.366186884343854E-2</v>
      </c>
      <c r="J96" s="231">
        <v>1.001911010610897E-2</v>
      </c>
      <c r="K96" s="231">
        <v>0</v>
      </c>
      <c r="L96" s="231">
        <v>9.4357492318675688E-3</v>
      </c>
      <c r="M96" s="231">
        <v>1.828004944526392E-3</v>
      </c>
      <c r="N96" s="231">
        <v>4.4219099486755989E-3</v>
      </c>
      <c r="O96" s="231">
        <v>7.8718586885469476E-3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0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8.4888734269801064E-2</v>
      </c>
      <c r="N98" s="231">
        <v>0.22245620922244641</v>
      </c>
      <c r="O98" s="231">
        <v>0.46455635820415159</v>
      </c>
      <c r="P98" s="231">
        <v>0.78739293375326136</v>
      </c>
      <c r="Q98" s="231">
        <v>0.47379647543054798</v>
      </c>
      <c r="R98" s="231">
        <v>8.5381923472594642E-2</v>
      </c>
      <c r="S98" s="231">
        <v>0.27979334530318389</v>
      </c>
      <c r="T98" s="231">
        <v>7.7991109526024463E-2</v>
      </c>
      <c r="U98" s="231">
        <v>0.1961759341108934</v>
      </c>
      <c r="V98" s="231">
        <v>0.35137262025866722</v>
      </c>
      <c r="W98" s="231">
        <v>0.46307057034494381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2.7045891504066579E-2</v>
      </c>
      <c r="N99" s="231">
        <v>2.0679253819821681E-2</v>
      </c>
      <c r="O99" s="231">
        <v>4.3981493928548943E-2</v>
      </c>
      <c r="P99" s="231">
        <v>6.5505239278198894E-3</v>
      </c>
      <c r="Q99" s="231">
        <v>1.310098418954982E-2</v>
      </c>
      <c r="R99" s="231">
        <v>3.215042377759957E-3</v>
      </c>
      <c r="S99" s="231">
        <v>1.9071654639989031E-2</v>
      </c>
      <c r="T99" s="231">
        <v>2.6906688530840871E-3</v>
      </c>
      <c r="U99" s="231">
        <v>2.3411399836739122E-3</v>
      </c>
      <c r="V99" s="231">
        <v>2.1714319464751799E-2</v>
      </c>
      <c r="W99" s="231">
        <v>2.517753256632901E-2</v>
      </c>
      <c r="DA99" s="73" t="s">
        <v>1349</v>
      </c>
    </row>
    <row r="100" spans="1:105" ht="12" customHeight="1" x14ac:dyDescent="0.25">
      <c r="A100" s="64" t="s">
        <v>70</v>
      </c>
      <c r="B100" s="231">
        <v>0.23361146901787011</v>
      </c>
      <c r="C100" s="231">
        <v>0.30696321414098449</v>
      </c>
      <c r="D100" s="231">
        <v>9.9566967660430036E-2</v>
      </c>
      <c r="E100" s="231">
        <v>6.5610171012247628E-2</v>
      </c>
      <c r="F100" s="231">
        <v>7.0382632368021059E-2</v>
      </c>
      <c r="G100" s="231">
        <v>0.2724652893846824</v>
      </c>
      <c r="H100" s="231">
        <v>0.31053277641120391</v>
      </c>
      <c r="I100" s="231">
        <v>0.36054043738365782</v>
      </c>
      <c r="J100" s="231">
        <v>5.084726303928342E-2</v>
      </c>
      <c r="K100" s="231">
        <v>0</v>
      </c>
      <c r="L100" s="231">
        <v>9.5776811395109473E-3</v>
      </c>
      <c r="M100" s="231">
        <v>1.8555016724048641E-3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3.398033127750456E-3</v>
      </c>
      <c r="T100" s="231">
        <v>0</v>
      </c>
      <c r="U100" s="231">
        <v>0</v>
      </c>
      <c r="V100" s="231">
        <v>0</v>
      </c>
      <c r="W100" s="231">
        <v>0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0.21479092369424521</v>
      </c>
      <c r="K101" s="231">
        <v>0</v>
      </c>
      <c r="L101" s="231">
        <v>0</v>
      </c>
      <c r="M101" s="231">
        <v>1.6297397273926439</v>
      </c>
      <c r="N101" s="231">
        <v>4.1709389440528231</v>
      </c>
      <c r="O101" s="231">
        <v>5.8862302287910806</v>
      </c>
      <c r="P101" s="231">
        <v>3.6118383772058529</v>
      </c>
      <c r="Q101" s="231">
        <v>3.23003143786881</v>
      </c>
      <c r="R101" s="231">
        <v>0.75700364896947991</v>
      </c>
      <c r="S101" s="231">
        <v>2.508394877776785</v>
      </c>
      <c r="T101" s="231">
        <v>0.74796252690068521</v>
      </c>
      <c r="U101" s="231">
        <v>1.622995968439654</v>
      </c>
      <c r="V101" s="231">
        <v>3.845912693139184</v>
      </c>
      <c r="W101" s="231">
        <v>4.7059883472685771</v>
      </c>
      <c r="DA101" s="73" t="s">
        <v>1351</v>
      </c>
    </row>
    <row r="102" spans="1:105" ht="12" customHeight="1" x14ac:dyDescent="0.25">
      <c r="A102" s="64" t="s">
        <v>162</v>
      </c>
      <c r="B102" s="231">
        <v>0.89188150223007456</v>
      </c>
      <c r="C102" s="231">
        <v>1.306538219677619</v>
      </c>
      <c r="D102" s="231">
        <v>0.70973401521923374</v>
      </c>
      <c r="E102" s="231">
        <v>0.33728487283991992</v>
      </c>
      <c r="F102" s="231">
        <v>0.70268649294264141</v>
      </c>
      <c r="G102" s="231">
        <v>1.3241419524896381</v>
      </c>
      <c r="H102" s="231">
        <v>1.3487991779667949</v>
      </c>
      <c r="I102" s="231">
        <v>1.950289526659081</v>
      </c>
      <c r="J102" s="231">
        <v>1.2783717912419821</v>
      </c>
      <c r="K102" s="231">
        <v>0.93875446486948499</v>
      </c>
      <c r="L102" s="231">
        <v>0.97825260868142139</v>
      </c>
      <c r="M102" s="231">
        <v>0.17732046717077829</v>
      </c>
      <c r="N102" s="231">
        <v>0.29916426801755491</v>
      </c>
      <c r="O102" s="231">
        <v>1.198602990465236</v>
      </c>
      <c r="P102" s="231">
        <v>1.014679133235036</v>
      </c>
      <c r="Q102" s="231">
        <v>0.69293034479206228</v>
      </c>
      <c r="R102" s="231">
        <v>0.1767482554373021</v>
      </c>
      <c r="S102" s="231">
        <v>0.54925004642866493</v>
      </c>
      <c r="T102" s="231">
        <v>0.15400604727745679</v>
      </c>
      <c r="U102" s="231">
        <v>0.40740234303270562</v>
      </c>
      <c r="V102" s="231">
        <v>0.69697485262485315</v>
      </c>
      <c r="W102" s="231">
        <v>0.78195452674777421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2.8070624966155571E-2</v>
      </c>
      <c r="I104" s="231">
        <v>1.535064713478148E-2</v>
      </c>
      <c r="J104" s="231">
        <v>1.213160926040263E-2</v>
      </c>
      <c r="K104" s="231">
        <v>1.53722772084192E-2</v>
      </c>
      <c r="L104" s="231">
        <v>1.2180732831162999E-2</v>
      </c>
      <c r="M104" s="231">
        <v>3.5760618766886971E-3</v>
      </c>
      <c r="N104" s="231">
        <v>7.8157161220789532E-3</v>
      </c>
      <c r="O104" s="231">
        <v>1.461515158599133E-2</v>
      </c>
      <c r="P104" s="231">
        <v>1.03713215618265E-2</v>
      </c>
      <c r="Q104" s="231">
        <v>6.2259720955669439E-3</v>
      </c>
      <c r="R104" s="231">
        <v>2.6426210841469281E-3</v>
      </c>
      <c r="S104" s="231">
        <v>6.47074813415696E-3</v>
      </c>
      <c r="T104" s="231">
        <v>1.9968622481428291E-3</v>
      </c>
      <c r="U104" s="231">
        <v>3.727970356938773E-3</v>
      </c>
      <c r="V104" s="231">
        <v>2.1630370527903758E-2</v>
      </c>
      <c r="W104" s="231">
        <v>4.5911341781924249E-2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101.8635043621689</v>
      </c>
      <c r="C110" s="225">
        <v>116.5410141100846</v>
      </c>
      <c r="D110" s="225">
        <v>103.2360508749275</v>
      </c>
      <c r="E110" s="225">
        <v>125.6336347485953</v>
      </c>
      <c r="F110" s="225">
        <v>119.66666882510449</v>
      </c>
      <c r="G110" s="225">
        <v>154.6604286980502</v>
      </c>
      <c r="H110" s="225">
        <v>160.1353809919645</v>
      </c>
      <c r="I110" s="225">
        <v>152.2649136199758</v>
      </c>
      <c r="J110" s="225">
        <v>131.37056446108591</v>
      </c>
      <c r="K110" s="225">
        <v>108.9315140905673</v>
      </c>
      <c r="L110" s="225">
        <v>150.69322116308251</v>
      </c>
      <c r="M110" s="225">
        <v>308.73309772351291</v>
      </c>
      <c r="N110" s="225">
        <v>266.26887589169002</v>
      </c>
      <c r="O110" s="225">
        <v>249.71031099089959</v>
      </c>
      <c r="P110" s="225">
        <v>267.91612846283101</v>
      </c>
      <c r="Q110" s="225">
        <v>268.99899984496147</v>
      </c>
      <c r="R110" s="225">
        <v>255.2164990142231</v>
      </c>
      <c r="S110" s="225">
        <v>281.62757691658192</v>
      </c>
      <c r="T110" s="225">
        <v>268.96483746007777</v>
      </c>
      <c r="U110" s="225">
        <v>246.23064102895941</v>
      </c>
      <c r="V110" s="225">
        <v>258.86341297580981</v>
      </c>
      <c r="W110" s="225">
        <v>237.80624894039201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7.6524105374035187</v>
      </c>
      <c r="C115" s="262">
        <v>8.0292148116639108</v>
      </c>
      <c r="D115" s="262">
        <v>7.0398761642740331</v>
      </c>
      <c r="E115" s="262">
        <v>10.267621402354321</v>
      </c>
      <c r="F115" s="262">
        <v>8.0401387606800707</v>
      </c>
      <c r="G115" s="262">
        <v>11.31040663077582</v>
      </c>
      <c r="H115" s="262">
        <v>11.16349077248981</v>
      </c>
      <c r="I115" s="262">
        <v>10.615489978580911</v>
      </c>
      <c r="J115" s="262">
        <v>8.6717107959641968</v>
      </c>
      <c r="K115" s="262">
        <v>7.8141533048346314</v>
      </c>
      <c r="L115" s="262">
        <v>10.180211386084499</v>
      </c>
      <c r="M115" s="262">
        <v>12.275232445739549</v>
      </c>
      <c r="N115" s="262">
        <v>7.1893119562273968</v>
      </c>
      <c r="O115" s="262">
        <v>11.631639374397601</v>
      </c>
      <c r="P115" s="262">
        <v>12.489958672990999</v>
      </c>
      <c r="Q115" s="262">
        <v>11.98744523298166</v>
      </c>
      <c r="R115" s="262">
        <v>11.95112598721358</v>
      </c>
      <c r="S115" s="262">
        <v>13.344855227432539</v>
      </c>
      <c r="T115" s="262">
        <v>12.536175563128751</v>
      </c>
      <c r="U115" s="262">
        <v>12.06427718056001</v>
      </c>
      <c r="V115" s="262">
        <v>11.458930355815189</v>
      </c>
      <c r="W115" s="262">
        <v>10.15408741718579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1.624507120777577</v>
      </c>
      <c r="N116" s="228">
        <v>0.46481981526046212</v>
      </c>
      <c r="O116" s="228">
        <v>0.41170389856728368</v>
      </c>
      <c r="P116" s="228">
        <v>8.0114960010274974E-2</v>
      </c>
      <c r="Q116" s="228">
        <v>0.22243677302098491</v>
      </c>
      <c r="R116" s="228">
        <v>0.2135067370810543</v>
      </c>
      <c r="S116" s="228">
        <v>0.44782465571818941</v>
      </c>
      <c r="T116" s="228">
        <v>0.2152610339096323</v>
      </c>
      <c r="U116" s="228">
        <v>6.8931326188791997E-2</v>
      </c>
      <c r="V116" s="228">
        <v>0.34621764753607598</v>
      </c>
      <c r="W116" s="228">
        <v>0.31674478008567891</v>
      </c>
      <c r="DA116" s="69" t="s">
        <v>1365</v>
      </c>
    </row>
    <row r="117" spans="1:105" ht="12" customHeight="1" x14ac:dyDescent="0.25">
      <c r="A117" s="37" t="s">
        <v>162</v>
      </c>
      <c r="B117" s="228">
        <v>7.6524105374035187</v>
      </c>
      <c r="C117" s="228">
        <v>8.0292148116639108</v>
      </c>
      <c r="D117" s="228">
        <v>7.0398761642740331</v>
      </c>
      <c r="E117" s="228">
        <v>10.267621402354321</v>
      </c>
      <c r="F117" s="228">
        <v>8.0401387606800707</v>
      </c>
      <c r="G117" s="228">
        <v>11.31040663077582</v>
      </c>
      <c r="H117" s="228">
        <v>11.16349077248981</v>
      </c>
      <c r="I117" s="228">
        <v>10.615489978580911</v>
      </c>
      <c r="J117" s="228">
        <v>8.6717107959641968</v>
      </c>
      <c r="K117" s="228">
        <v>7.8141533048346314</v>
      </c>
      <c r="L117" s="228">
        <v>10.180211386084499</v>
      </c>
      <c r="M117" s="228">
        <v>10.65072532496197</v>
      </c>
      <c r="N117" s="228">
        <v>6.7244921409669347</v>
      </c>
      <c r="O117" s="228">
        <v>11.21993547583032</v>
      </c>
      <c r="P117" s="228">
        <v>12.40984371298072</v>
      </c>
      <c r="Q117" s="228">
        <v>11.765008459960679</v>
      </c>
      <c r="R117" s="228">
        <v>11.73761925013252</v>
      </c>
      <c r="S117" s="228">
        <v>12.89703057171435</v>
      </c>
      <c r="T117" s="228">
        <v>12.32091452921912</v>
      </c>
      <c r="U117" s="228">
        <v>11.995345854371219</v>
      </c>
      <c r="V117" s="228">
        <v>11.112712708279121</v>
      </c>
      <c r="W117" s="228">
        <v>9.8373426371001056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28.68869503010378</v>
      </c>
      <c r="C121" s="263">
        <f t="shared" si="5"/>
        <v>35.939533950602062</v>
      </c>
      <c r="D121" s="263">
        <f t="shared" si="5"/>
        <v>30.622619067650149</v>
      </c>
      <c r="E121" s="263">
        <f t="shared" si="5"/>
        <v>31.944477415941229</v>
      </c>
      <c r="F121" s="263">
        <f t="shared" si="5"/>
        <v>36.71436826095394</v>
      </c>
      <c r="G121" s="263">
        <f t="shared" si="5"/>
        <v>48.818969788257171</v>
      </c>
      <c r="H121" s="263">
        <f t="shared" si="5"/>
        <v>49.752489772189627</v>
      </c>
      <c r="I121" s="263">
        <f t="shared" si="5"/>
        <v>49.409087695460933</v>
      </c>
      <c r="J121" s="263">
        <f t="shared" si="5"/>
        <v>43.816349236210073</v>
      </c>
      <c r="K121" s="263">
        <f t="shared" si="5"/>
        <v>28.31244908926233</v>
      </c>
      <c r="L121" s="263">
        <f t="shared" si="5"/>
        <v>47.047769975637188</v>
      </c>
      <c r="M121" s="263">
        <f t="shared" si="5"/>
        <v>179.68698589249729</v>
      </c>
      <c r="N121" s="263">
        <f t="shared" si="5"/>
        <v>161.3739903273526</v>
      </c>
      <c r="O121" s="263">
        <f t="shared" si="5"/>
        <v>132.34080531249759</v>
      </c>
      <c r="P121" s="263">
        <f t="shared" si="5"/>
        <v>135.22292554567741</v>
      </c>
      <c r="Q121" s="263">
        <f t="shared" si="5"/>
        <v>141.64196190664791</v>
      </c>
      <c r="R121" s="263">
        <f t="shared" si="5"/>
        <v>132.21536443092171</v>
      </c>
      <c r="S121" s="263">
        <f t="shared" si="5"/>
        <v>146.49362452107249</v>
      </c>
      <c r="T121" s="263">
        <f t="shared" si="5"/>
        <v>141.86853113774029</v>
      </c>
      <c r="U121" s="263">
        <f t="shared" si="5"/>
        <v>124.4923603155278</v>
      </c>
      <c r="V121" s="263">
        <f t="shared" si="5"/>
        <v>138.0492375918887</v>
      </c>
      <c r="W121" s="263">
        <f t="shared" si="5"/>
        <v>126.93236088177621</v>
      </c>
      <c r="DA121" s="70"/>
    </row>
    <row r="122" spans="1:105" ht="12" customHeight="1" x14ac:dyDescent="0.25">
      <c r="A122" s="60" t="s">
        <v>1054</v>
      </c>
      <c r="B122" s="264">
        <v>28.68869503010378</v>
      </c>
      <c r="C122" s="264">
        <v>35.939533950602062</v>
      </c>
      <c r="D122" s="264">
        <v>30.622619067650149</v>
      </c>
      <c r="E122" s="264">
        <v>31.944477415941229</v>
      </c>
      <c r="F122" s="264">
        <v>36.71436826095394</v>
      </c>
      <c r="G122" s="264">
        <v>48.818969788257171</v>
      </c>
      <c r="H122" s="264">
        <v>49.752489772189627</v>
      </c>
      <c r="I122" s="264">
        <v>49.409087695460933</v>
      </c>
      <c r="J122" s="264">
        <v>43.816349236210073</v>
      </c>
      <c r="K122" s="264">
        <v>28.31244908926233</v>
      </c>
      <c r="L122" s="264">
        <v>47.047769975637188</v>
      </c>
      <c r="M122" s="264">
        <v>179.68698589249729</v>
      </c>
      <c r="N122" s="264">
        <v>161.3739903273526</v>
      </c>
      <c r="O122" s="264">
        <v>132.34080531249759</v>
      </c>
      <c r="P122" s="264">
        <v>135.22292554567741</v>
      </c>
      <c r="Q122" s="264">
        <v>141.64196190664791</v>
      </c>
      <c r="R122" s="264">
        <v>132.21536443092171</v>
      </c>
      <c r="S122" s="264">
        <v>146.49362452107249</v>
      </c>
      <c r="T122" s="264">
        <v>141.86853113774029</v>
      </c>
      <c r="U122" s="264">
        <v>124.4923603155278</v>
      </c>
      <c r="V122" s="264">
        <v>138.0492375918887</v>
      </c>
      <c r="W122" s="264">
        <v>126.93236088177621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7.8029245251984389E-2</v>
      </c>
      <c r="D123" s="231">
        <v>8.8248982350980568E-2</v>
      </c>
      <c r="E123" s="231">
        <v>0</v>
      </c>
      <c r="F123" s="231">
        <v>0</v>
      </c>
      <c r="G123" s="231">
        <v>0</v>
      </c>
      <c r="H123" s="231">
        <v>0</v>
      </c>
      <c r="I123" s="231">
        <v>0.28848970883001218</v>
      </c>
      <c r="J123" s="231">
        <v>0.28030382079588251</v>
      </c>
      <c r="K123" s="231">
        <v>0</v>
      </c>
      <c r="L123" s="231">
        <v>0.43977649121625112</v>
      </c>
      <c r="M123" s="231">
        <v>0.17052197289366569</v>
      </c>
      <c r="N123" s="231">
        <v>0.15100726525859379</v>
      </c>
      <c r="O123" s="231">
        <v>0.13678932918362999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0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7.9186845131225629</v>
      </c>
      <c r="N125" s="231">
        <v>7.5968312752584328</v>
      </c>
      <c r="O125" s="231">
        <v>8.0725982415299047</v>
      </c>
      <c r="P125" s="231">
        <v>19.605388341371349</v>
      </c>
      <c r="Q125" s="231">
        <v>15.19659586865834</v>
      </c>
      <c r="R125" s="231">
        <v>11.0135569154529</v>
      </c>
      <c r="S125" s="231">
        <v>12.17567744367636</v>
      </c>
      <c r="T125" s="231">
        <v>11.237003450465769</v>
      </c>
      <c r="U125" s="231">
        <v>10.93878474131065</v>
      </c>
      <c r="V125" s="231">
        <v>9.8239376685395747</v>
      </c>
      <c r="W125" s="231">
        <v>9.7604852322319502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2.5229246735633648</v>
      </c>
      <c r="N126" s="231">
        <v>0.70619203085645876</v>
      </c>
      <c r="O126" s="231">
        <v>0.76426664768935582</v>
      </c>
      <c r="P126" s="231">
        <v>0.16310225802026021</v>
      </c>
      <c r="Q126" s="231">
        <v>0.42020228628622419</v>
      </c>
      <c r="R126" s="231">
        <v>0.41471368614010751</v>
      </c>
      <c r="S126" s="231">
        <v>0.82993508999321308</v>
      </c>
      <c r="T126" s="231">
        <v>0.3876730997919407</v>
      </c>
      <c r="U126" s="231">
        <v>0.13054214038409109</v>
      </c>
      <c r="V126" s="231">
        <v>0.60710513180975545</v>
      </c>
      <c r="W126" s="231">
        <v>0.53068571085101901</v>
      </c>
      <c r="DA126" s="73" t="s">
        <v>1374</v>
      </c>
    </row>
    <row r="127" spans="1:105" ht="12" customHeight="1" x14ac:dyDescent="0.25">
      <c r="A127" s="64" t="s">
        <v>70</v>
      </c>
      <c r="B127" s="231">
        <v>5.9547312701180513</v>
      </c>
      <c r="C127" s="231">
        <v>6.8225305026434109</v>
      </c>
      <c r="D127" s="231">
        <v>3.7565932862170248</v>
      </c>
      <c r="E127" s="231">
        <v>5.2020561139635637</v>
      </c>
      <c r="F127" s="231">
        <v>3.3425909783894738</v>
      </c>
      <c r="G127" s="231">
        <v>8.3310875598963392</v>
      </c>
      <c r="H127" s="231">
        <v>9.1559530437205847</v>
      </c>
      <c r="I127" s="231">
        <v>7.6133219396416036</v>
      </c>
      <c r="J127" s="231">
        <v>1.4225497031152581</v>
      </c>
      <c r="K127" s="231">
        <v>0</v>
      </c>
      <c r="L127" s="231">
        <v>0.44639157972710591</v>
      </c>
      <c r="M127" s="231">
        <v>0.17308695298302321</v>
      </c>
      <c r="N127" s="231">
        <v>0</v>
      </c>
      <c r="O127" s="231">
        <v>0</v>
      </c>
      <c r="P127" s="231">
        <v>0</v>
      </c>
      <c r="Q127" s="231">
        <v>0</v>
      </c>
      <c r="R127" s="231">
        <v>0</v>
      </c>
      <c r="S127" s="231">
        <v>0.1478711198852285</v>
      </c>
      <c r="T127" s="231">
        <v>0</v>
      </c>
      <c r="U127" s="231">
        <v>0</v>
      </c>
      <c r="V127" s="231">
        <v>0</v>
      </c>
      <c r="W127" s="231">
        <v>0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6.0091880362771724</v>
      </c>
      <c r="K128" s="231">
        <v>0</v>
      </c>
      <c r="L128" s="231">
        <v>0</v>
      </c>
      <c r="M128" s="231">
        <v>152.0271782909098</v>
      </c>
      <c r="N128" s="231">
        <v>142.43665990770049</v>
      </c>
      <c r="O128" s="231">
        <v>102.2850531588191</v>
      </c>
      <c r="P128" s="231">
        <v>89.931584315663713</v>
      </c>
      <c r="Q128" s="231">
        <v>103.6003536323246</v>
      </c>
      <c r="R128" s="231">
        <v>97.647165044331047</v>
      </c>
      <c r="S128" s="231">
        <v>109.1570169407906</v>
      </c>
      <c r="T128" s="231">
        <v>107.7668665913455</v>
      </c>
      <c r="U128" s="231">
        <v>90.498376445811687</v>
      </c>
      <c r="V128" s="231">
        <v>107.52689423618391</v>
      </c>
      <c r="W128" s="231">
        <v>99.191640989741728</v>
      </c>
      <c r="DA128" s="73" t="s">
        <v>1376</v>
      </c>
    </row>
    <row r="129" spans="1:105" ht="12" customHeight="1" x14ac:dyDescent="0.25">
      <c r="A129" s="64" t="s">
        <v>162</v>
      </c>
      <c r="B129" s="231">
        <v>22.73396375998573</v>
      </c>
      <c r="C129" s="231">
        <v>29.038974202706669</v>
      </c>
      <c r="D129" s="231">
        <v>26.77777679908214</v>
      </c>
      <c r="E129" s="231">
        <v>26.742421301977661</v>
      </c>
      <c r="F129" s="231">
        <v>33.371777282564473</v>
      </c>
      <c r="G129" s="231">
        <v>40.487882228360832</v>
      </c>
      <c r="H129" s="231">
        <v>39.76888392135384</v>
      </c>
      <c r="I129" s="231">
        <v>41.183125392857377</v>
      </c>
      <c r="J129" s="231">
        <v>35.764902639837928</v>
      </c>
      <c r="K129" s="231">
        <v>27.856297095344249</v>
      </c>
      <c r="L129" s="231">
        <v>45.593888645969258</v>
      </c>
      <c r="M129" s="231">
        <v>16.541003341881851</v>
      </c>
      <c r="N129" s="231">
        <v>10.216394838603749</v>
      </c>
      <c r="O129" s="231">
        <v>20.828130370502969</v>
      </c>
      <c r="P129" s="231">
        <v>25.26461388741992</v>
      </c>
      <c r="Q129" s="231">
        <v>22.225117663372391</v>
      </c>
      <c r="R129" s="231">
        <v>22.79905267759106</v>
      </c>
      <c r="S129" s="231">
        <v>23.901538451506511</v>
      </c>
      <c r="T129" s="231">
        <v>22.189278946876801</v>
      </c>
      <c r="U129" s="231">
        <v>22.71678508242109</v>
      </c>
      <c r="V129" s="231">
        <v>19.48654253050675</v>
      </c>
      <c r="W129" s="231">
        <v>16.481841212481431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0.8276528071152045</v>
      </c>
      <c r="I131" s="231">
        <v>0.32415065413193989</v>
      </c>
      <c r="J131" s="231">
        <v>0.33940503618381751</v>
      </c>
      <c r="K131" s="231">
        <v>0.45615199391807848</v>
      </c>
      <c r="L131" s="231">
        <v>0.56771325872457656</v>
      </c>
      <c r="M131" s="231">
        <v>0.33358614714292822</v>
      </c>
      <c r="N131" s="231">
        <v>0.26690500967486541</v>
      </c>
      <c r="O131" s="231">
        <v>0.2539675647726658</v>
      </c>
      <c r="P131" s="231">
        <v>0.25823674320217299</v>
      </c>
      <c r="Q131" s="231">
        <v>0.19969245600634231</v>
      </c>
      <c r="R131" s="231">
        <v>0.34087610740662061</v>
      </c>
      <c r="S131" s="231">
        <v>0.2815854752206261</v>
      </c>
      <c r="T131" s="231">
        <v>0.28770904926026641</v>
      </c>
      <c r="U131" s="231">
        <v>0.20787190560024871</v>
      </c>
      <c r="V131" s="231">
        <v>0.60475802484869456</v>
      </c>
      <c r="W131" s="231">
        <v>0.96770773647010389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46.386821990734923</v>
      </c>
      <c r="C134" s="263">
        <v>51.837859620271907</v>
      </c>
      <c r="D134" s="263">
        <v>47.493918332927372</v>
      </c>
      <c r="E134" s="263">
        <v>58.482862592281379</v>
      </c>
      <c r="F134" s="263">
        <v>54.067903817015853</v>
      </c>
      <c r="G134" s="263">
        <v>65.526673973568109</v>
      </c>
      <c r="H134" s="263">
        <v>70.415466922626678</v>
      </c>
      <c r="I134" s="263">
        <v>64.614298259589205</v>
      </c>
      <c r="J134" s="263">
        <v>55.926505264653528</v>
      </c>
      <c r="K134" s="263">
        <v>53.375391645431051</v>
      </c>
      <c r="L134" s="263">
        <v>67.00969718351709</v>
      </c>
      <c r="M134" s="263">
        <v>73.052127765219154</v>
      </c>
      <c r="N134" s="263">
        <v>65.326636410373979</v>
      </c>
      <c r="O134" s="263">
        <v>67.157863520374306</v>
      </c>
      <c r="P134" s="263">
        <v>79.126866232953802</v>
      </c>
      <c r="Q134" s="263">
        <v>74.789072573874108</v>
      </c>
      <c r="R134" s="263">
        <v>71.590364794401495</v>
      </c>
      <c r="S134" s="263">
        <v>77.895439870005276</v>
      </c>
      <c r="T134" s="263">
        <v>72.679506510331024</v>
      </c>
      <c r="U134" s="263">
        <v>70.537976575750747</v>
      </c>
      <c r="V134" s="263">
        <v>70.1114129683952</v>
      </c>
      <c r="W134" s="263">
        <v>65.400980886945945</v>
      </c>
      <c r="DA134" s="70" t="s">
        <v>1382</v>
      </c>
    </row>
    <row r="135" spans="1:105" ht="12" customHeight="1" x14ac:dyDescent="0.25">
      <c r="A135" s="60" t="s">
        <v>1014</v>
      </c>
      <c r="B135" s="264">
        <v>46.386821990734923</v>
      </c>
      <c r="C135" s="264">
        <v>51.837859620271907</v>
      </c>
      <c r="D135" s="264">
        <v>47.493918332927372</v>
      </c>
      <c r="E135" s="264">
        <v>58.482862592281379</v>
      </c>
      <c r="F135" s="264">
        <v>54.067903817015853</v>
      </c>
      <c r="G135" s="264">
        <v>65.526673973568109</v>
      </c>
      <c r="H135" s="264">
        <v>70.415466922626678</v>
      </c>
      <c r="I135" s="264">
        <v>64.614298259589205</v>
      </c>
      <c r="J135" s="264">
        <v>55.926505264653528</v>
      </c>
      <c r="K135" s="264">
        <v>53.375391645431051</v>
      </c>
      <c r="L135" s="264">
        <v>67.00969718351709</v>
      </c>
      <c r="M135" s="264">
        <v>73.052127765219154</v>
      </c>
      <c r="N135" s="264">
        <v>65.326636410373979</v>
      </c>
      <c r="O135" s="264">
        <v>67.157863520374306</v>
      </c>
      <c r="P135" s="264">
        <v>79.126866232953802</v>
      </c>
      <c r="Q135" s="264">
        <v>74.789072573874108</v>
      </c>
      <c r="R135" s="264">
        <v>71.590364794401495</v>
      </c>
      <c r="S135" s="264">
        <v>77.895439870005276</v>
      </c>
      <c r="T135" s="264">
        <v>72.679506510331024</v>
      </c>
      <c r="U135" s="264">
        <v>70.537976575750747</v>
      </c>
      <c r="V135" s="264">
        <v>70.1114129683952</v>
      </c>
      <c r="W135" s="264">
        <v>65.400980886945945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0.11254650845522091</v>
      </c>
      <c r="D136" s="232">
        <v>0.13686908854798491</v>
      </c>
      <c r="E136" s="232">
        <v>0</v>
      </c>
      <c r="F136" s="232">
        <v>0</v>
      </c>
      <c r="G136" s="232">
        <v>0</v>
      </c>
      <c r="H136" s="232">
        <v>0</v>
      </c>
      <c r="I136" s="232">
        <v>0.37976131201857899</v>
      </c>
      <c r="J136" s="232">
        <v>0.41839743594282042</v>
      </c>
      <c r="K136" s="232">
        <v>0</v>
      </c>
      <c r="L136" s="232">
        <v>0.63402008487884864</v>
      </c>
      <c r="M136" s="232">
        <v>0.45586225564966409</v>
      </c>
      <c r="N136" s="232">
        <v>0.52836486026726692</v>
      </c>
      <c r="O136" s="232">
        <v>0.30825265087573223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21.169291691113241</v>
      </c>
      <c r="N137" s="297">
        <v>26.58083164642634</v>
      </c>
      <c r="O137" s="297">
        <v>18.191476062185149</v>
      </c>
      <c r="P137" s="297">
        <v>34.448278847555862</v>
      </c>
      <c r="Q137" s="297">
        <v>30.033873463319619</v>
      </c>
      <c r="R137" s="297">
        <v>23.03611506017749</v>
      </c>
      <c r="S137" s="297">
        <v>25.595174319459549</v>
      </c>
      <c r="T137" s="297">
        <v>24.15274561723335</v>
      </c>
      <c r="U137" s="297">
        <v>22.83777851293647</v>
      </c>
      <c r="V137" s="297">
        <v>23.022250734399201</v>
      </c>
      <c r="W137" s="297">
        <v>23.84286476289703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6.7446213118937637</v>
      </c>
      <c r="N138" s="297">
        <v>2.4709212041312418</v>
      </c>
      <c r="O138" s="297">
        <v>1.722263143858934</v>
      </c>
      <c r="P138" s="297">
        <v>0.28658407408801762</v>
      </c>
      <c r="Q138" s="297">
        <v>0.8304690342753891</v>
      </c>
      <c r="R138" s="297">
        <v>0.86742114870716192</v>
      </c>
      <c r="S138" s="297">
        <v>1.744653092238839</v>
      </c>
      <c r="T138" s="297">
        <v>0.83326215954227179</v>
      </c>
      <c r="U138" s="297">
        <v>0.27254329975409342</v>
      </c>
      <c r="V138" s="297">
        <v>1.4227417801544811</v>
      </c>
      <c r="W138" s="297">
        <v>1.296356414088782</v>
      </c>
      <c r="DA138" s="122" t="s">
        <v>1386</v>
      </c>
    </row>
    <row r="139" spans="1:105" ht="12" customHeight="1" x14ac:dyDescent="0.25">
      <c r="A139" s="59" t="s">
        <v>70</v>
      </c>
      <c r="B139" s="297">
        <v>9.6282197269615448</v>
      </c>
      <c r="C139" s="297">
        <v>9.8405666288593512</v>
      </c>
      <c r="D139" s="297">
        <v>5.8262598098310052</v>
      </c>
      <c r="E139" s="297">
        <v>9.5237473742002159</v>
      </c>
      <c r="F139" s="297">
        <v>4.9225111606071579</v>
      </c>
      <c r="G139" s="297">
        <v>11.182301895151589</v>
      </c>
      <c r="H139" s="297">
        <v>13.177779399765219</v>
      </c>
      <c r="I139" s="297">
        <v>10.022004390880189</v>
      </c>
      <c r="J139" s="297">
        <v>2.1233786489056219</v>
      </c>
      <c r="K139" s="297">
        <v>0</v>
      </c>
      <c r="L139" s="297">
        <v>0.64355697250904931</v>
      </c>
      <c r="M139" s="297">
        <v>0.46271930515119752</v>
      </c>
      <c r="N139" s="297">
        <v>0</v>
      </c>
      <c r="O139" s="297">
        <v>0</v>
      </c>
      <c r="P139" s="297">
        <v>0</v>
      </c>
      <c r="Q139" s="297">
        <v>0</v>
      </c>
      <c r="R139" s="297">
        <v>0</v>
      </c>
      <c r="S139" s="297">
        <v>0.31084817315375068</v>
      </c>
      <c r="T139" s="297">
        <v>0</v>
      </c>
      <c r="U139" s="297">
        <v>0</v>
      </c>
      <c r="V139" s="297">
        <v>0</v>
      </c>
      <c r="W139" s="297">
        <v>0</v>
      </c>
      <c r="DA139" s="122" t="s">
        <v>1387</v>
      </c>
    </row>
    <row r="140" spans="1:105" ht="12" customHeight="1" x14ac:dyDescent="0.25">
      <c r="A140" s="59" t="s">
        <v>162</v>
      </c>
      <c r="B140" s="297">
        <v>36.758602263773369</v>
      </c>
      <c r="C140" s="297">
        <v>41.884746482957333</v>
      </c>
      <c r="D140" s="297">
        <v>41.530789434548382</v>
      </c>
      <c r="E140" s="297">
        <v>48.959115218081173</v>
      </c>
      <c r="F140" s="297">
        <v>49.145392656408703</v>
      </c>
      <c r="G140" s="297">
        <v>54.344372078416519</v>
      </c>
      <c r="H140" s="297">
        <v>57.237687522861457</v>
      </c>
      <c r="I140" s="297">
        <v>54.212532556690441</v>
      </c>
      <c r="J140" s="297">
        <v>53.384729179805078</v>
      </c>
      <c r="K140" s="297">
        <v>53.375391645431051</v>
      </c>
      <c r="L140" s="297">
        <v>65.732120126129189</v>
      </c>
      <c r="M140" s="297">
        <v>44.219633201411291</v>
      </c>
      <c r="N140" s="297">
        <v>35.746518699549142</v>
      </c>
      <c r="O140" s="297">
        <v>46.935871663454492</v>
      </c>
      <c r="P140" s="297">
        <v>44.392003311309921</v>
      </c>
      <c r="Q140" s="297">
        <v>43.924730076279097</v>
      </c>
      <c r="R140" s="297">
        <v>47.686828585516842</v>
      </c>
      <c r="S140" s="297">
        <v>50.244764285153153</v>
      </c>
      <c r="T140" s="297">
        <v>47.693498733555401</v>
      </c>
      <c r="U140" s="297">
        <v>47.42765476306019</v>
      </c>
      <c r="V140" s="297">
        <v>45.666420453841518</v>
      </c>
      <c r="W140" s="297">
        <v>40.261759709960131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19.135576803926682</v>
      </c>
      <c r="C142" s="263">
        <f t="shared" si="6"/>
        <v>20.734405727546775</v>
      </c>
      <c r="D142" s="263">
        <f t="shared" si="6"/>
        <v>18.079637310075892</v>
      </c>
      <c r="E142" s="263">
        <f t="shared" si="6"/>
        <v>24.938673338018393</v>
      </c>
      <c r="F142" s="263">
        <f t="shared" si="6"/>
        <v>20.844257986454593</v>
      </c>
      <c r="G142" s="263">
        <f t="shared" si="6"/>
        <v>29.004378305449137</v>
      </c>
      <c r="H142" s="263">
        <f t="shared" si="6"/>
        <v>28.803933524658369</v>
      </c>
      <c r="I142" s="263">
        <f t="shared" si="6"/>
        <v>27.626037686344784</v>
      </c>
      <c r="J142" s="263">
        <f t="shared" si="6"/>
        <v>22.955999164258102</v>
      </c>
      <c r="K142" s="263">
        <f t="shared" si="6"/>
        <v>19.429520051039297</v>
      </c>
      <c r="L142" s="263">
        <f t="shared" si="6"/>
        <v>26.455542617843783</v>
      </c>
      <c r="M142" s="263">
        <f t="shared" si="6"/>
        <v>43.718751620056963</v>
      </c>
      <c r="N142" s="263">
        <f t="shared" si="6"/>
        <v>32.378937197735993</v>
      </c>
      <c r="O142" s="263">
        <f t="shared" si="6"/>
        <v>38.580002783630057</v>
      </c>
      <c r="P142" s="263">
        <f t="shared" si="6"/>
        <v>41.07637801120876</v>
      </c>
      <c r="Q142" s="263">
        <f t="shared" si="6"/>
        <v>40.580520131457916</v>
      </c>
      <c r="R142" s="263">
        <f t="shared" si="6"/>
        <v>39.459643801686248</v>
      </c>
      <c r="S142" s="263">
        <f t="shared" si="6"/>
        <v>43.893657298071389</v>
      </c>
      <c r="T142" s="263">
        <f t="shared" si="6"/>
        <v>41.880624248877758</v>
      </c>
      <c r="U142" s="263">
        <f t="shared" si="6"/>
        <v>39.136026957120848</v>
      </c>
      <c r="V142" s="263">
        <f t="shared" si="6"/>
        <v>39.243832059710734</v>
      </c>
      <c r="W142" s="263">
        <f t="shared" si="6"/>
        <v>35.318819754484039</v>
      </c>
      <c r="DA142" s="70"/>
    </row>
    <row r="143" spans="1:105" ht="12" customHeight="1" x14ac:dyDescent="0.25">
      <c r="A143" s="60" t="s">
        <v>1024</v>
      </c>
      <c r="B143" s="264">
        <v>15.909102810538879</v>
      </c>
      <c r="C143" s="264">
        <v>16.69246615851382</v>
      </c>
      <c r="D143" s="264">
        <v>14.635664556086279</v>
      </c>
      <c r="E143" s="264">
        <v>21.346037789181249</v>
      </c>
      <c r="F143" s="264">
        <v>16.71517667922436</v>
      </c>
      <c r="G143" s="264">
        <v>23.51395302676309</v>
      </c>
      <c r="H143" s="264">
        <v>23.208519924011171</v>
      </c>
      <c r="I143" s="264">
        <v>22.0692447991416</v>
      </c>
      <c r="J143" s="264">
        <v>18.028193589710931</v>
      </c>
      <c r="K143" s="264">
        <v>16.24536055616629</v>
      </c>
      <c r="L143" s="264">
        <v>21.164315320331681</v>
      </c>
      <c r="M143" s="264">
        <v>23.510255335230099</v>
      </c>
      <c r="N143" s="264">
        <v>14.230011899667661</v>
      </c>
      <c r="O143" s="264">
        <v>23.69629454396576</v>
      </c>
      <c r="P143" s="264">
        <v>25.868532128880211</v>
      </c>
      <c r="Q143" s="264">
        <v>24.650757345640059</v>
      </c>
      <c r="R143" s="264">
        <v>24.590043270360979</v>
      </c>
      <c r="S143" s="264">
        <v>27.418252292079099</v>
      </c>
      <c r="T143" s="264">
        <v>25.92538035522092</v>
      </c>
      <c r="U143" s="264">
        <v>25.134994058551221</v>
      </c>
      <c r="V143" s="264">
        <v>23.718125002284111</v>
      </c>
      <c r="W143" s="264">
        <v>21.043372200155709</v>
      </c>
      <c r="DA143" s="72" t="s">
        <v>1390</v>
      </c>
    </row>
    <row r="144" spans="1:105" ht="12" customHeight="1" x14ac:dyDescent="0.25">
      <c r="A144" s="60" t="s">
        <v>1026</v>
      </c>
      <c r="B144" s="264">
        <v>3.2264739933878022</v>
      </c>
      <c r="C144" s="264">
        <v>4.0419395690329543</v>
      </c>
      <c r="D144" s="264">
        <v>3.443972753989613</v>
      </c>
      <c r="E144" s="264">
        <v>3.5926355488371442</v>
      </c>
      <c r="F144" s="264">
        <v>4.1290813072302353</v>
      </c>
      <c r="G144" s="264">
        <v>5.4904252786860459</v>
      </c>
      <c r="H144" s="264">
        <v>5.5954136006471984</v>
      </c>
      <c r="I144" s="264">
        <v>5.5567928872031827</v>
      </c>
      <c r="J144" s="264">
        <v>4.9278055745471736</v>
      </c>
      <c r="K144" s="264">
        <v>3.1841594948730081</v>
      </c>
      <c r="L144" s="264">
        <v>5.2912272975121004</v>
      </c>
      <c r="M144" s="264">
        <v>20.208496284826861</v>
      </c>
      <c r="N144" s="264">
        <v>18.148925298068331</v>
      </c>
      <c r="O144" s="264">
        <v>14.883708239664299</v>
      </c>
      <c r="P144" s="264">
        <v>15.207845882328551</v>
      </c>
      <c r="Q144" s="264">
        <v>15.929762785817861</v>
      </c>
      <c r="R144" s="264">
        <v>14.86960053132527</v>
      </c>
      <c r="S144" s="264">
        <v>16.47540500599229</v>
      </c>
      <c r="T144" s="264">
        <v>15.95524389365684</v>
      </c>
      <c r="U144" s="264">
        <v>14.00103289856963</v>
      </c>
      <c r="V144" s="264">
        <v>15.52570705742662</v>
      </c>
      <c r="W144" s="264">
        <v>14.275447554328331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8.775558813847362E-3</v>
      </c>
      <c r="D145" s="231">
        <v>9.9249215134951368E-3</v>
      </c>
      <c r="E145" s="231">
        <v>0</v>
      </c>
      <c r="F145" s="231">
        <v>0</v>
      </c>
      <c r="G145" s="231">
        <v>0</v>
      </c>
      <c r="H145" s="231">
        <v>0</v>
      </c>
      <c r="I145" s="231">
        <v>3.2444994166633823E-2</v>
      </c>
      <c r="J145" s="231">
        <v>3.1524368295460868E-2</v>
      </c>
      <c r="K145" s="231">
        <v>0</v>
      </c>
      <c r="L145" s="231">
        <v>4.9459461656365208E-2</v>
      </c>
      <c r="M145" s="231">
        <v>1.9177753127678668E-2</v>
      </c>
      <c r="N145" s="231">
        <v>1.6983031596878591E-2</v>
      </c>
      <c r="O145" s="231">
        <v>1.538401146238364E-2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0.8905748280506669</v>
      </c>
      <c r="N147" s="231">
        <v>0.85437760469956625</v>
      </c>
      <c r="O147" s="231">
        <v>0.90788473501612987</v>
      </c>
      <c r="P147" s="231">
        <v>2.204919936139536</v>
      </c>
      <c r="Q147" s="231">
        <v>1.709085105014388</v>
      </c>
      <c r="R147" s="231">
        <v>1.2386396427274731</v>
      </c>
      <c r="S147" s="231">
        <v>1.369337524159882</v>
      </c>
      <c r="T147" s="231">
        <v>1.2637695565620031</v>
      </c>
      <c r="U147" s="231">
        <v>1.2302303904054031</v>
      </c>
      <c r="V147" s="231">
        <v>1.104849117986914</v>
      </c>
      <c r="W147" s="231">
        <v>1.0977129399436529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0.28374071521855337</v>
      </c>
      <c r="N148" s="231">
        <v>7.9421884456758379E-2</v>
      </c>
      <c r="O148" s="231">
        <v>8.5953246050260071E-2</v>
      </c>
      <c r="P148" s="231">
        <v>1.8343294918538259E-2</v>
      </c>
      <c r="Q148" s="231">
        <v>4.725804876248127E-2</v>
      </c>
      <c r="R148" s="231">
        <v>4.664077336487369E-2</v>
      </c>
      <c r="S148" s="231">
        <v>9.3338647200690697E-2</v>
      </c>
      <c r="T148" s="231">
        <v>4.3599653909047312E-2</v>
      </c>
      <c r="U148" s="231">
        <v>1.468142139433261E-2</v>
      </c>
      <c r="V148" s="231">
        <v>6.8278076677277269E-2</v>
      </c>
      <c r="W148" s="231">
        <v>5.96835667473418E-2</v>
      </c>
      <c r="DA148" s="73" t="s">
        <v>1395</v>
      </c>
    </row>
    <row r="149" spans="1:105" ht="12" customHeight="1" x14ac:dyDescent="0.25">
      <c r="A149" s="64" t="s">
        <v>70</v>
      </c>
      <c r="B149" s="231">
        <v>0.66969883295453292</v>
      </c>
      <c r="C149" s="231">
        <v>0.76729587082212936</v>
      </c>
      <c r="D149" s="231">
        <v>0.4224852517340385</v>
      </c>
      <c r="E149" s="231">
        <v>0.58504922396209591</v>
      </c>
      <c r="F149" s="231">
        <v>0.37592448352877611</v>
      </c>
      <c r="G149" s="231">
        <v>0.93695573536671017</v>
      </c>
      <c r="H149" s="231">
        <v>1.029724229326072</v>
      </c>
      <c r="I149" s="231">
        <v>0.85623222721586278</v>
      </c>
      <c r="J149" s="231">
        <v>0.15998704774081579</v>
      </c>
      <c r="K149" s="231">
        <v>0</v>
      </c>
      <c r="L149" s="231">
        <v>5.0203427564254548E-2</v>
      </c>
      <c r="M149" s="231">
        <v>1.9466223605097921E-2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1.663032501764837E-2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0.67582331298375786</v>
      </c>
      <c r="K150" s="231">
        <v>0</v>
      </c>
      <c r="L150" s="231">
        <v>0</v>
      </c>
      <c r="M150" s="231">
        <v>17.097736112745618</v>
      </c>
      <c r="N150" s="231">
        <v>16.01913849392529</v>
      </c>
      <c r="O150" s="231">
        <v>11.50348817131348</v>
      </c>
      <c r="P150" s="231">
        <v>10.114155337988599</v>
      </c>
      <c r="Q150" s="231">
        <v>11.65141343479455</v>
      </c>
      <c r="R150" s="231">
        <v>10.981888099580139</v>
      </c>
      <c r="S150" s="231">
        <v>12.2763435557347</v>
      </c>
      <c r="T150" s="231">
        <v>12.12000030119918</v>
      </c>
      <c r="U150" s="231">
        <v>10.17789961306492</v>
      </c>
      <c r="V150" s="231">
        <v>12.09301181105528</v>
      </c>
      <c r="W150" s="231">
        <v>11.155587581764729</v>
      </c>
      <c r="DA150" s="73" t="s">
        <v>1397</v>
      </c>
    </row>
    <row r="151" spans="1:105" ht="12" customHeight="1" x14ac:dyDescent="0.25">
      <c r="A151" s="64" t="s">
        <v>162</v>
      </c>
      <c r="B151" s="231">
        <v>2.5567751604332689</v>
      </c>
      <c r="C151" s="231">
        <v>3.2658681393969768</v>
      </c>
      <c r="D151" s="231">
        <v>3.0115625807420798</v>
      </c>
      <c r="E151" s="231">
        <v>3.007586324875049</v>
      </c>
      <c r="F151" s="231">
        <v>3.7531568237014592</v>
      </c>
      <c r="G151" s="231">
        <v>4.553469543319336</v>
      </c>
      <c r="H151" s="231">
        <v>4.4726074010568979</v>
      </c>
      <c r="I151" s="231">
        <v>4.6316600635564873</v>
      </c>
      <c r="J151" s="231">
        <v>4.0222996592350189</v>
      </c>
      <c r="K151" s="231">
        <v>3.1328583623584652</v>
      </c>
      <c r="L151" s="231">
        <v>5.127716538492793</v>
      </c>
      <c r="M151" s="231">
        <v>1.8602838871242111</v>
      </c>
      <c r="N151" s="231">
        <v>1.1489868123435909</v>
      </c>
      <c r="O151" s="231">
        <v>2.3424356144747018</v>
      </c>
      <c r="P151" s="231">
        <v>2.841384718796315</v>
      </c>
      <c r="Q151" s="231">
        <v>2.4995477858302388</v>
      </c>
      <c r="R151" s="231">
        <v>2.5640953853403632</v>
      </c>
      <c r="S151" s="231">
        <v>2.688086444323198</v>
      </c>
      <c r="T151" s="231">
        <v>2.4955171846959558</v>
      </c>
      <c r="U151" s="231">
        <v>2.5548431605167541</v>
      </c>
      <c r="V151" s="231">
        <v>2.1915539424066268</v>
      </c>
      <c r="W151" s="231">
        <v>1.853630218433336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9.3081970264227723E-2</v>
      </c>
      <c r="I153" s="231">
        <v>3.6455602264198389E-2</v>
      </c>
      <c r="J153" s="231">
        <v>3.8171186292120837E-2</v>
      </c>
      <c r="K153" s="231">
        <v>5.1301132514543192E-2</v>
      </c>
      <c r="L153" s="231">
        <v>6.3847869798686369E-2</v>
      </c>
      <c r="M153" s="231">
        <v>3.7516764955035337E-2</v>
      </c>
      <c r="N153" s="231">
        <v>3.0017471046251271E-2</v>
      </c>
      <c r="O153" s="231">
        <v>2.8562461347342569E-2</v>
      </c>
      <c r="P153" s="231">
        <v>2.904259448555201E-2</v>
      </c>
      <c r="Q153" s="231">
        <v>2.2458411416208302E-2</v>
      </c>
      <c r="R153" s="231">
        <v>3.8336630312415791E-2</v>
      </c>
      <c r="S153" s="231">
        <v>3.1668509556177213E-2</v>
      </c>
      <c r="T153" s="231">
        <v>3.235719729065771E-2</v>
      </c>
      <c r="U153" s="231">
        <v>2.3378313188222439E-2</v>
      </c>
      <c r="V153" s="231">
        <v>6.8014109300524317E-2</v>
      </c>
      <c r="W153" s="231">
        <v>0.10883324743926739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0.99999999999999989</v>
      </c>
      <c r="D160" s="234">
        <f t="shared" si="7"/>
        <v>1</v>
      </c>
      <c r="E160" s="234">
        <f t="shared" si="7"/>
        <v>1</v>
      </c>
      <c r="F160" s="234">
        <f t="shared" si="7"/>
        <v>1.0000000000000002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0.99999999999999989</v>
      </c>
      <c r="N160" s="234">
        <f t="shared" si="7"/>
        <v>0.99999999999999989</v>
      </c>
      <c r="O160" s="234">
        <f t="shared" si="7"/>
        <v>0.99999999999999989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0.99999999999999989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8.4024008832540367E-3</v>
      </c>
      <c r="C165" s="270">
        <f t="shared" si="12"/>
        <v>6.9057706677931284E-3</v>
      </c>
      <c r="D165" s="270">
        <f t="shared" si="12"/>
        <v>7.4009019928485088E-3</v>
      </c>
      <c r="E165" s="270">
        <f t="shared" si="12"/>
        <v>8.3917648115540561E-3</v>
      </c>
      <c r="F165" s="270">
        <f t="shared" si="12"/>
        <v>3.3610540203458921E-3</v>
      </c>
      <c r="G165" s="270">
        <f t="shared" si="12"/>
        <v>3.4115150705710273E-3</v>
      </c>
      <c r="H165" s="270">
        <f t="shared" si="12"/>
        <v>2.8648934634397899E-3</v>
      </c>
      <c r="I165" s="270">
        <f t="shared" si="12"/>
        <v>2.6568035701131504E-3</v>
      </c>
      <c r="J165" s="270">
        <f t="shared" si="12"/>
        <v>2.971925138515625E-3</v>
      </c>
      <c r="K165" s="270">
        <f t="shared" si="12"/>
        <v>1.2270290470833404E-3</v>
      </c>
      <c r="L165" s="270">
        <f t="shared" si="12"/>
        <v>1.691405185129674E-3</v>
      </c>
      <c r="M165" s="270">
        <f t="shared" si="12"/>
        <v>5.5554219081925685E-3</v>
      </c>
      <c r="N165" s="270">
        <f t="shared" si="12"/>
        <v>2.6780011842873876E-3</v>
      </c>
      <c r="O165" s="270">
        <f t="shared" si="12"/>
        <v>6.1792117654243719E-3</v>
      </c>
      <c r="P165" s="270">
        <f t="shared" si="12"/>
        <v>6.1835244107675581E-3</v>
      </c>
      <c r="Q165" s="270">
        <f t="shared" si="12"/>
        <v>6.9954963807062212E-3</v>
      </c>
      <c r="R165" s="270">
        <f t="shared" si="12"/>
        <v>8.2576727239363785E-3</v>
      </c>
      <c r="S165" s="270">
        <f t="shared" si="12"/>
        <v>7.579524214434692E-3</v>
      </c>
      <c r="T165" s="270">
        <f t="shared" si="12"/>
        <v>8.3557758649373017E-3</v>
      </c>
      <c r="U165" s="270">
        <f t="shared" si="12"/>
        <v>8.173543474798324E-3</v>
      </c>
      <c r="V165" s="270">
        <f t="shared" si="12"/>
        <v>6.4604303959814088E-3</v>
      </c>
      <c r="W165" s="270">
        <f t="shared" si="12"/>
        <v>6.0822987235460936E-3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7.2392186819043594E-2</v>
      </c>
      <c r="C167" s="271">
        <f t="shared" si="14"/>
        <v>7.1037436510791516E-2</v>
      </c>
      <c r="D167" s="271">
        <f t="shared" si="14"/>
        <v>7.3983986765173232E-2</v>
      </c>
      <c r="E167" s="271">
        <f t="shared" si="14"/>
        <v>6.0000519428683154E-2</v>
      </c>
      <c r="F167" s="271">
        <f t="shared" si="14"/>
        <v>3.5271487333347215E-2</v>
      </c>
      <c r="G167" s="271">
        <f t="shared" si="14"/>
        <v>3.3840241263980497E-2</v>
      </c>
      <c r="H167" s="271">
        <f t="shared" si="14"/>
        <v>2.9342630378098467E-2</v>
      </c>
      <c r="I167" s="271">
        <f t="shared" si="14"/>
        <v>2.8418555656896383E-2</v>
      </c>
      <c r="J167" s="271">
        <f t="shared" si="14"/>
        <v>3.4510005974332465E-2</v>
      </c>
      <c r="K167" s="271">
        <f t="shared" si="14"/>
        <v>1.0217064143410568E-2</v>
      </c>
      <c r="L167" s="271">
        <f t="shared" si="14"/>
        <v>1.7964108513500922E-2</v>
      </c>
      <c r="M167" s="271">
        <f t="shared" si="14"/>
        <v>0.18688726624164886</v>
      </c>
      <c r="N167" s="271">
        <f t="shared" si="14"/>
        <v>0.13814422649984656</v>
      </c>
      <c r="O167" s="271">
        <f t="shared" si="14"/>
        <v>0.16157035835221251</v>
      </c>
      <c r="P167" s="271">
        <f t="shared" si="14"/>
        <v>0.1538513002412347</v>
      </c>
      <c r="Q167" s="271">
        <f t="shared" si="14"/>
        <v>0.18995887937924449</v>
      </c>
      <c r="R167" s="271">
        <f t="shared" si="14"/>
        <v>0.20994548207865524</v>
      </c>
      <c r="S167" s="271">
        <f t="shared" si="14"/>
        <v>0.1912152684406806</v>
      </c>
      <c r="T167" s="271">
        <f t="shared" si="14"/>
        <v>0.21731192237374669</v>
      </c>
      <c r="U167" s="271">
        <f t="shared" si="14"/>
        <v>0.19383291916315659</v>
      </c>
      <c r="V167" s="271">
        <f t="shared" si="14"/>
        <v>0.1788657341576933</v>
      </c>
      <c r="W167" s="271">
        <f t="shared" si="14"/>
        <v>0.17473301513056039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0.11431998547054423</v>
      </c>
      <c r="C168" s="271">
        <f t="shared" si="15"/>
        <v>0.10007106919996975</v>
      </c>
      <c r="D168" s="271">
        <f t="shared" si="15"/>
        <v>0.11206759150906587</v>
      </c>
      <c r="E168" s="271">
        <f t="shared" si="15"/>
        <v>0.10728388285627477</v>
      </c>
      <c r="F168" s="271">
        <f t="shared" si="15"/>
        <v>5.0731053964058095E-2</v>
      </c>
      <c r="G168" s="271">
        <f t="shared" si="15"/>
        <v>4.4361845360804029E-2</v>
      </c>
      <c r="H168" s="271">
        <f t="shared" si="15"/>
        <v>4.0560091509875003E-2</v>
      </c>
      <c r="I168" s="271">
        <f t="shared" si="15"/>
        <v>3.6296975433360315E-2</v>
      </c>
      <c r="J168" s="271">
        <f t="shared" si="15"/>
        <v>4.3020273381549547E-2</v>
      </c>
      <c r="K168" s="271">
        <f t="shared" si="15"/>
        <v>1.8812061726210073E-2</v>
      </c>
      <c r="L168" s="271">
        <f t="shared" si="15"/>
        <v>2.4989117605967236E-2</v>
      </c>
      <c r="M168" s="271">
        <f t="shared" si="15"/>
        <v>7.4206610736643724E-2</v>
      </c>
      <c r="N168" s="271">
        <f t="shared" si="15"/>
        <v>5.4618043293630653E-2</v>
      </c>
      <c r="O168" s="271">
        <f t="shared" si="15"/>
        <v>8.0077669538914611E-2</v>
      </c>
      <c r="P168" s="271">
        <f t="shared" si="15"/>
        <v>8.7926836547636542E-2</v>
      </c>
      <c r="Q168" s="271">
        <f t="shared" si="15"/>
        <v>9.7960829046301642E-2</v>
      </c>
      <c r="R168" s="271">
        <f t="shared" si="15"/>
        <v>0.11102628827891853</v>
      </c>
      <c r="S168" s="271">
        <f t="shared" si="15"/>
        <v>9.9303033640555274E-2</v>
      </c>
      <c r="T168" s="271">
        <f t="shared" si="15"/>
        <v>0.10873167795093351</v>
      </c>
      <c r="U168" s="271">
        <f t="shared" si="15"/>
        <v>0.10726411940465339</v>
      </c>
      <c r="V168" s="271">
        <f t="shared" si="15"/>
        <v>8.8721422308803546E-2</v>
      </c>
      <c r="W168" s="271">
        <f t="shared" si="15"/>
        <v>8.792927939900487E-2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0.11431998547054423</v>
      </c>
      <c r="C169" s="320">
        <f t="shared" si="16"/>
        <v>0.10007106919996975</v>
      </c>
      <c r="D169" s="320">
        <f t="shared" si="16"/>
        <v>0.11206759150906587</v>
      </c>
      <c r="E169" s="320">
        <f t="shared" si="16"/>
        <v>0.10728388285627477</v>
      </c>
      <c r="F169" s="320">
        <f t="shared" si="16"/>
        <v>5.0731053964058095E-2</v>
      </c>
      <c r="G169" s="320">
        <f t="shared" si="16"/>
        <v>4.4361845360804029E-2</v>
      </c>
      <c r="H169" s="320">
        <f t="shared" si="16"/>
        <v>4.0560091509875003E-2</v>
      </c>
      <c r="I169" s="320">
        <f t="shared" si="16"/>
        <v>3.6296975433360315E-2</v>
      </c>
      <c r="J169" s="320">
        <f t="shared" si="16"/>
        <v>4.3020273381549547E-2</v>
      </c>
      <c r="K169" s="320">
        <f t="shared" si="16"/>
        <v>1.8812061726210073E-2</v>
      </c>
      <c r="L169" s="320">
        <f t="shared" si="16"/>
        <v>2.4989117605967236E-2</v>
      </c>
      <c r="M169" s="320">
        <f t="shared" si="16"/>
        <v>7.4206610736643724E-2</v>
      </c>
      <c r="N169" s="320">
        <f t="shared" si="16"/>
        <v>5.4618043293630653E-2</v>
      </c>
      <c r="O169" s="320">
        <f t="shared" si="16"/>
        <v>8.0077669538914611E-2</v>
      </c>
      <c r="P169" s="320">
        <f t="shared" si="16"/>
        <v>8.7926836547636542E-2</v>
      </c>
      <c r="Q169" s="320">
        <f t="shared" si="16"/>
        <v>9.7960829046301642E-2</v>
      </c>
      <c r="R169" s="320">
        <f t="shared" si="16"/>
        <v>0.11102628827891853</v>
      </c>
      <c r="S169" s="320">
        <f t="shared" si="16"/>
        <v>9.9303033640555274E-2</v>
      </c>
      <c r="T169" s="320">
        <f t="shared" si="16"/>
        <v>0.10873167795093351</v>
      </c>
      <c r="U169" s="320">
        <f t="shared" si="16"/>
        <v>0.10726411940465339</v>
      </c>
      <c r="V169" s="320">
        <f t="shared" si="16"/>
        <v>8.8721422308803546E-2</v>
      </c>
      <c r="W169" s="320">
        <f t="shared" si="16"/>
        <v>8.792927939900487E-2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9.8645113302786684E-3</v>
      </c>
      <c r="C171" s="271">
        <f t="shared" si="18"/>
        <v>8.3956627013337497E-3</v>
      </c>
      <c r="D171" s="271">
        <f t="shared" si="18"/>
        <v>8.9440011744473923E-3</v>
      </c>
      <c r="E171" s="271">
        <f t="shared" si="18"/>
        <v>9.5448229208517851E-3</v>
      </c>
      <c r="F171" s="271">
        <f t="shared" si="18"/>
        <v>4.103606042427088E-3</v>
      </c>
      <c r="G171" s="271">
        <f t="shared" si="18"/>
        <v>4.1162432395871465E-3</v>
      </c>
      <c r="H171" s="271">
        <f t="shared" si="18"/>
        <v>3.4797955947382889E-3</v>
      </c>
      <c r="I171" s="271">
        <f t="shared" si="18"/>
        <v>3.2571935301457908E-3</v>
      </c>
      <c r="J171" s="271">
        <f t="shared" si="18"/>
        <v>3.7114793787665287E-3</v>
      </c>
      <c r="K171" s="271">
        <f t="shared" si="18"/>
        <v>1.4316893950928067E-3</v>
      </c>
      <c r="L171" s="271">
        <f t="shared" si="18"/>
        <v>2.0704344665992691E-3</v>
      </c>
      <c r="M171" s="271">
        <f t="shared" si="18"/>
        <v>9.5748889991332641E-3</v>
      </c>
      <c r="N171" s="271">
        <f t="shared" si="18"/>
        <v>5.8949279943582306E-3</v>
      </c>
      <c r="O171" s="271">
        <f t="shared" si="18"/>
        <v>9.8411867999770603E-3</v>
      </c>
      <c r="P171" s="271">
        <f t="shared" si="18"/>
        <v>9.7491826127417622E-3</v>
      </c>
      <c r="Q171" s="271">
        <f t="shared" si="18"/>
        <v>1.1378970252179746E-2</v>
      </c>
      <c r="R171" s="271">
        <f t="shared" si="18"/>
        <v>1.3079666018759546E-2</v>
      </c>
      <c r="S171" s="271">
        <f t="shared" si="18"/>
        <v>1.1957999459528605E-2</v>
      </c>
      <c r="T171" s="271">
        <f t="shared" si="18"/>
        <v>1.3397188143775451E-2</v>
      </c>
      <c r="U171" s="271">
        <f t="shared" si="18"/>
        <v>1.2694941365068884E-2</v>
      </c>
      <c r="V171" s="271">
        <f t="shared" si="18"/>
        <v>1.0634542358246971E-2</v>
      </c>
      <c r="W171" s="271">
        <f t="shared" si="18"/>
        <v>1.0177552632578177E-2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8.0564677439426725E-3</v>
      </c>
      <c r="C172" s="320">
        <f t="shared" si="19"/>
        <v>6.6214549157043211E-3</v>
      </c>
      <c r="D172" s="320">
        <f t="shared" si="19"/>
        <v>7.0962013131625002E-3</v>
      </c>
      <c r="E172" s="320">
        <f t="shared" si="19"/>
        <v>8.0462695672829584E-3</v>
      </c>
      <c r="F172" s="320">
        <f t="shared" si="19"/>
        <v>3.2226769082789584E-3</v>
      </c>
      <c r="G172" s="320">
        <f t="shared" si="19"/>
        <v>3.2710604392616927E-3</v>
      </c>
      <c r="H172" s="320">
        <f t="shared" si="19"/>
        <v>2.7469436532164366E-3</v>
      </c>
      <c r="I172" s="320">
        <f t="shared" si="19"/>
        <v>2.5474209766957619E-3</v>
      </c>
      <c r="J172" s="320">
        <f t="shared" si="19"/>
        <v>2.8495687540429377E-3</v>
      </c>
      <c r="K172" s="320">
        <f t="shared" si="19"/>
        <v>1.1765113419438796E-3</v>
      </c>
      <c r="L172" s="320">
        <f t="shared" si="19"/>
        <v>1.6217687664834802E-3</v>
      </c>
      <c r="M172" s="320">
        <f t="shared" si="19"/>
        <v>4.907253748098239E-3</v>
      </c>
      <c r="N172" s="320">
        <f t="shared" si="19"/>
        <v>2.444682965336818E-3</v>
      </c>
      <c r="O172" s="320">
        <f t="shared" si="19"/>
        <v>5.8058583619655787E-3</v>
      </c>
      <c r="P172" s="320">
        <f t="shared" si="19"/>
        <v>5.9066428460408313E-3</v>
      </c>
      <c r="Q172" s="320">
        <f t="shared" si="19"/>
        <v>6.6346193958126513E-3</v>
      </c>
      <c r="R172" s="320">
        <f t="shared" si="19"/>
        <v>7.8361363088285309E-3</v>
      </c>
      <c r="S172" s="320">
        <f t="shared" si="19"/>
        <v>7.1822694407920884E-3</v>
      </c>
      <c r="T172" s="320">
        <f t="shared" si="19"/>
        <v>7.9696766298003111E-3</v>
      </c>
      <c r="U172" s="320">
        <f t="shared" si="19"/>
        <v>7.8538337578383088E-3</v>
      </c>
      <c r="V172" s="320">
        <f t="shared" si="19"/>
        <v>6.1672502695650534E-3</v>
      </c>
      <c r="W172" s="320">
        <f t="shared" si="19"/>
        <v>5.8134779829524166E-3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1.8080435863359959E-3</v>
      </c>
      <c r="C173" s="320">
        <f t="shared" si="20"/>
        <v>1.7742077856294288E-3</v>
      </c>
      <c r="D173" s="320">
        <f t="shared" si="20"/>
        <v>1.8477998612848909E-3</v>
      </c>
      <c r="E173" s="320">
        <f t="shared" si="20"/>
        <v>1.4985533535688286E-3</v>
      </c>
      <c r="F173" s="320">
        <f t="shared" si="20"/>
        <v>8.8092913414813013E-4</v>
      </c>
      <c r="G173" s="320">
        <f t="shared" si="20"/>
        <v>8.4518280032545368E-4</v>
      </c>
      <c r="H173" s="320">
        <f t="shared" si="20"/>
        <v>7.3285194152185177E-4</v>
      </c>
      <c r="I173" s="320">
        <f t="shared" si="20"/>
        <v>7.0977255345002854E-4</v>
      </c>
      <c r="J173" s="320">
        <f t="shared" si="20"/>
        <v>8.619106247235908E-4</v>
      </c>
      <c r="K173" s="320">
        <f t="shared" si="20"/>
        <v>2.5517805314892705E-4</v>
      </c>
      <c r="L173" s="320">
        <f t="shared" si="20"/>
        <v>4.4866570011578907E-4</v>
      </c>
      <c r="M173" s="320">
        <f t="shared" si="20"/>
        <v>4.6676352510350242E-3</v>
      </c>
      <c r="N173" s="320">
        <f t="shared" si="20"/>
        <v>3.4502450290214127E-3</v>
      </c>
      <c r="O173" s="320">
        <f t="shared" si="20"/>
        <v>4.0353284380114816E-3</v>
      </c>
      <c r="P173" s="320">
        <f t="shared" si="20"/>
        <v>3.8425397667009313E-3</v>
      </c>
      <c r="Q173" s="320">
        <f t="shared" si="20"/>
        <v>4.7443508563670949E-3</v>
      </c>
      <c r="R173" s="320">
        <f t="shared" si="20"/>
        <v>5.2435297099310161E-3</v>
      </c>
      <c r="S173" s="320">
        <f t="shared" si="20"/>
        <v>4.7757300187365164E-3</v>
      </c>
      <c r="T173" s="320">
        <f t="shared" si="20"/>
        <v>5.4275115139751397E-3</v>
      </c>
      <c r="U173" s="320">
        <f t="shared" si="20"/>
        <v>4.8411076072305765E-3</v>
      </c>
      <c r="V173" s="320">
        <f t="shared" si="20"/>
        <v>4.4672920886819163E-3</v>
      </c>
      <c r="W173" s="320">
        <f t="shared" si="20"/>
        <v>4.3640746496257611E-3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0.79502091549687948</v>
      </c>
      <c r="C176" s="312">
        <f t="shared" si="23"/>
        <v>0.81359006092011177</v>
      </c>
      <c r="D176" s="312">
        <f t="shared" si="23"/>
        <v>0.79760351855846501</v>
      </c>
      <c r="E176" s="312">
        <f t="shared" si="23"/>
        <v>0.81477900998263619</v>
      </c>
      <c r="F176" s="312">
        <f t="shared" si="23"/>
        <v>0.90653279863982184</v>
      </c>
      <c r="G176" s="312">
        <f t="shared" si="23"/>
        <v>0.91427015506505727</v>
      </c>
      <c r="H176" s="312">
        <f t="shared" si="23"/>
        <v>0.92375258905384849</v>
      </c>
      <c r="I176" s="312">
        <f t="shared" si="23"/>
        <v>0.9293704718094844</v>
      </c>
      <c r="J176" s="312">
        <f t="shared" si="23"/>
        <v>0.91578631612683581</v>
      </c>
      <c r="K176" s="312">
        <f t="shared" si="23"/>
        <v>0.96831215568820317</v>
      </c>
      <c r="L176" s="312">
        <f t="shared" si="23"/>
        <v>0.95328493422880289</v>
      </c>
      <c r="M176" s="312">
        <f t="shared" si="23"/>
        <v>0.72377581211438147</v>
      </c>
      <c r="N176" s="312">
        <f t="shared" si="23"/>
        <v>0.79866480102787707</v>
      </c>
      <c r="O176" s="312">
        <f t="shared" si="23"/>
        <v>0.74233157354347135</v>
      </c>
      <c r="P176" s="312">
        <f t="shared" si="23"/>
        <v>0.74228915618761948</v>
      </c>
      <c r="Q176" s="312">
        <f t="shared" si="23"/>
        <v>0.69370582494156796</v>
      </c>
      <c r="R176" s="312">
        <f t="shared" si="23"/>
        <v>0.65769089089973032</v>
      </c>
      <c r="S176" s="312">
        <f t="shared" si="23"/>
        <v>0.68994417424480081</v>
      </c>
      <c r="T176" s="312">
        <f t="shared" si="23"/>
        <v>0.65220343566660699</v>
      </c>
      <c r="U176" s="312">
        <f t="shared" si="23"/>
        <v>0.67803447659232274</v>
      </c>
      <c r="V176" s="312">
        <f t="shared" si="23"/>
        <v>0.71531787077927478</v>
      </c>
      <c r="W176" s="312">
        <f t="shared" si="23"/>
        <v>0.72107785411431047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0.99999999999999989</v>
      </c>
      <c r="D178" s="234">
        <f t="shared" si="24"/>
        <v>0.99999999999999989</v>
      </c>
      <c r="E178" s="234">
        <f t="shared" si="24"/>
        <v>1</v>
      </c>
      <c r="F178" s="234">
        <f t="shared" si="24"/>
        <v>1</v>
      </c>
      <c r="G178" s="234">
        <f t="shared" si="24"/>
        <v>1</v>
      </c>
      <c r="H178" s="234">
        <f t="shared" si="24"/>
        <v>1</v>
      </c>
      <c r="I178" s="234">
        <f t="shared" si="24"/>
        <v>1.0000000000000002</v>
      </c>
      <c r="J178" s="234">
        <f t="shared" si="24"/>
        <v>1</v>
      </c>
      <c r="K178" s="234">
        <f t="shared" si="24"/>
        <v>1.0000000000000002</v>
      </c>
      <c r="L178" s="234">
        <f t="shared" si="24"/>
        <v>0.99999999999999989</v>
      </c>
      <c r="M178" s="234">
        <f t="shared" si="24"/>
        <v>1</v>
      </c>
      <c r="N178" s="234">
        <f t="shared" si="24"/>
        <v>1.0000000000000002</v>
      </c>
      <c r="O178" s="234">
        <f t="shared" si="24"/>
        <v>1</v>
      </c>
      <c r="P178" s="234">
        <f t="shared" si="24"/>
        <v>1</v>
      </c>
      <c r="Q178" s="234">
        <f t="shared" si="24"/>
        <v>1.0000000000000002</v>
      </c>
      <c r="R178" s="234">
        <f t="shared" si="24"/>
        <v>0.99999999999999989</v>
      </c>
      <c r="S178" s="234">
        <f t="shared" si="24"/>
        <v>0.99999999999999989</v>
      </c>
      <c r="T178" s="234">
        <f t="shared" si="24"/>
        <v>1</v>
      </c>
      <c r="U178" s="234">
        <f t="shared" si="24"/>
        <v>1</v>
      </c>
      <c r="V178" s="234">
        <f t="shared" si="24"/>
        <v>0.99999999999999989</v>
      </c>
      <c r="W178" s="234">
        <f t="shared" si="24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4.6899367747484239E-2</v>
      </c>
      <c r="C183" s="270">
        <f t="shared" si="29"/>
        <v>4.2364655060295804E-2</v>
      </c>
      <c r="D183" s="270">
        <f t="shared" si="29"/>
        <v>4.1885289000620059E-2</v>
      </c>
      <c r="E183" s="270">
        <f t="shared" si="29"/>
        <v>5.1858220731272872E-2</v>
      </c>
      <c r="F183" s="270">
        <f t="shared" si="29"/>
        <v>4.1159180276514551E-2</v>
      </c>
      <c r="G183" s="270">
        <f t="shared" si="29"/>
        <v>4.538626933119904E-2</v>
      </c>
      <c r="H183" s="270">
        <f t="shared" si="29"/>
        <v>4.2941597571664269E-2</v>
      </c>
      <c r="I183" s="270">
        <f t="shared" si="29"/>
        <v>4.2921055859312281E-2</v>
      </c>
      <c r="J183" s="270">
        <f t="shared" si="29"/>
        <v>4.0288540606827648E-2</v>
      </c>
      <c r="K183" s="270">
        <f t="shared" si="29"/>
        <v>4.4479204802530717E-2</v>
      </c>
      <c r="L183" s="270">
        <f t="shared" si="29"/>
        <v>4.1409818037928509E-2</v>
      </c>
      <c r="M183" s="270">
        <f t="shared" si="29"/>
        <v>2.2603828875719132E-2</v>
      </c>
      <c r="N183" s="270">
        <f t="shared" si="29"/>
        <v>1.4983793916145233E-2</v>
      </c>
      <c r="O183" s="270">
        <f t="shared" si="29"/>
        <v>2.7009105028860014E-2</v>
      </c>
      <c r="P183" s="270">
        <f t="shared" si="29"/>
        <v>2.7092596157214825E-2</v>
      </c>
      <c r="Q183" s="270">
        <f t="shared" si="29"/>
        <v>2.5751619812564706E-2</v>
      </c>
      <c r="R183" s="270">
        <f t="shared" si="29"/>
        <v>2.7198568062377571E-2</v>
      </c>
      <c r="S183" s="270">
        <f t="shared" si="29"/>
        <v>2.7549354682254976E-2</v>
      </c>
      <c r="T183" s="270">
        <f t="shared" si="29"/>
        <v>2.7059996017945159E-2</v>
      </c>
      <c r="U183" s="270">
        <f t="shared" si="29"/>
        <v>2.863022964135201E-2</v>
      </c>
      <c r="V183" s="270">
        <f t="shared" si="29"/>
        <v>2.5569570948640517E-2</v>
      </c>
      <c r="W183" s="270">
        <f t="shared" si="29"/>
        <v>2.4584998441813218E-2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0.36668705525950446</v>
      </c>
      <c r="C184" s="271">
        <f t="shared" si="30"/>
        <v>0.3954750564147394</v>
      </c>
      <c r="D184" s="271">
        <f t="shared" si="30"/>
        <v>0.37997488009637814</v>
      </c>
      <c r="E184" s="271">
        <f t="shared" si="30"/>
        <v>0.33648027574670758</v>
      </c>
      <c r="F184" s="271">
        <f t="shared" si="30"/>
        <v>0.39197222170138307</v>
      </c>
      <c r="G184" s="271">
        <f t="shared" si="30"/>
        <v>0.40855538158847154</v>
      </c>
      <c r="H184" s="271">
        <f t="shared" si="30"/>
        <v>0.39912511530659861</v>
      </c>
      <c r="I184" s="271">
        <f t="shared" si="30"/>
        <v>0.41663259668860042</v>
      </c>
      <c r="J184" s="271">
        <f t="shared" si="30"/>
        <v>0.42455014925843831</v>
      </c>
      <c r="K184" s="271">
        <f t="shared" si="30"/>
        <v>0.33610005494319772</v>
      </c>
      <c r="L184" s="271">
        <f t="shared" si="30"/>
        <v>0.39911828729091964</v>
      </c>
      <c r="M184" s="271">
        <f t="shared" si="30"/>
        <v>0.690057003358854</v>
      </c>
      <c r="N184" s="271">
        <f t="shared" si="30"/>
        <v>0.70142955080333813</v>
      </c>
      <c r="O184" s="271">
        <f t="shared" si="30"/>
        <v>0.64088350789719384</v>
      </c>
      <c r="P184" s="271">
        <f t="shared" si="30"/>
        <v>0.61172468749843101</v>
      </c>
      <c r="Q184" s="271">
        <f t="shared" si="30"/>
        <v>0.63457930920129135</v>
      </c>
      <c r="R184" s="271">
        <f t="shared" si="30"/>
        <v>0.62753102172823894</v>
      </c>
      <c r="S184" s="271">
        <f t="shared" si="30"/>
        <v>0.63071381838679264</v>
      </c>
      <c r="T184" s="271">
        <f t="shared" si="30"/>
        <v>0.63865275948548128</v>
      </c>
      <c r="U184" s="271">
        <f t="shared" si="30"/>
        <v>0.6161440853786323</v>
      </c>
      <c r="V184" s="271">
        <f t="shared" si="30"/>
        <v>0.64243535202385271</v>
      </c>
      <c r="W184" s="271">
        <f t="shared" si="30"/>
        <v>0.64094048252988789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0.36668705525950446</v>
      </c>
      <c r="C185" s="320">
        <f t="shared" si="31"/>
        <v>0.3954750564147394</v>
      </c>
      <c r="D185" s="320">
        <f t="shared" si="31"/>
        <v>0.37997488009637814</v>
      </c>
      <c r="E185" s="320">
        <f t="shared" si="31"/>
        <v>0.33648027574670758</v>
      </c>
      <c r="F185" s="320">
        <f t="shared" si="31"/>
        <v>0.39197222170138307</v>
      </c>
      <c r="G185" s="320">
        <f t="shared" si="31"/>
        <v>0.40855538158847154</v>
      </c>
      <c r="H185" s="320">
        <f t="shared" si="31"/>
        <v>0.39912511530659861</v>
      </c>
      <c r="I185" s="320">
        <f t="shared" si="31"/>
        <v>0.41663259668860042</v>
      </c>
      <c r="J185" s="320">
        <f t="shared" si="31"/>
        <v>0.42455014925843831</v>
      </c>
      <c r="K185" s="320">
        <f t="shared" si="31"/>
        <v>0.33610005494319772</v>
      </c>
      <c r="L185" s="320">
        <f t="shared" si="31"/>
        <v>0.39911828729091964</v>
      </c>
      <c r="M185" s="320">
        <f t="shared" si="31"/>
        <v>0.690057003358854</v>
      </c>
      <c r="N185" s="320">
        <f t="shared" si="31"/>
        <v>0.70142955080333813</v>
      </c>
      <c r="O185" s="320">
        <f t="shared" si="31"/>
        <v>0.64088350789719384</v>
      </c>
      <c r="P185" s="320">
        <f t="shared" si="31"/>
        <v>0.61172468749843101</v>
      </c>
      <c r="Q185" s="320">
        <f t="shared" si="31"/>
        <v>0.63457930920129135</v>
      </c>
      <c r="R185" s="320">
        <f t="shared" si="31"/>
        <v>0.62753102172823894</v>
      </c>
      <c r="S185" s="320">
        <f t="shared" si="31"/>
        <v>0.63071381838679264</v>
      </c>
      <c r="T185" s="320">
        <f t="shared" si="31"/>
        <v>0.63865275948548128</v>
      </c>
      <c r="U185" s="320">
        <f t="shared" si="31"/>
        <v>0.6161440853786323</v>
      </c>
      <c r="V185" s="320">
        <f t="shared" si="31"/>
        <v>0.64243535202385271</v>
      </c>
      <c r="W185" s="320">
        <f t="shared" si="31"/>
        <v>0.64094048252988789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0.52806352580758353</v>
      </c>
      <c r="C187" s="271">
        <f t="shared" si="33"/>
        <v>0.50804301351648717</v>
      </c>
      <c r="D187" s="271">
        <f t="shared" si="33"/>
        <v>0.52487673394372447</v>
      </c>
      <c r="E187" s="271">
        <f t="shared" si="33"/>
        <v>0.54865483665886106</v>
      </c>
      <c r="F187" s="271">
        <f t="shared" si="33"/>
        <v>0.51412122047591635</v>
      </c>
      <c r="G187" s="271">
        <f t="shared" si="33"/>
        <v>0.48841300127359583</v>
      </c>
      <c r="H187" s="271">
        <f t="shared" si="33"/>
        <v>0.50311708779273256</v>
      </c>
      <c r="I187" s="271">
        <f t="shared" si="33"/>
        <v>0.48526817369401132</v>
      </c>
      <c r="J187" s="271">
        <f t="shared" si="33"/>
        <v>0.48263327063452688</v>
      </c>
      <c r="K187" s="271">
        <f t="shared" si="33"/>
        <v>0.56433759924970306</v>
      </c>
      <c r="L187" s="271">
        <f t="shared" si="33"/>
        <v>0.50629892600032556</v>
      </c>
      <c r="M187" s="271">
        <f t="shared" si="33"/>
        <v>0.24986646959316183</v>
      </c>
      <c r="N187" s="271">
        <f t="shared" si="33"/>
        <v>0.25289927509176258</v>
      </c>
      <c r="O187" s="271">
        <f t="shared" si="33"/>
        <v>0.28966028984265335</v>
      </c>
      <c r="P187" s="271">
        <f t="shared" si="33"/>
        <v>0.31881328687770555</v>
      </c>
      <c r="Q187" s="271">
        <f t="shared" si="33"/>
        <v>0.29842753267044181</v>
      </c>
      <c r="R187" s="271">
        <f t="shared" si="33"/>
        <v>0.30263183793238846</v>
      </c>
      <c r="S187" s="271">
        <f t="shared" si="33"/>
        <v>0.2986980740520952</v>
      </c>
      <c r="T187" s="271">
        <f t="shared" si="33"/>
        <v>0.29140530726440944</v>
      </c>
      <c r="U187" s="271">
        <f t="shared" si="33"/>
        <v>0.31093481119939231</v>
      </c>
      <c r="V187" s="271">
        <f t="shared" si="33"/>
        <v>0.29059685179353673</v>
      </c>
      <c r="W187" s="271">
        <f t="shared" si="33"/>
        <v>0.29412800258826133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0.52806352580758353</v>
      </c>
      <c r="C188" s="320">
        <f t="shared" si="34"/>
        <v>0.50804301351648717</v>
      </c>
      <c r="D188" s="320">
        <f t="shared" si="34"/>
        <v>0.52487673394372447</v>
      </c>
      <c r="E188" s="320">
        <f t="shared" si="34"/>
        <v>0.54865483665886106</v>
      </c>
      <c r="F188" s="320">
        <f t="shared" si="34"/>
        <v>0.51412122047591635</v>
      </c>
      <c r="G188" s="320">
        <f t="shared" si="34"/>
        <v>0.48841300127359583</v>
      </c>
      <c r="H188" s="320">
        <f t="shared" si="34"/>
        <v>0.50311708779273256</v>
      </c>
      <c r="I188" s="320">
        <f t="shared" si="34"/>
        <v>0.48526817369401132</v>
      </c>
      <c r="J188" s="320">
        <f t="shared" si="34"/>
        <v>0.48263327063452688</v>
      </c>
      <c r="K188" s="320">
        <f t="shared" si="34"/>
        <v>0.56433759924970306</v>
      </c>
      <c r="L188" s="320">
        <f t="shared" si="34"/>
        <v>0.50629892600032556</v>
      </c>
      <c r="M188" s="320">
        <f t="shared" si="34"/>
        <v>0.24986646959316183</v>
      </c>
      <c r="N188" s="320">
        <f t="shared" si="34"/>
        <v>0.25289927509176258</v>
      </c>
      <c r="O188" s="320">
        <f t="shared" si="34"/>
        <v>0.28966028984265335</v>
      </c>
      <c r="P188" s="320">
        <f t="shared" si="34"/>
        <v>0.31881328687770555</v>
      </c>
      <c r="Q188" s="320">
        <f t="shared" si="34"/>
        <v>0.29842753267044181</v>
      </c>
      <c r="R188" s="320">
        <f t="shared" si="34"/>
        <v>0.30263183793238846</v>
      </c>
      <c r="S188" s="320">
        <f t="shared" si="34"/>
        <v>0.2986980740520952</v>
      </c>
      <c r="T188" s="320">
        <f t="shared" si="34"/>
        <v>0.29140530726440944</v>
      </c>
      <c r="U188" s="320">
        <f t="shared" si="34"/>
        <v>0.31093481119939231</v>
      </c>
      <c r="V188" s="320">
        <f t="shared" si="34"/>
        <v>0.29059685179353673</v>
      </c>
      <c r="W188" s="320">
        <f t="shared" si="34"/>
        <v>0.29412800258826133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5.8350051185427736E-2</v>
      </c>
      <c r="C190" s="271">
        <f t="shared" si="36"/>
        <v>5.4117275008477517E-2</v>
      </c>
      <c r="D190" s="271">
        <f t="shared" si="36"/>
        <v>5.3263096959277258E-2</v>
      </c>
      <c r="E190" s="271">
        <f t="shared" si="36"/>
        <v>6.3006666863158492E-2</v>
      </c>
      <c r="F190" s="271">
        <f t="shared" si="36"/>
        <v>5.2747377546185983E-2</v>
      </c>
      <c r="G190" s="271">
        <f t="shared" si="36"/>
        <v>5.7645347806733659E-2</v>
      </c>
      <c r="H190" s="271">
        <f t="shared" si="36"/>
        <v>5.4816199329004535E-2</v>
      </c>
      <c r="I190" s="271">
        <f t="shared" si="36"/>
        <v>5.5178173758076141E-2</v>
      </c>
      <c r="J190" s="271">
        <f t="shared" si="36"/>
        <v>5.252803950020718E-2</v>
      </c>
      <c r="K190" s="271">
        <f t="shared" si="36"/>
        <v>5.5083141004568598E-2</v>
      </c>
      <c r="L190" s="271">
        <f t="shared" si="36"/>
        <v>5.3172968670826229E-2</v>
      </c>
      <c r="M190" s="271">
        <f t="shared" si="36"/>
        <v>3.7472698172265034E-2</v>
      </c>
      <c r="N190" s="271">
        <f t="shared" si="36"/>
        <v>3.0687380188754224E-2</v>
      </c>
      <c r="O190" s="271">
        <f t="shared" si="36"/>
        <v>4.2447097231292752E-2</v>
      </c>
      <c r="P190" s="271">
        <f t="shared" si="36"/>
        <v>4.2369429466648588E-2</v>
      </c>
      <c r="Q190" s="271">
        <f t="shared" si="36"/>
        <v>4.1241538315702299E-2</v>
      </c>
      <c r="R190" s="271">
        <f t="shared" si="36"/>
        <v>4.2638572276994927E-2</v>
      </c>
      <c r="S190" s="271">
        <f t="shared" si="36"/>
        <v>4.3038752878857132E-2</v>
      </c>
      <c r="T190" s="271">
        <f t="shared" si="36"/>
        <v>4.2881937232164054E-2</v>
      </c>
      <c r="U190" s="271">
        <f t="shared" si="36"/>
        <v>4.4290873780623428E-2</v>
      </c>
      <c r="V190" s="271">
        <f t="shared" si="36"/>
        <v>4.1398225233969889E-2</v>
      </c>
      <c r="W190" s="271">
        <f t="shared" si="36"/>
        <v>4.034651644003745E-2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5.0307144941493451E-2</v>
      </c>
      <c r="C191" s="320">
        <f t="shared" si="37"/>
        <v>4.5442933345919125E-2</v>
      </c>
      <c r="D191" s="320">
        <f t="shared" si="37"/>
        <v>4.4928735841722842E-2</v>
      </c>
      <c r="E191" s="320">
        <f t="shared" si="37"/>
        <v>5.5626315492836205E-2</v>
      </c>
      <c r="F191" s="320">
        <f t="shared" si="37"/>
        <v>4.4149866987380583E-2</v>
      </c>
      <c r="G191" s="320">
        <f t="shared" si="37"/>
        <v>4.8684102563851035E-2</v>
      </c>
      <c r="H191" s="320">
        <f t="shared" si="37"/>
        <v>4.606179735062374E-2</v>
      </c>
      <c r="I191" s="320">
        <f t="shared" si="37"/>
        <v>4.6039763047172146E-2</v>
      </c>
      <c r="J191" s="320">
        <f t="shared" si="37"/>
        <v>4.3215965355900651E-2</v>
      </c>
      <c r="K191" s="320">
        <f t="shared" si="37"/>
        <v>4.7711129389442906E-2</v>
      </c>
      <c r="L191" s="320">
        <f t="shared" si="37"/>
        <v>4.4418716457999323E-2</v>
      </c>
      <c r="M191" s="320">
        <f t="shared" si="37"/>
        <v>2.2337002211965239E-2</v>
      </c>
      <c r="N191" s="320">
        <f t="shared" si="37"/>
        <v>1.5302239009326219E-2</v>
      </c>
      <c r="O191" s="320">
        <f t="shared" si="37"/>
        <v>2.8389971697769443E-2</v>
      </c>
      <c r="P191" s="320">
        <f t="shared" si="37"/>
        <v>2.8951872893324865E-2</v>
      </c>
      <c r="Q191" s="320">
        <f t="shared" si="37"/>
        <v>2.7322688945264153E-2</v>
      </c>
      <c r="R191" s="320">
        <f t="shared" si="37"/>
        <v>2.8874319897404827E-2</v>
      </c>
      <c r="S191" s="320">
        <f t="shared" si="37"/>
        <v>2.9204689103552138E-2</v>
      </c>
      <c r="T191" s="320">
        <f t="shared" si="37"/>
        <v>2.8873740887909543E-2</v>
      </c>
      <c r="U191" s="320">
        <f t="shared" si="37"/>
        <v>3.0776382226107249E-2</v>
      </c>
      <c r="V191" s="320">
        <f t="shared" si="37"/>
        <v>2.7307061583646736E-2</v>
      </c>
      <c r="W191" s="320">
        <f t="shared" si="37"/>
        <v>2.6288141226105562E-2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8.0429062439342884E-3</v>
      </c>
      <c r="C192" s="320">
        <f t="shared" si="38"/>
        <v>8.6743416625583922E-3</v>
      </c>
      <c r="D192" s="320">
        <f t="shared" si="38"/>
        <v>8.3343611175544161E-3</v>
      </c>
      <c r="E192" s="320">
        <f t="shared" si="38"/>
        <v>7.3803513703222835E-3</v>
      </c>
      <c r="F192" s="320">
        <f t="shared" si="38"/>
        <v>8.5975105588054022E-3</v>
      </c>
      <c r="G192" s="320">
        <f t="shared" si="38"/>
        <v>8.9612452428826234E-3</v>
      </c>
      <c r="H192" s="320">
        <f t="shared" si="38"/>
        <v>8.7544019783807967E-3</v>
      </c>
      <c r="I192" s="320">
        <f t="shared" si="38"/>
        <v>9.1384107109039932E-3</v>
      </c>
      <c r="J192" s="320">
        <f t="shared" si="38"/>
        <v>9.3120741443065251E-3</v>
      </c>
      <c r="K192" s="320">
        <f t="shared" si="38"/>
        <v>7.3720116151256886E-3</v>
      </c>
      <c r="L192" s="320">
        <f t="shared" si="38"/>
        <v>8.7542522128269008E-3</v>
      </c>
      <c r="M192" s="320">
        <f t="shared" si="38"/>
        <v>1.5135695960299797E-2</v>
      </c>
      <c r="N192" s="320">
        <f t="shared" si="38"/>
        <v>1.5385141179428E-2</v>
      </c>
      <c r="O192" s="320">
        <f t="shared" si="38"/>
        <v>1.4057125533523304E-2</v>
      </c>
      <c r="P192" s="320">
        <f t="shared" si="38"/>
        <v>1.3417556573323719E-2</v>
      </c>
      <c r="Q192" s="320">
        <f t="shared" si="38"/>
        <v>1.3918849370438148E-2</v>
      </c>
      <c r="R192" s="320">
        <f t="shared" si="38"/>
        <v>1.37642523795901E-2</v>
      </c>
      <c r="S192" s="320">
        <f t="shared" si="38"/>
        <v>1.3834063775304993E-2</v>
      </c>
      <c r="T192" s="320">
        <f t="shared" si="38"/>
        <v>1.4008196344254511E-2</v>
      </c>
      <c r="U192" s="320">
        <f t="shared" si="38"/>
        <v>1.351449155451618E-2</v>
      </c>
      <c r="V192" s="320">
        <f t="shared" si="38"/>
        <v>1.4091163650323152E-2</v>
      </c>
      <c r="W192" s="320">
        <f t="shared" si="38"/>
        <v>1.4058375213931884E-2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</v>
      </c>
      <c r="C197" s="234">
        <f t="shared" si="42"/>
        <v>1.0000000000000004</v>
      </c>
      <c r="D197" s="234">
        <f t="shared" si="42"/>
        <v>0.99999999999999944</v>
      </c>
      <c r="E197" s="234">
        <f t="shared" si="42"/>
        <v>1.0000000000000002</v>
      </c>
      <c r="F197" s="234">
        <f t="shared" si="42"/>
        <v>0.99999999999999967</v>
      </c>
      <c r="G197" s="234">
        <f t="shared" si="42"/>
        <v>1.0000000000000002</v>
      </c>
      <c r="H197" s="234">
        <f t="shared" si="42"/>
        <v>1</v>
      </c>
      <c r="I197" s="234">
        <f t="shared" si="42"/>
        <v>1.0000000000000002</v>
      </c>
      <c r="J197" s="234">
        <f t="shared" si="42"/>
        <v>1</v>
      </c>
      <c r="K197" s="234">
        <f t="shared" si="42"/>
        <v>1</v>
      </c>
      <c r="L197" s="234">
        <f t="shared" si="42"/>
        <v>1.0000000000000002</v>
      </c>
      <c r="M197" s="234">
        <f t="shared" si="42"/>
        <v>1.0000000000000002</v>
      </c>
      <c r="N197" s="234">
        <f t="shared" si="42"/>
        <v>0.99999999999999978</v>
      </c>
      <c r="O197" s="234">
        <f t="shared" si="42"/>
        <v>0.99999999999999989</v>
      </c>
      <c r="P197" s="234">
        <f t="shared" si="42"/>
        <v>0.99999999999999989</v>
      </c>
      <c r="Q197" s="234">
        <f t="shared" si="42"/>
        <v>1.0000000000000004</v>
      </c>
      <c r="R197" s="234">
        <f t="shared" si="42"/>
        <v>0.99999999999999978</v>
      </c>
      <c r="S197" s="234">
        <f t="shared" si="42"/>
        <v>0.99999999999999922</v>
      </c>
      <c r="T197" s="234">
        <f t="shared" si="42"/>
        <v>1.0000000000000002</v>
      </c>
      <c r="U197" s="234">
        <f t="shared" si="42"/>
        <v>0.99999999999999989</v>
      </c>
      <c r="V197" s="234">
        <f t="shared" si="42"/>
        <v>1</v>
      </c>
      <c r="W197" s="234">
        <f t="shared" si="42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7.5124163313642578E-2</v>
      </c>
      <c r="C202" s="270">
        <f t="shared" si="47"/>
        <v>6.8896043791754874E-2</v>
      </c>
      <c r="D202" s="270">
        <f t="shared" si="47"/>
        <v>6.8192032769666691E-2</v>
      </c>
      <c r="E202" s="270">
        <f t="shared" si="47"/>
        <v>8.1726692242095805E-2</v>
      </c>
      <c r="F202" s="270">
        <f t="shared" si="47"/>
        <v>6.7187787874591148E-2</v>
      </c>
      <c r="G202" s="270">
        <f t="shared" si="47"/>
        <v>7.3130578558382134E-2</v>
      </c>
      <c r="H202" s="270">
        <f t="shared" si="47"/>
        <v>6.9712831126620217E-2</v>
      </c>
      <c r="I202" s="270">
        <f t="shared" si="47"/>
        <v>6.9717242969546817E-2</v>
      </c>
      <c r="J202" s="270">
        <f t="shared" si="47"/>
        <v>6.600954202745242E-2</v>
      </c>
      <c r="K202" s="270">
        <f t="shared" si="47"/>
        <v>7.1734551475506225E-2</v>
      </c>
      <c r="L202" s="270">
        <f t="shared" si="47"/>
        <v>6.7555868190429871E-2</v>
      </c>
      <c r="M202" s="270">
        <f t="shared" si="47"/>
        <v>3.9760014511734276E-2</v>
      </c>
      <c r="N202" s="270">
        <f t="shared" si="47"/>
        <v>2.7000196444858945E-2</v>
      </c>
      <c r="O202" s="270">
        <f t="shared" si="47"/>
        <v>4.6580532971349758E-2</v>
      </c>
      <c r="P202" s="270">
        <f t="shared" si="47"/>
        <v>4.6618912958514842E-2</v>
      </c>
      <c r="Q202" s="270">
        <f t="shared" si="47"/>
        <v>4.4563159119144186E-2</v>
      </c>
      <c r="R202" s="270">
        <f t="shared" si="47"/>
        <v>4.682740353141334E-2</v>
      </c>
      <c r="S202" s="270">
        <f t="shared" si="47"/>
        <v>4.7384760304866332E-2</v>
      </c>
      <c r="T202" s="270">
        <f t="shared" si="47"/>
        <v>4.6608975662067668E-2</v>
      </c>
      <c r="U202" s="270">
        <f t="shared" si="47"/>
        <v>4.8995840363917666E-2</v>
      </c>
      <c r="V202" s="270">
        <f t="shared" si="47"/>
        <v>4.4266318766669435E-2</v>
      </c>
      <c r="W202" s="270">
        <f t="shared" si="47"/>
        <v>4.2698993245257368E-2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0.28163860265501017</v>
      </c>
      <c r="C203" s="271">
        <f t="shared" si="48"/>
        <v>0.30838528585870711</v>
      </c>
      <c r="D203" s="271">
        <f t="shared" si="48"/>
        <v>0.29662718409046906</v>
      </c>
      <c r="E203" s="271">
        <f t="shared" si="48"/>
        <v>0.25426692047766608</v>
      </c>
      <c r="F203" s="271">
        <f t="shared" si="48"/>
        <v>0.30680530026797026</v>
      </c>
      <c r="G203" s="271">
        <f t="shared" si="48"/>
        <v>0.31565262167718683</v>
      </c>
      <c r="H203" s="271">
        <f t="shared" si="48"/>
        <v>0.31069017642444791</v>
      </c>
      <c r="I203" s="271">
        <f t="shared" si="48"/>
        <v>0.32449424178426683</v>
      </c>
      <c r="J203" s="271">
        <f t="shared" si="48"/>
        <v>0.33353247293985089</v>
      </c>
      <c r="K203" s="271">
        <f t="shared" si="48"/>
        <v>0.25991054402973718</v>
      </c>
      <c r="L203" s="271">
        <f t="shared" si="48"/>
        <v>0.31220893423415091</v>
      </c>
      <c r="M203" s="271">
        <f t="shared" si="48"/>
        <v>0.58201400244238355</v>
      </c>
      <c r="N203" s="271">
        <f t="shared" si="48"/>
        <v>0.60605652758677875</v>
      </c>
      <c r="O203" s="271">
        <f t="shared" si="48"/>
        <v>0.52997733568687355</v>
      </c>
      <c r="P203" s="271">
        <f t="shared" si="48"/>
        <v>0.50472110925728531</v>
      </c>
      <c r="Q203" s="271">
        <f t="shared" si="48"/>
        <v>0.52655200200849728</v>
      </c>
      <c r="R203" s="271">
        <f t="shared" si="48"/>
        <v>0.51805179109346455</v>
      </c>
      <c r="S203" s="271">
        <f t="shared" si="48"/>
        <v>0.52016789735212576</v>
      </c>
      <c r="T203" s="271">
        <f t="shared" si="48"/>
        <v>0.52746125656219922</v>
      </c>
      <c r="U203" s="271">
        <f t="shared" si="48"/>
        <v>0.50559247945460262</v>
      </c>
      <c r="V203" s="271">
        <f t="shared" si="48"/>
        <v>0.53328987671498052</v>
      </c>
      <c r="W203" s="271">
        <f t="shared" si="48"/>
        <v>0.53376377385941942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0.28163860265501017</v>
      </c>
      <c r="C204" s="320">
        <f t="shared" si="49"/>
        <v>0.30838528585870711</v>
      </c>
      <c r="D204" s="320">
        <f t="shared" si="49"/>
        <v>0.29662718409046906</v>
      </c>
      <c r="E204" s="320">
        <f t="shared" si="49"/>
        <v>0.25426692047766608</v>
      </c>
      <c r="F204" s="320">
        <f t="shared" si="49"/>
        <v>0.30680530026797026</v>
      </c>
      <c r="G204" s="320">
        <f t="shared" si="49"/>
        <v>0.31565262167718683</v>
      </c>
      <c r="H204" s="320">
        <f t="shared" si="49"/>
        <v>0.31069017642444791</v>
      </c>
      <c r="I204" s="320">
        <f t="shared" si="49"/>
        <v>0.32449424178426683</v>
      </c>
      <c r="J204" s="320">
        <f t="shared" si="49"/>
        <v>0.33353247293985089</v>
      </c>
      <c r="K204" s="320">
        <f t="shared" si="49"/>
        <v>0.25991054402973718</v>
      </c>
      <c r="L204" s="320">
        <f t="shared" si="49"/>
        <v>0.31220893423415091</v>
      </c>
      <c r="M204" s="320">
        <f t="shared" si="49"/>
        <v>0.58201400244238355</v>
      </c>
      <c r="N204" s="320">
        <f t="shared" si="49"/>
        <v>0.60605652758677875</v>
      </c>
      <c r="O204" s="320">
        <f t="shared" si="49"/>
        <v>0.52997733568687355</v>
      </c>
      <c r="P204" s="320">
        <f t="shared" si="49"/>
        <v>0.50472110925728531</v>
      </c>
      <c r="Q204" s="320">
        <f t="shared" si="49"/>
        <v>0.52655200200849728</v>
      </c>
      <c r="R204" s="320">
        <f t="shared" si="49"/>
        <v>0.51805179109346455</v>
      </c>
      <c r="S204" s="320">
        <f t="shared" si="49"/>
        <v>0.52016789735212576</v>
      </c>
      <c r="T204" s="320">
        <f t="shared" si="49"/>
        <v>0.52746125656219922</v>
      </c>
      <c r="U204" s="320">
        <f t="shared" si="49"/>
        <v>0.50559247945460262</v>
      </c>
      <c r="V204" s="320">
        <f t="shared" si="49"/>
        <v>0.53328987671498052</v>
      </c>
      <c r="W204" s="320">
        <f t="shared" si="49"/>
        <v>0.53376377385941942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0.45538215361028295</v>
      </c>
      <c r="C206" s="271">
        <f t="shared" si="51"/>
        <v>0.44480357422757522</v>
      </c>
      <c r="D206" s="271">
        <f t="shared" si="51"/>
        <v>0.46005167701026439</v>
      </c>
      <c r="E206" s="271">
        <f t="shared" si="51"/>
        <v>0.46550322856861603</v>
      </c>
      <c r="F206" s="271">
        <f t="shared" si="51"/>
        <v>0.45182091511243871</v>
      </c>
      <c r="G206" s="271">
        <f t="shared" si="51"/>
        <v>0.42368092811573982</v>
      </c>
      <c r="H206" s="271">
        <f t="shared" si="51"/>
        <v>0.43972460356003451</v>
      </c>
      <c r="I206" s="271">
        <f t="shared" si="51"/>
        <v>0.42435448011913091</v>
      </c>
      <c r="J206" s="271">
        <f t="shared" si="51"/>
        <v>0.42571565018448154</v>
      </c>
      <c r="K206" s="271">
        <f t="shared" si="51"/>
        <v>0.48999035853898026</v>
      </c>
      <c r="L206" s="271">
        <f t="shared" si="51"/>
        <v>0.44467625462062538</v>
      </c>
      <c r="M206" s="271">
        <f t="shared" si="51"/>
        <v>0.23661903535409495</v>
      </c>
      <c r="N206" s="271">
        <f t="shared" si="51"/>
        <v>0.24534086528741289</v>
      </c>
      <c r="O206" s="271">
        <f t="shared" si="51"/>
        <v>0.26894309351455575</v>
      </c>
      <c r="P206" s="271">
        <f t="shared" si="51"/>
        <v>0.2953419291587418</v>
      </c>
      <c r="Q206" s="271">
        <f t="shared" si="51"/>
        <v>0.27802732581525974</v>
      </c>
      <c r="R206" s="271">
        <f t="shared" si="51"/>
        <v>0.28050837258139721</v>
      </c>
      <c r="S206" s="271">
        <f t="shared" si="51"/>
        <v>0.27659024276971961</v>
      </c>
      <c r="T206" s="271">
        <f t="shared" si="51"/>
        <v>0.27021936100148697</v>
      </c>
      <c r="U206" s="271">
        <f t="shared" si="51"/>
        <v>0.2864711568023523</v>
      </c>
      <c r="V206" s="271">
        <f t="shared" si="51"/>
        <v>0.27084326889774474</v>
      </c>
      <c r="W206" s="271">
        <f t="shared" si="51"/>
        <v>0.27501792395429947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0.45538215361028295</v>
      </c>
      <c r="C207" s="320">
        <f t="shared" si="52"/>
        <v>0.44480357422757522</v>
      </c>
      <c r="D207" s="320">
        <f t="shared" si="52"/>
        <v>0.46005167701026439</v>
      </c>
      <c r="E207" s="320">
        <f t="shared" si="52"/>
        <v>0.46550322856861603</v>
      </c>
      <c r="F207" s="320">
        <f t="shared" si="52"/>
        <v>0.45182091511243871</v>
      </c>
      <c r="G207" s="320">
        <f t="shared" si="52"/>
        <v>0.42368092811573982</v>
      </c>
      <c r="H207" s="320">
        <f t="shared" si="52"/>
        <v>0.43972460356003451</v>
      </c>
      <c r="I207" s="320">
        <f t="shared" si="52"/>
        <v>0.42435448011913091</v>
      </c>
      <c r="J207" s="320">
        <f t="shared" si="52"/>
        <v>0.42571565018448154</v>
      </c>
      <c r="K207" s="320">
        <f t="shared" si="52"/>
        <v>0.48999035853898026</v>
      </c>
      <c r="L207" s="320">
        <f t="shared" si="52"/>
        <v>0.44467625462062538</v>
      </c>
      <c r="M207" s="320">
        <f t="shared" si="52"/>
        <v>0.23661903535409495</v>
      </c>
      <c r="N207" s="320">
        <f t="shared" si="52"/>
        <v>0.24534086528741289</v>
      </c>
      <c r="O207" s="320">
        <f t="shared" si="52"/>
        <v>0.26894309351455575</v>
      </c>
      <c r="P207" s="320">
        <f t="shared" si="52"/>
        <v>0.2953419291587418</v>
      </c>
      <c r="Q207" s="320">
        <f t="shared" si="52"/>
        <v>0.27802732581525974</v>
      </c>
      <c r="R207" s="320">
        <f t="shared" si="52"/>
        <v>0.28050837258139721</v>
      </c>
      <c r="S207" s="320">
        <f t="shared" si="52"/>
        <v>0.27659024276971961</v>
      </c>
      <c r="T207" s="320">
        <f t="shared" si="52"/>
        <v>0.27021936100148697</v>
      </c>
      <c r="U207" s="320">
        <f t="shared" si="52"/>
        <v>0.2864711568023523</v>
      </c>
      <c r="V207" s="320">
        <f t="shared" si="52"/>
        <v>0.27084326889774474</v>
      </c>
      <c r="W207" s="320">
        <f t="shared" si="52"/>
        <v>0.27501792395429947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0.18785508042106439</v>
      </c>
      <c r="C209" s="271">
        <f t="shared" si="54"/>
        <v>0.17791509612196324</v>
      </c>
      <c r="D209" s="271">
        <f t="shared" si="54"/>
        <v>0.17512910612959931</v>
      </c>
      <c r="E209" s="271">
        <f t="shared" si="54"/>
        <v>0.19850315871162225</v>
      </c>
      <c r="F209" s="271">
        <f t="shared" si="54"/>
        <v>0.17418599674499957</v>
      </c>
      <c r="G209" s="271">
        <f t="shared" si="54"/>
        <v>0.18753587164869145</v>
      </c>
      <c r="H209" s="271">
        <f t="shared" si="54"/>
        <v>0.17987238888889728</v>
      </c>
      <c r="I209" s="271">
        <f t="shared" si="54"/>
        <v>0.18143403512705567</v>
      </c>
      <c r="J209" s="271">
        <f t="shared" si="54"/>
        <v>0.17474233484821511</v>
      </c>
      <c r="K209" s="271">
        <f t="shared" si="54"/>
        <v>0.17836454595577642</v>
      </c>
      <c r="L209" s="271">
        <f t="shared" si="54"/>
        <v>0.17555894295479416</v>
      </c>
      <c r="M209" s="271">
        <f t="shared" si="54"/>
        <v>0.14160694769178733</v>
      </c>
      <c r="N209" s="271">
        <f t="shared" si="54"/>
        <v>0.12160241068094924</v>
      </c>
      <c r="O209" s="271">
        <f t="shared" si="54"/>
        <v>0.15449903782722077</v>
      </c>
      <c r="P209" s="271">
        <f t="shared" si="54"/>
        <v>0.15331804862545795</v>
      </c>
      <c r="Q209" s="271">
        <f t="shared" si="54"/>
        <v>0.15085751305709927</v>
      </c>
      <c r="R209" s="271">
        <f t="shared" si="54"/>
        <v>0.15461243279372458</v>
      </c>
      <c r="S209" s="271">
        <f t="shared" si="54"/>
        <v>0.1558570995732875</v>
      </c>
      <c r="T209" s="271">
        <f t="shared" si="54"/>
        <v>0.15571040677424633</v>
      </c>
      <c r="U209" s="271">
        <f t="shared" si="54"/>
        <v>0.1589405233791274</v>
      </c>
      <c r="V209" s="271">
        <f t="shared" si="54"/>
        <v>0.15160053562060538</v>
      </c>
      <c r="W209" s="271">
        <f t="shared" si="54"/>
        <v>0.14851930894102355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0.15618059588815172</v>
      </c>
      <c r="C210" s="320">
        <f t="shared" si="55"/>
        <v>0.14323254594941248</v>
      </c>
      <c r="D210" s="320">
        <f t="shared" si="55"/>
        <v>0.14176893083422645</v>
      </c>
      <c r="E210" s="320">
        <f t="shared" si="55"/>
        <v>0.16990703032588905</v>
      </c>
      <c r="F210" s="320">
        <f t="shared" si="55"/>
        <v>0.1396811396467797</v>
      </c>
      <c r="G210" s="320">
        <f t="shared" si="55"/>
        <v>0.15203600057691766</v>
      </c>
      <c r="H210" s="320">
        <f t="shared" si="55"/>
        <v>0.14493061920635616</v>
      </c>
      <c r="I210" s="320">
        <f t="shared" si="55"/>
        <v>0.14493979127865417</v>
      </c>
      <c r="J210" s="320">
        <f t="shared" si="55"/>
        <v>0.13723160636225457</v>
      </c>
      <c r="K210" s="320">
        <f t="shared" si="55"/>
        <v>0.14913370746558843</v>
      </c>
      <c r="L210" s="320">
        <f t="shared" si="55"/>
        <v>0.14044636618011724</v>
      </c>
      <c r="M210" s="320">
        <f t="shared" si="55"/>
        <v>7.6150744797322631E-2</v>
      </c>
      <c r="N210" s="320">
        <f t="shared" si="55"/>
        <v>5.3442265274203475E-2</v>
      </c>
      <c r="O210" s="320">
        <f t="shared" si="55"/>
        <v>9.4895138490413977E-2</v>
      </c>
      <c r="P210" s="320">
        <f t="shared" si="55"/>
        <v>9.6554590712029667E-2</v>
      </c>
      <c r="Q210" s="320">
        <f t="shared" si="55"/>
        <v>9.1638843861306593E-2</v>
      </c>
      <c r="R210" s="320">
        <f t="shared" si="55"/>
        <v>9.6349739790884709E-2</v>
      </c>
      <c r="S210" s="320">
        <f t="shared" si="55"/>
        <v>9.7356418686939825E-2</v>
      </c>
      <c r="T210" s="320">
        <f t="shared" si="55"/>
        <v>9.6389478268024548E-2</v>
      </c>
      <c r="U210" s="320">
        <f t="shared" si="55"/>
        <v>0.10207906681928783</v>
      </c>
      <c r="V210" s="320">
        <f t="shared" si="55"/>
        <v>9.1624091367830784E-2</v>
      </c>
      <c r="W210" s="320">
        <f t="shared" si="55"/>
        <v>8.8489567847438666E-2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3.1674484532912682E-2</v>
      </c>
      <c r="C211" s="320">
        <f t="shared" si="56"/>
        <v>3.4682550172550751E-2</v>
      </c>
      <c r="D211" s="320">
        <f t="shared" si="56"/>
        <v>3.3360175295372871E-2</v>
      </c>
      <c r="E211" s="320">
        <f t="shared" si="56"/>
        <v>2.8596128385733211E-2</v>
      </c>
      <c r="F211" s="320">
        <f t="shared" si="56"/>
        <v>3.4504857098219884E-2</v>
      </c>
      <c r="G211" s="320">
        <f t="shared" si="56"/>
        <v>3.5499871071773798E-2</v>
      </c>
      <c r="H211" s="320">
        <f t="shared" si="56"/>
        <v>3.4941769682541132E-2</v>
      </c>
      <c r="I211" s="320">
        <f t="shared" si="56"/>
        <v>3.649424384840147E-2</v>
      </c>
      <c r="J211" s="320">
        <f t="shared" si="56"/>
        <v>3.7510728485960564E-2</v>
      </c>
      <c r="K211" s="320">
        <f t="shared" si="56"/>
        <v>2.9230838490187972E-2</v>
      </c>
      <c r="L211" s="320">
        <f t="shared" si="56"/>
        <v>3.5112576774676899E-2</v>
      </c>
      <c r="M211" s="320">
        <f t="shared" si="56"/>
        <v>6.5456202894464702E-2</v>
      </c>
      <c r="N211" s="320">
        <f t="shared" si="56"/>
        <v>6.8160145406745754E-2</v>
      </c>
      <c r="O211" s="320">
        <f t="shared" si="56"/>
        <v>5.96038993368068E-2</v>
      </c>
      <c r="P211" s="320">
        <f t="shared" si="56"/>
        <v>5.6763457913428274E-2</v>
      </c>
      <c r="Q211" s="320">
        <f t="shared" si="56"/>
        <v>5.9218669195792682E-2</v>
      </c>
      <c r="R211" s="320">
        <f t="shared" si="56"/>
        <v>5.8262693002839892E-2</v>
      </c>
      <c r="S211" s="320">
        <f t="shared" si="56"/>
        <v>5.8500680886347661E-2</v>
      </c>
      <c r="T211" s="320">
        <f t="shared" si="56"/>
        <v>5.9320928506221796E-2</v>
      </c>
      <c r="U211" s="320">
        <f t="shared" si="56"/>
        <v>5.6861456559839582E-2</v>
      </c>
      <c r="V211" s="320">
        <f t="shared" si="56"/>
        <v>5.9976444252774576E-2</v>
      </c>
      <c r="W211" s="320">
        <f t="shared" si="56"/>
        <v>6.0029741093584901E-2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0.83642376886320091</v>
      </c>
      <c r="C217" s="322">
        <f>IF(C$5=0,0,(C$5-C$16-C$59)/(CHI_fec!C$5-CHI_fec!C$16))</f>
        <v>0.8384994549937651</v>
      </c>
      <c r="D217" s="322">
        <f>IF(D$5=0,0,(D$5-D$16-D$59)/(CHI_fec!D$5-CHI_fec!D$16))</f>
        <v>0.75587326930059395</v>
      </c>
      <c r="E217" s="322">
        <f>IF(E$5=0,0,(E$5-E$16-E$59)/(CHI_fec!E$5-CHI_fec!E$16))</f>
        <v>0.77620702070191772</v>
      </c>
      <c r="F217" s="322">
        <f>IF(F$5=0,0,(F$5-F$16-F$59)/(CHI_fec!F$5-CHI_fec!F$16))</f>
        <v>0.7134854121179881</v>
      </c>
      <c r="G217" s="322">
        <f>IF(G$5=0,0,(G$5-G$16-G$59)/(CHI_fec!G$5-CHI_fec!G$16))</f>
        <v>0.8367905426743687</v>
      </c>
      <c r="H217" s="322">
        <f>IF(H$5=0,0,(H$5-H$16-H$59)/(CHI_fec!H$5-CHI_fec!H$16))</f>
        <v>0.75043779497732954</v>
      </c>
      <c r="I217" s="322">
        <f>IF(I$5=0,0,(I$5-I$16-I$59)/(CHI_fec!I$5-CHI_fec!I$16))</f>
        <v>0.75257943353380718</v>
      </c>
      <c r="J217" s="322">
        <f>IF(J$5=0,0,(J$5-J$16-J$59)/(CHI_fec!J$5-CHI_fec!J$16))</f>
        <v>0.68071986659367745</v>
      </c>
      <c r="K217" s="322">
        <f>IF(K$5=0,0,(K$5-K$16-K$59)/(CHI_fec!K$5-CHI_fec!K$16))</f>
        <v>0.43922014976203949</v>
      </c>
      <c r="L217" s="322">
        <f>IF(L$5=0,0,(L$5-L$16-L$59)/(CHI_fec!L$5-CHI_fec!L$16))</f>
        <v>0.56449008096387931</v>
      </c>
      <c r="M217" s="322">
        <f>IF(M$5=0,0,(M$5-M$16-M$59)/(CHI_fec!M$5-CHI_fec!M$16))</f>
        <v>1.5694806066274896</v>
      </c>
      <c r="N217" s="322">
        <f>IF(N$5=0,0,(N$5-N$16-N$59)/(CHI_fec!N$5-CHI_fec!N$16))</f>
        <v>1.2639206583009572</v>
      </c>
      <c r="O217" s="322">
        <f>IF(O$5=0,0,(O$5-O$16-O$59)/(CHI_fec!O$5-CHI_fec!O$16))</f>
        <v>1.3747154636900962</v>
      </c>
      <c r="P217" s="322">
        <f>IF(P$5=0,0,(P$5-P$16-P$59)/(CHI_fec!P$5-CHI_fec!P$16))</f>
        <v>1.3553911906732263</v>
      </c>
      <c r="Q217" s="322">
        <f>IF(Q$5=0,0,(Q$5-Q$16-Q$59)/(CHI_fec!Q$5-CHI_fec!Q$16))</f>
        <v>1.4219470115772124</v>
      </c>
      <c r="R217" s="322">
        <f>IF(R$5=0,0,(R$5-R$16-R$59)/(CHI_fec!R$5-CHI_fec!R$16))</f>
        <v>1.367120392231411</v>
      </c>
      <c r="S217" s="322">
        <f>IF(S$5=0,0,(S$5-S$16-S$59)/(CHI_fec!S$5-CHI_fec!S$16))</f>
        <v>1.3892740447360719</v>
      </c>
      <c r="T217" s="322">
        <f>IF(T$5=0,0,(T$5-T$16-T$59)/(CHI_fec!T$5-CHI_fec!T$16))</f>
        <v>1.4237635184943949</v>
      </c>
      <c r="U217" s="322">
        <f>IF(U$5=0,0,(U$5-U$16-U$59)/(CHI_fec!U$5-CHI_fec!U$16))</f>
        <v>1.3218564159623409</v>
      </c>
      <c r="V217" s="322">
        <f>IF(V$5=0,0,(V$5-V$16-V$59)/(CHI_fec!V$5-CHI_fec!V$16))</f>
        <v>1.3527587393985534</v>
      </c>
      <c r="W217" s="322">
        <f>IF(W$5=0,0,(W$5-W$16-W$59)/(CHI_fec!W$5-CHI_fec!W$16))</f>
        <v>1.3197271558254895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1.4924692052951012</v>
      </c>
      <c r="C222" s="277">
        <f>IF(C$10=0,0,C$10/CHI_fec!C$10)</f>
        <v>1.3269608233194972</v>
      </c>
      <c r="D222" s="277">
        <f>IF(D$10=0,0,D$10/CHI_fec!D$10)</f>
        <v>1.1722646339141019</v>
      </c>
      <c r="E222" s="277">
        <f>IF(E$10=0,0,E$10/CHI_fec!E$10)</f>
        <v>1.5994795630700087</v>
      </c>
      <c r="F222" s="277">
        <f>IF(F$10=0,0,F$10/CHI_fec!F$10)</f>
        <v>1.1526298751452047</v>
      </c>
      <c r="G222" s="277">
        <f>IF(G$10=0,0,G$10/CHI_fec!G$10)</f>
        <v>1.5614140344260818</v>
      </c>
      <c r="H222" s="277">
        <f>IF(H$10=0,0,H$10/CHI_fec!H$10)</f>
        <v>1.4105844320342211</v>
      </c>
      <c r="I222" s="277">
        <f>IF(I$10=0,0,I$10/CHI_fec!I$10)</f>
        <v>1.4661180494411452</v>
      </c>
      <c r="J222" s="277">
        <f>IF(J$10=0,0,J$10/CHI_fec!J$10)</f>
        <v>1.2457046591642102</v>
      </c>
      <c r="K222" s="277">
        <f>IF(K$10=0,0,K$10/CHI_fec!K$10)</f>
        <v>1.131479357377795</v>
      </c>
      <c r="L222" s="277">
        <f>IF(L$10=0,0,L$10/CHI_fec!L$10)</f>
        <v>1.1772054877893201</v>
      </c>
      <c r="M222" s="277">
        <f>IF(M$10=0,0,M$10/CHI_fec!M$10)</f>
        <v>1.7164634356086033</v>
      </c>
      <c r="N222" s="277">
        <f>IF(N$10=0,0,N$10/CHI_fec!N$10)</f>
        <v>1.0073750582041794</v>
      </c>
      <c r="O222" s="277">
        <f>IF(O$10=0,0,O$10/CHI_fec!O$10)</f>
        <v>1.7016745181411836</v>
      </c>
      <c r="P222" s="277">
        <f>IF(P$10=0,0,P$10/CHI_fec!P$10)</f>
        <v>1.615025119448501</v>
      </c>
      <c r="Q222" s="277">
        <f>IF(Q$10=0,0,Q$10/CHI_fec!Q$10)</f>
        <v>1.6296672269069927</v>
      </c>
      <c r="R222" s="277">
        <f>IF(R$10=0,0,R$10/CHI_fec!R$10)</f>
        <v>1.6475769716949571</v>
      </c>
      <c r="S222" s="277">
        <f>IF(S$10=0,0,S$10/CHI_fec!S$10)</f>
        <v>1.7393099436589556</v>
      </c>
      <c r="T222" s="277">
        <f>IF(T$10=0,0,T$10/CHI_fec!T$10)</f>
        <v>1.7652704820465546</v>
      </c>
      <c r="U222" s="277">
        <f>IF(U$10=0,0,U$10/CHI_fec!U$10)</f>
        <v>1.733636949433534</v>
      </c>
      <c r="V222" s="277">
        <f>IF(V$10=0,0,V$10/CHI_fec!V$10)</f>
        <v>1.6503883249705911</v>
      </c>
      <c r="W222" s="277">
        <f>IF(W$10=0,0,W$10/CHI_fec!W$10)</f>
        <v>1.5802150250011795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0.6263090562658663</v>
      </c>
      <c r="C224" s="278">
        <f>IF(C$25=0,0,C$25/CHI_fec!C$25)</f>
        <v>0.72042907730958616</v>
      </c>
      <c r="D224" s="278">
        <f>IF(D$25=0,0,D$25/CHI_fec!D$25)</f>
        <v>0.62683652229599152</v>
      </c>
      <c r="E224" s="278">
        <f>IF(E$25=0,0,E$25/CHI_fec!E$25)</f>
        <v>0.51914440083666058</v>
      </c>
      <c r="F224" s="278">
        <f>IF(F$25=0,0,F$25/CHI_fec!F$25)</f>
        <v>0.65965590613286262</v>
      </c>
      <c r="G224" s="278">
        <f>IF(G$25=0,0,G$25/CHI_fec!G$25)</f>
        <v>0.79851212854163556</v>
      </c>
      <c r="H224" s="278">
        <f>IF(H$25=0,0,H$25/CHI_fec!H$25)</f>
        <v>0.73258563672569654</v>
      </c>
      <c r="I224" s="278">
        <f>IF(I$25=0,0,I$25/CHI_fec!I$25)</f>
        <v>0.81668336448847711</v>
      </c>
      <c r="J224" s="278">
        <f>IF(J$25=0,0,J$25/CHI_fec!J$25)</f>
        <v>0.75042881211776646</v>
      </c>
      <c r="K224" s="278">
        <f>IF(K$25=0,0,K$25/CHI_fec!K$25)</f>
        <v>0.44469139500176447</v>
      </c>
      <c r="L224" s="278">
        <f>IF(L$25=0,0,L$25/CHI_fec!L$25)</f>
        <v>0.66658265380908999</v>
      </c>
      <c r="M224" s="278">
        <f>IF(M$25=0,0,M$25/CHI_fec!M$25)</f>
        <v>2.035813700204351</v>
      </c>
      <c r="N224" s="278">
        <f>IF(N$25=0,0,N$25/CHI_fec!N$25)</f>
        <v>1.7488657364414018</v>
      </c>
      <c r="O224" s="278">
        <f>IF(O$25=0,0,O$25/CHI_fec!O$25)</f>
        <v>1.7308395757252353</v>
      </c>
      <c r="P224" s="278">
        <f>IF(P$25=0,0,P$25/CHI_fec!P$25)</f>
        <v>1.6903364557896718</v>
      </c>
      <c r="Q224" s="278">
        <f>IF(Q$25=0,0,Q$25/CHI_fec!Q$25)</f>
        <v>1.7788103340780979</v>
      </c>
      <c r="R224" s="278">
        <f>IF(R$25=0,0,R$25/CHI_fec!R$25)</f>
        <v>1.6688346675374746</v>
      </c>
      <c r="S224" s="278">
        <f>IF(S$25=0,0,S$25/CHI_fec!S$25)</f>
        <v>1.7133905169179355</v>
      </c>
      <c r="T224" s="278">
        <f>IF(T$25=0,0,T$25/CHI_fec!T$25)</f>
        <v>1.7542975194088746</v>
      </c>
      <c r="U224" s="278">
        <f>IF(U$25=0,0,U$25/CHI_fec!U$25)</f>
        <v>1.5995320592209159</v>
      </c>
      <c r="V224" s="278">
        <f>IF(V$25=0,0,V$25/CHI_fec!V$25)</f>
        <v>1.7045648102839632</v>
      </c>
      <c r="W224" s="278">
        <f>IF(W$25=0,0,W$25/CHI_fec!W$25)</f>
        <v>1.6577538329282366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2.3764881827691622</v>
      </c>
      <c r="C225" s="278">
        <f>IF(C$36=0,0,C$36/CHI_fec!C$36)</f>
        <v>2.3278482144820254</v>
      </c>
      <c r="D225" s="278">
        <f>IF(D$36=0,0,D$36/CHI_fec!D$36)</f>
        <v>2.2312077802971571</v>
      </c>
      <c r="E225" s="278">
        <f>IF(E$36=0,0,E$36/CHI_fec!E$36)</f>
        <v>2.3617913223141485</v>
      </c>
      <c r="F225" s="278">
        <f>IF(F$36=0,0,F$36/CHI_fec!F$36)</f>
        <v>2.1966250702708736</v>
      </c>
      <c r="G225" s="278">
        <f>IF(G$36=0,0,G$36/CHI_fec!G$36)</f>
        <v>2.3609316721064553</v>
      </c>
      <c r="H225" s="278">
        <f>IF(H$36=0,0,H$36/CHI_fec!H$36)</f>
        <v>2.3427874076385025</v>
      </c>
      <c r="I225" s="278">
        <f>IF(I$36=0,0,I$36/CHI_fec!I$36)</f>
        <v>2.3346951015466293</v>
      </c>
      <c r="J225" s="278">
        <f>IF(J$36=0,0,J$36/CHI_fec!J$36)</f>
        <v>2.191448302221279</v>
      </c>
      <c r="K225" s="278">
        <f>IF(K$36=0,0,K$36/CHI_fec!K$36)</f>
        <v>2.1206429240588469</v>
      </c>
      <c r="L225" s="278">
        <f>IF(L$36=0,0,L$36/CHI_fec!L$36)</f>
        <v>2.15071201515285</v>
      </c>
      <c r="M225" s="278">
        <f>IF(M$36=0,0,M$36/CHI_fec!M$36)</f>
        <v>2.4221239835595516</v>
      </c>
      <c r="N225" s="278">
        <f>IF(N$36=0,0,N$36/CHI_fec!N$36)</f>
        <v>2.2981652543531852</v>
      </c>
      <c r="O225" s="278">
        <f>IF(O$36=0,0,O$36/CHI_fec!O$36)</f>
        <v>2.3713253301596562</v>
      </c>
      <c r="P225" s="278">
        <f>IF(P$36=0,0,P$36/CHI_fec!P$36)</f>
        <v>2.4051569756288846</v>
      </c>
      <c r="Q225" s="278">
        <f>IF(Q$36=0,0,Q$36/CHI_fec!Q$36)</f>
        <v>2.3981252873534711</v>
      </c>
      <c r="R225" s="278">
        <f>IF(R$36=0,0,R$36/CHI_fec!R$36)</f>
        <v>2.3712737581080519</v>
      </c>
      <c r="S225" s="278">
        <f>IF(S$36=0,0,S$36/CHI_fec!S$36)</f>
        <v>2.397411773076874</v>
      </c>
      <c r="T225" s="278">
        <f>IF(T$36=0,0,T$36/CHI_fec!T$36)</f>
        <v>2.3919092912239819</v>
      </c>
      <c r="U225" s="278">
        <f>IF(U$36=0,0,U$36/CHI_fec!U$36)</f>
        <v>2.3814056590178421</v>
      </c>
      <c r="V225" s="278">
        <f>IF(V$36=0,0,V$36/CHI_fec!V$36)</f>
        <v>2.3841452322528327</v>
      </c>
      <c r="W225" s="278">
        <f>IF(W$36=0,0,W$36/CHI_fec!W$36)</f>
        <v>2.3885573502837976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1.1906610485008098</v>
      </c>
      <c r="C226" s="278">
        <f>IF(C$44=0,0,C$44/CHI_fec!C$44)</f>
        <v>1.1265338970680785</v>
      </c>
      <c r="D226" s="278">
        <f>IF(D$44=0,0,D$44/CHI_fec!D$44)</f>
        <v>0.99364208391179565</v>
      </c>
      <c r="E226" s="278">
        <f>IF(E$44=0,0,E$44/CHI_fec!E$44)</f>
        <v>1.2055901127660078</v>
      </c>
      <c r="F226" s="278">
        <f>IF(F$44=0,0,F$44/CHI_fec!F$44)</f>
        <v>0.99327942825964466</v>
      </c>
      <c r="G226" s="278">
        <f>IF(G$44=0,0,G$44/CHI_fec!G$44)</f>
        <v>1.3053425112115922</v>
      </c>
      <c r="H226" s="278">
        <f>IF(H$44=0,0,H$44/CHI_fec!H$44)</f>
        <v>1.1804947732751025</v>
      </c>
      <c r="I226" s="278">
        <f>IF(I$44=0,0,I$44/CHI_fec!I$44)</f>
        <v>1.2495854166647387</v>
      </c>
      <c r="J226" s="278">
        <f>IF(J$44=0,0,J$44/CHI_fec!J$44)</f>
        <v>1.08015148936941</v>
      </c>
      <c r="K226" s="278">
        <f>IF(K$44=0,0,K$44/CHI_fec!K$44)</f>
        <v>0.88724708879546532</v>
      </c>
      <c r="L226" s="278">
        <f>IF(L$44=0,0,L$44/CHI_fec!L$44)</f>
        <v>1.009610355414019</v>
      </c>
      <c r="M226" s="278">
        <f>IF(M$44=0,0,M$44/CHI_fec!M$44)</f>
        <v>1.7908714222323014</v>
      </c>
      <c r="N226" s="278">
        <f>IF(N$44=0,0,N$44/CHI_fec!N$44)</f>
        <v>1.3062361140391916</v>
      </c>
      <c r="O226" s="278">
        <f>IF(O$44=0,0,O$44/CHI_fec!O$44)</f>
        <v>1.6968137592784247</v>
      </c>
      <c r="P226" s="278">
        <f>IF(P$44=0,0,P$44/CHI_fec!P$44)</f>
        <v>1.6407609960950715</v>
      </c>
      <c r="Q226" s="278">
        <f>IF(Q$44=0,0,Q$44/CHI_fec!Q$44)</f>
        <v>1.6795931249131102</v>
      </c>
      <c r="R226" s="278">
        <f>IF(R$44=0,0,R$44/CHI_fec!R$44)</f>
        <v>1.6475707256705403</v>
      </c>
      <c r="S226" s="278">
        <f>IF(S$44=0,0,S$44/CHI_fec!S$44)</f>
        <v>1.7275811694483452</v>
      </c>
      <c r="T226" s="278">
        <f>IF(T$44=0,0,T$44/CHI_fec!T$44)</f>
        <v>1.7616004830569405</v>
      </c>
      <c r="U226" s="278">
        <f>IF(U$44=0,0,U$44/CHI_fec!U$44)</f>
        <v>1.6876634766211152</v>
      </c>
      <c r="V226" s="278">
        <f>IF(V$44=0,0,V$44/CHI_fec!V$44)</f>
        <v>1.6837585907823074</v>
      </c>
      <c r="W226" s="278">
        <f>IF(W$44=0,0,W$44/CHI_fec!W$44)</f>
        <v>1.6263481862357692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0.81878017324845431</v>
      </c>
      <c r="C229" s="322">
        <f>IF(C$61=0,0,(C$61-C$108)/CHI_fec!C$61)</f>
        <v>0.82646919558049936</v>
      </c>
      <c r="D229" s="322">
        <f>IF(D$61=0,0,(D$61-D$108)/CHI_fec!D$61)</f>
        <v>0.73649457031486543</v>
      </c>
      <c r="E229" s="322">
        <f>IF(E$61=0,0,(E$61-E$108)/CHI_fec!E$61)</f>
        <v>0.77390094868206727</v>
      </c>
      <c r="F229" s="322">
        <f>IF(F$61=0,0,(F$61-F$108)/CHI_fec!F$61)</f>
        <v>0.74292510826745395</v>
      </c>
      <c r="G229" s="322">
        <f>IF(G$61=0,0,(G$61-G$108)/CHI_fec!G$61)</f>
        <v>0.91559022338831242</v>
      </c>
      <c r="H229" s="322">
        <f>IF(H$61=0,0,(H$61-H$108)/CHI_fec!H$61)</f>
        <v>0.85737910332627831</v>
      </c>
      <c r="I229" s="322">
        <f>IF(I$61=0,0,(I$61-I$108)/CHI_fec!I$61)</f>
        <v>0.90740896035979157</v>
      </c>
      <c r="J229" s="322">
        <f>IF(J$61=0,0,(J$61-J$108)/CHI_fec!J$61)</f>
        <v>0.80849595298996701</v>
      </c>
      <c r="K229" s="322">
        <f>IF(K$61=0,0,(K$61-K$108)/CHI_fec!K$61)</f>
        <v>0.6335126492010198</v>
      </c>
      <c r="L229" s="322">
        <f>IF(L$61=0,0,(L$61-L$108)/CHI_fec!L$61)</f>
        <v>0.74986400193868674</v>
      </c>
      <c r="M229" s="322">
        <f>IF(M$61=0,0,(M$61-M$108)/CHI_fec!M$61)</f>
        <v>1.6730775623972027</v>
      </c>
      <c r="N229" s="322">
        <f>IF(N$61=0,0,(N$61-N$108)/CHI_fec!N$61)</f>
        <v>1.3872995175851832</v>
      </c>
      <c r="O229" s="322">
        <f>IF(O$61=0,0,(O$61-O$108)/CHI_fec!O$61)</f>
        <v>1.4716599916700135</v>
      </c>
      <c r="P229" s="322">
        <f>IF(P$61=0,0,(P$61-P$108)/CHI_fec!P$61)</f>
        <v>1.4373669663674435</v>
      </c>
      <c r="Q229" s="322">
        <f>IF(Q$61=0,0,(Q$61-Q$108)/CHI_fec!Q$61)</f>
        <v>1.4920054227745059</v>
      </c>
      <c r="R229" s="322">
        <f>IF(R$61=0,0,(R$61-R$108)/CHI_fec!R$61)</f>
        <v>1.4261806903112189</v>
      </c>
      <c r="S229" s="322">
        <f>IF(S$61=0,0,(S$61-S$108)/CHI_fec!S$61)</f>
        <v>1.4911923593291752</v>
      </c>
      <c r="T229" s="322">
        <f>IF(T$61=0,0,(T$61-T$108)/CHI_fec!T$61)</f>
        <v>1.5250478916310837</v>
      </c>
      <c r="U229" s="322">
        <f>IF(U$61=0,0,(U$61-U$108)/CHI_fec!U$61)</f>
        <v>1.4269599906931296</v>
      </c>
      <c r="V229" s="322">
        <f>IF(V$61=0,0,(V$61-V$108)/CHI_fec!V$61)</f>
        <v>1.4787056624123815</v>
      </c>
      <c r="W229" s="322">
        <f>IF(W$61=0,0,(W$61-W$108)/CHI_fec!W$61)</f>
        <v>1.4461790558850076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1.4924692052951016</v>
      </c>
      <c r="C234" s="277">
        <f>IF(C$66=0,0,C$66/CHI_fec!C$66)</f>
        <v>1.3269608233194976</v>
      </c>
      <c r="D234" s="277">
        <f>IF(D$66=0,0,D$66/CHI_fec!D$66)</f>
        <v>1.1722646339141021</v>
      </c>
      <c r="E234" s="277">
        <f>IF(E$66=0,0,E$66/CHI_fec!E$66)</f>
        <v>1.599479563070008</v>
      </c>
      <c r="F234" s="277">
        <f>IF(F$66=0,0,F$66/CHI_fec!F$66)</f>
        <v>1.1526298751452049</v>
      </c>
      <c r="G234" s="277">
        <f>IF(G$66=0,0,G$66/CHI_fec!G$66)</f>
        <v>1.5614140344260821</v>
      </c>
      <c r="H234" s="277">
        <f>IF(H$66=0,0,H$66/CHI_fec!H$66)</f>
        <v>1.4105844320342213</v>
      </c>
      <c r="I234" s="277">
        <f>IF(I$66=0,0,I$66/CHI_fec!I$66)</f>
        <v>1.466118049441145</v>
      </c>
      <c r="J234" s="277">
        <f>IF(J$66=0,0,J$66/CHI_fec!J$66)</f>
        <v>1.2457046591642105</v>
      </c>
      <c r="K234" s="277">
        <f>IF(K$66=0,0,K$66/CHI_fec!K$66)</f>
        <v>1.1314793573777948</v>
      </c>
      <c r="L234" s="277">
        <f>IF(L$66=0,0,L$66/CHI_fec!L$66)</f>
        <v>1.1772054877893203</v>
      </c>
      <c r="M234" s="277">
        <f>IF(M$66=0,0,M$66/CHI_fec!M$66)</f>
        <v>1.7164634356086026</v>
      </c>
      <c r="N234" s="277">
        <f>IF(N$66=0,0,N$66/CHI_fec!N$66)</f>
        <v>1.0073750582041792</v>
      </c>
      <c r="O234" s="277">
        <f>IF(O$66=0,0,O$66/CHI_fec!O$66)</f>
        <v>1.7016745181411843</v>
      </c>
      <c r="P234" s="277">
        <f>IF(P$66=0,0,P$66/CHI_fec!P$66)</f>
        <v>1.615025119448501</v>
      </c>
      <c r="Q234" s="277">
        <f>IF(Q$66=0,0,Q$66/CHI_fec!Q$66)</f>
        <v>1.6296672269069932</v>
      </c>
      <c r="R234" s="277">
        <f>IF(R$66=0,0,R$66/CHI_fec!R$66)</f>
        <v>1.6475769716949575</v>
      </c>
      <c r="S234" s="277">
        <f>IF(S$66=0,0,S$66/CHI_fec!S$66)</f>
        <v>1.7393099436589559</v>
      </c>
      <c r="T234" s="277">
        <f>IF(T$66=0,0,T$66/CHI_fec!T$66)</f>
        <v>1.765270482046555</v>
      </c>
      <c r="U234" s="277">
        <f>IF(U$66=0,0,U$66/CHI_fec!U$66)</f>
        <v>1.7336369494335353</v>
      </c>
      <c r="V234" s="277">
        <f>IF(V$66=0,0,V$66/CHI_fec!V$66)</f>
        <v>1.6503883249705911</v>
      </c>
      <c r="W234" s="277">
        <f>IF(W$66=0,0,W$66/CHI_fec!W$66)</f>
        <v>1.5802150250011793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0.62587277698430277</v>
      </c>
      <c r="C235" s="278">
        <f>IF(C$72=0,0,C$72/CHI_fec!C$72)</f>
        <v>0.71984784789120659</v>
      </c>
      <c r="D235" s="278">
        <f>IF(D$72=0,0,D$72/CHI_fec!D$72)</f>
        <v>0.62629762405460643</v>
      </c>
      <c r="E235" s="278">
        <f>IF(E$72=0,0,E$72/CHI_fec!E$72)</f>
        <v>0.51882295759637875</v>
      </c>
      <c r="F235" s="278">
        <f>IF(F$72=0,0,F$72/CHI_fec!F$72)</f>
        <v>0.65907506172417363</v>
      </c>
      <c r="G235" s="278">
        <f>IF(G$72=0,0,G$72/CHI_fec!G$72)</f>
        <v>0.79793912106643117</v>
      </c>
      <c r="H235" s="278">
        <f>IF(H$72=0,0,H$72/CHI_fec!H$72)</f>
        <v>0.73204372146716934</v>
      </c>
      <c r="I235" s="278">
        <f>IF(I$72=0,0,I$72/CHI_fec!I$72)</f>
        <v>0.81607623534844131</v>
      </c>
      <c r="J235" s="278">
        <f>IF(J$72=0,0,J$72/CHI_fec!J$72)</f>
        <v>0.74983026751699267</v>
      </c>
      <c r="K235" s="278">
        <f>IF(K$72=0,0,K$72/CHI_fec!K$72)</f>
        <v>0.44436363897946302</v>
      </c>
      <c r="L235" s="278">
        <f>IF(L$72=0,0,L$72/CHI_fec!L$72)</f>
        <v>0.66602361489359241</v>
      </c>
      <c r="M235" s="278">
        <f>IF(M$72=0,0,M$72/CHI_fec!M$72)</f>
        <v>2.0349299498613695</v>
      </c>
      <c r="N235" s="278">
        <f>IF(N$72=0,0,N$72/CHI_fec!N$72)</f>
        <v>1.7479642584295025</v>
      </c>
      <c r="O235" s="278">
        <f>IF(O$72=0,0,O$72/CHI_fec!O$72)</f>
        <v>1.7300095024731008</v>
      </c>
      <c r="P235" s="278">
        <f>IF(P$72=0,0,P$72/CHI_fec!P$72)</f>
        <v>1.6894364481667838</v>
      </c>
      <c r="Q235" s="278">
        <f>IF(Q$72=0,0,Q$72/CHI_fec!Q$72)</f>
        <v>1.7779104828767731</v>
      </c>
      <c r="R235" s="278">
        <f>IF(R$72=0,0,R$72/CHI_fec!R$72)</f>
        <v>1.6679982657926082</v>
      </c>
      <c r="S235" s="278">
        <f>IF(S$72=0,0,S$72/CHI_fec!S$72)</f>
        <v>1.7126145728591977</v>
      </c>
      <c r="T235" s="278">
        <f>IF(T$72=0,0,T$72/CHI_fec!T$72)</f>
        <v>1.7535351708987024</v>
      </c>
      <c r="U235" s="278">
        <f>IF(U$72=0,0,U$72/CHI_fec!U$72)</f>
        <v>1.5988132727389184</v>
      </c>
      <c r="V235" s="278">
        <f>IF(V$72=0,0,V$72/CHI_fec!V$72)</f>
        <v>1.7038098047767603</v>
      </c>
      <c r="W235" s="278">
        <f>IF(W$72=0,0,W$72/CHI_fec!W$72)</f>
        <v>1.6570177130522785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2.3764881827691604</v>
      </c>
      <c r="C236" s="278">
        <f>IF(C$85=0,0,C$85/CHI_fec!C$85)</f>
        <v>2.3278482144820258</v>
      </c>
      <c r="D236" s="278">
        <f>IF(D$85=0,0,D$85/CHI_fec!D$85)</f>
        <v>2.2312077802971575</v>
      </c>
      <c r="E236" s="278">
        <f>IF(E$85=0,0,E$85/CHI_fec!E$85)</f>
        <v>2.3617913223141485</v>
      </c>
      <c r="F236" s="278">
        <f>IF(F$85=0,0,F$85/CHI_fec!F$85)</f>
        <v>2.1966250702708732</v>
      </c>
      <c r="G236" s="278">
        <f>IF(G$85=0,0,G$85/CHI_fec!G$85)</f>
        <v>2.3609316721064544</v>
      </c>
      <c r="H236" s="278">
        <f>IF(H$85=0,0,H$85/CHI_fec!H$85)</f>
        <v>2.3427874076385029</v>
      </c>
      <c r="I236" s="278">
        <f>IF(I$85=0,0,I$85/CHI_fec!I$85)</f>
        <v>2.3346951015466284</v>
      </c>
      <c r="J236" s="278">
        <f>IF(J$85=0,0,J$85/CHI_fec!J$85)</f>
        <v>2.1914483022212794</v>
      </c>
      <c r="K236" s="278">
        <f>IF(K$85=0,0,K$85/CHI_fec!K$85)</f>
        <v>2.1206429240588478</v>
      </c>
      <c r="L236" s="278">
        <f>IF(L$85=0,0,L$85/CHI_fec!L$85)</f>
        <v>2.15071201515285</v>
      </c>
      <c r="M236" s="278">
        <f>IF(M$85=0,0,M$85/CHI_fec!M$85)</f>
        <v>2.4221239835595534</v>
      </c>
      <c r="N236" s="278">
        <f>IF(N$85=0,0,N$85/CHI_fec!N$85)</f>
        <v>2.2981652543531847</v>
      </c>
      <c r="O236" s="278">
        <f>IF(O$85=0,0,O$85/CHI_fec!O$85)</f>
        <v>2.3713253301596562</v>
      </c>
      <c r="P236" s="278">
        <f>IF(P$85=0,0,P$85/CHI_fec!P$85)</f>
        <v>2.4051569756288842</v>
      </c>
      <c r="Q236" s="278">
        <f>IF(Q$85=0,0,Q$85/CHI_fec!Q$85)</f>
        <v>2.3981252873534706</v>
      </c>
      <c r="R236" s="278">
        <f>IF(R$85=0,0,R$85/CHI_fec!R$85)</f>
        <v>2.371273758108051</v>
      </c>
      <c r="S236" s="278">
        <f>IF(S$85=0,0,S$85/CHI_fec!S$85)</f>
        <v>2.3974117730768736</v>
      </c>
      <c r="T236" s="278">
        <f>IF(T$85=0,0,T$85/CHI_fec!T$85)</f>
        <v>2.3919092912239814</v>
      </c>
      <c r="U236" s="278">
        <f>IF(U$85=0,0,U$85/CHI_fec!U$85)</f>
        <v>2.381405659017843</v>
      </c>
      <c r="V236" s="278">
        <f>IF(V$85=0,0,V$85/CHI_fec!V$85)</f>
        <v>2.3841452322528331</v>
      </c>
      <c r="W236" s="278">
        <f>IF(W$85=0,0,W$85/CHI_fec!W$85)</f>
        <v>2.3885573502837971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1.2535167888321688</v>
      </c>
      <c r="C237" s="278">
        <f>IF(C$93=0,0,C$93/CHI_fec!C$93)</f>
        <v>1.1691831794817886</v>
      </c>
      <c r="D237" s="278">
        <f>IF(D$93=0,0,D$93/CHI_fec!D$93)</f>
        <v>1.0317835856535322</v>
      </c>
      <c r="E237" s="278">
        <f>IF(E$93=0,0,E$93/CHI_fec!E$93)</f>
        <v>1.2860042909862173</v>
      </c>
      <c r="F237" s="278">
        <f>IF(F$93=0,0,F$93/CHI_fec!F$93)</f>
        <v>1.0274745196587802</v>
      </c>
      <c r="G237" s="278">
        <f>IF(G$93=0,0,G$93/CHI_fec!G$93)</f>
        <v>1.3594983859291232</v>
      </c>
      <c r="H237" s="278">
        <f>IF(H$93=0,0,H$93/CHI_fec!H$93)</f>
        <v>1.2289412110083779</v>
      </c>
      <c r="I237" s="278">
        <f>IF(I$93=0,0,I$93/CHI_fec!I$93)</f>
        <v>1.2955008451486956</v>
      </c>
      <c r="J237" s="278">
        <f>IF(J$93=0,0,J$93/CHI_fec!J$93)</f>
        <v>1.1152216202130809</v>
      </c>
      <c r="K237" s="278">
        <f>IF(K$93=0,0,K$93/CHI_fec!K$93)</f>
        <v>0.93766758049177634</v>
      </c>
      <c r="L237" s="278">
        <f>IF(L$93=0,0,L$93/CHI_fec!L$93)</f>
        <v>1.0453667456101179</v>
      </c>
      <c r="M237" s="278">
        <f>IF(M$93=0,0,M$93/CHI_fec!M$93)</f>
        <v>1.7564109720525589</v>
      </c>
      <c r="N237" s="278">
        <f>IF(N$93=0,0,N$93/CHI_fec!N$93)</f>
        <v>1.2425811755076546</v>
      </c>
      <c r="O237" s="278">
        <f>IF(O$93=0,0,O$93/CHI_fec!O$93)</f>
        <v>1.6923656431147089</v>
      </c>
      <c r="P237" s="278">
        <f>IF(P$93=0,0,P$93/CHI_fec!P$93)</f>
        <v>1.6346316243370309</v>
      </c>
      <c r="Q237" s="278">
        <f>IF(Q$93=0,0,Q$93/CHI_fec!Q$93)</f>
        <v>1.6669246751852216</v>
      </c>
      <c r="R237" s="278">
        <f>IF(R$93=0,0,R$93/CHI_fec!R$93)</f>
        <v>1.6448393239929444</v>
      </c>
      <c r="S237" s="278">
        <f>IF(S$93=0,0,S$93/CHI_fec!S$93)</f>
        <v>1.7294399291109339</v>
      </c>
      <c r="T237" s="278">
        <f>IF(T$93=0,0,T$93/CHI_fec!T$93)</f>
        <v>1.7625681619968019</v>
      </c>
      <c r="U237" s="278">
        <f>IF(U$93=0,0,U$93/CHI_fec!U$93)</f>
        <v>1.6991966432178169</v>
      </c>
      <c r="V237" s="278">
        <f>IF(V$93=0,0,V$93/CHI_fec!V$93)</f>
        <v>1.680939049779449</v>
      </c>
      <c r="W237" s="278">
        <f>IF(W$93=0,0,W$93/CHI_fec!W$93)</f>
        <v>1.6220254761107278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1.0030937677155953</v>
      </c>
      <c r="C240" s="322">
        <f>IF(C$110=0,0,C$110/CHI_fec!C$110)</f>
        <v>1.0074546599790635</v>
      </c>
      <c r="D240" s="322">
        <f>IF(D$110=0,0,D$110/CHI_fec!D$110)</f>
        <v>0.90362340913804517</v>
      </c>
      <c r="E240" s="322">
        <f>IF(E$110=0,0,E$110/CHI_fec!E$110)</f>
        <v>0.95734719102158328</v>
      </c>
      <c r="F240" s="322">
        <f>IF(F$110=0,0,F$110/CHI_fec!F$110)</f>
        <v>0.91008605809676302</v>
      </c>
      <c r="G240" s="322">
        <f>IF(G$110=0,0,G$110/CHI_fec!G$110)</f>
        <v>1.111956132409651</v>
      </c>
      <c r="H240" s="322">
        <f>IF(H$110=0,0,H$110/CHI_fec!H$110)</f>
        <v>1.0395509778476169</v>
      </c>
      <c r="I240" s="322">
        <f>IF(I$110=0,0,I$110/CHI_fec!I$110)</f>
        <v>1.0968509145806644</v>
      </c>
      <c r="J240" s="322">
        <f>IF(J$110=0,0,J$110/CHI_fec!J$110)</f>
        <v>0.97875979634240606</v>
      </c>
      <c r="K240" s="322">
        <f>IF(K$110=0,0,K$110/CHI_fec!K$110)</f>
        <v>0.77951677440832212</v>
      </c>
      <c r="L240" s="322">
        <f>IF(L$110=0,0,L$110/CHI_fec!L$110)</f>
        <v>0.91516246302474002</v>
      </c>
      <c r="M240" s="322">
        <f>IF(M$110=0,0,M$110/CHI_fec!M$110)</f>
        <v>1.8324404114875976</v>
      </c>
      <c r="N240" s="322">
        <f>IF(N$110=0,0,N$110/CHI_fec!N$110)</f>
        <v>1.5147826259686763</v>
      </c>
      <c r="O240" s="322">
        <f>IF(O$110=0,0,O$110/CHI_fec!O$110)</f>
        <v>1.6435387426872954</v>
      </c>
      <c r="P240" s="322">
        <f>IF(P$110=0,0,P$110/CHI_fec!P$110)</f>
        <v>1.6130214501490936</v>
      </c>
      <c r="Q240" s="322">
        <f>IF(Q$110=0,0,Q$110/CHI_fec!Q$110)</f>
        <v>1.6522820482532816</v>
      </c>
      <c r="R240" s="322">
        <f>IF(R$110=0,0,R$110/CHI_fec!R$110)</f>
        <v>1.5830932309180399</v>
      </c>
      <c r="S240" s="322">
        <f>IF(S$110=0,0,S$110/CHI_fec!S$110)</f>
        <v>1.6593511575371809</v>
      </c>
      <c r="T240" s="322">
        <f>IF(T$110=0,0,T$110/CHI_fec!T$110)</f>
        <v>1.6800721820726787</v>
      </c>
      <c r="U240" s="322">
        <f>IF(U$110=0,0,U$110/CHI_fec!U$110)</f>
        <v>1.5760869100444079</v>
      </c>
      <c r="V240" s="322">
        <f>IF(V$110=0,0,V$110/CHI_fec!V$110)</f>
        <v>1.6245118673888119</v>
      </c>
      <c r="W240" s="322">
        <f>IF(W$110=0,0,W$110/CHI_fec!W$110)</f>
        <v>1.5872238328528818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1.4924692052951014</v>
      </c>
      <c r="C245" s="277">
        <f>IF(C$115=0,0,C$115/CHI_fec!C$115)</f>
        <v>1.3269608233194981</v>
      </c>
      <c r="D245" s="277">
        <f>IF(D$115=0,0,D$115/CHI_fec!D$115)</f>
        <v>1.1722646339141019</v>
      </c>
      <c r="E245" s="277">
        <f>IF(E$115=0,0,E$115/CHI_fec!E$115)</f>
        <v>1.5994795630700092</v>
      </c>
      <c r="F245" s="277">
        <f>IF(F$115=0,0,F$115/CHI_fec!F$115)</f>
        <v>1.1526298751452047</v>
      </c>
      <c r="G245" s="277">
        <f>IF(G$115=0,0,G$115/CHI_fec!G$115)</f>
        <v>1.5614140344260827</v>
      </c>
      <c r="H245" s="277">
        <f>IF(H$115=0,0,H$115/CHI_fec!H$115)</f>
        <v>1.4105844320342218</v>
      </c>
      <c r="I245" s="277">
        <f>IF(I$115=0,0,I$115/CHI_fec!I$115)</f>
        <v>1.4661180494411454</v>
      </c>
      <c r="J245" s="277">
        <f>IF(J$115=0,0,J$115/CHI_fec!J$115)</f>
        <v>1.2457046591642102</v>
      </c>
      <c r="K245" s="277">
        <f>IF(K$115=0,0,K$115/CHI_fec!K$115)</f>
        <v>1.1314793573777953</v>
      </c>
      <c r="L245" s="277">
        <f>IF(L$115=0,0,L$115/CHI_fec!L$115)</f>
        <v>1.1772054877893208</v>
      </c>
      <c r="M245" s="277">
        <f>IF(M$115=0,0,M$115/CHI_fec!M$115)</f>
        <v>1.7164634356086024</v>
      </c>
      <c r="N245" s="277">
        <f>IF(N$115=0,0,N$115/CHI_fec!N$115)</f>
        <v>1.0073750582041794</v>
      </c>
      <c r="O245" s="277">
        <f>IF(O$115=0,0,O$115/CHI_fec!O$115)</f>
        <v>1.7016745181411841</v>
      </c>
      <c r="P245" s="277">
        <f>IF(P$115=0,0,P$115/CHI_fec!P$115)</f>
        <v>1.6150251194485015</v>
      </c>
      <c r="Q245" s="277">
        <f>IF(Q$115=0,0,Q$115/CHI_fec!Q$115)</f>
        <v>1.6296672269069925</v>
      </c>
      <c r="R245" s="277">
        <f>IF(R$115=0,0,R$115/CHI_fec!R$115)</f>
        <v>1.647576971694958</v>
      </c>
      <c r="S245" s="277">
        <f>IF(S$115=0,0,S$115/CHI_fec!S$115)</f>
        <v>1.7393099436589559</v>
      </c>
      <c r="T245" s="277">
        <f>IF(T$115=0,0,T$115/CHI_fec!T$115)</f>
        <v>1.7652704820465539</v>
      </c>
      <c r="U245" s="277">
        <f>IF(U$115=0,0,U$115/CHI_fec!U$115)</f>
        <v>1.7336369494335342</v>
      </c>
      <c r="V245" s="277">
        <f>IF(V$115=0,0,V$115/CHI_fec!V$115)</f>
        <v>1.6503883249705902</v>
      </c>
      <c r="W245" s="277">
        <f>IF(W$115=0,0,W$115/CHI_fec!W$115)</f>
        <v>1.5802150250011795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0.62569176246031655</v>
      </c>
      <c r="C246" s="278">
        <f>IF(C$121=0,0,C$121/CHI_fec!C$121)</f>
        <v>0.71960673043199308</v>
      </c>
      <c r="D246" s="278">
        <f>IF(D$121=0,0,D$121/CHI_fec!D$121)</f>
        <v>0.62607408403321363</v>
      </c>
      <c r="E246" s="278">
        <f>IF(E$121=0,0,E$121/CHI_fec!E$121)</f>
        <v>0.51868957452015896</v>
      </c>
      <c r="F246" s="278">
        <f>IF(F$121=0,0,F$121/CHI_fec!F$121)</f>
        <v>0.65883412914266093</v>
      </c>
      <c r="G246" s="278">
        <f>IF(G$121=0,0,G$121/CHI_fec!G$121)</f>
        <v>0.79770138438073934</v>
      </c>
      <c r="H246" s="278">
        <f>IF(H$121=0,0,H$121/CHI_fec!H$121)</f>
        <v>0.73181889176562176</v>
      </c>
      <c r="I246" s="278">
        <f>IF(I$121=0,0,I$121/CHI_fec!I$121)</f>
        <v>0.81582435103587714</v>
      </c>
      <c r="J246" s="278">
        <f>IF(J$121=0,0,J$121/CHI_fec!J$121)</f>
        <v>0.74958196379295239</v>
      </c>
      <c r="K246" s="278">
        <f>IF(K$121=0,0,K$121/CHI_fec!K$121)</f>
        <v>0.44422765910441309</v>
      </c>
      <c r="L246" s="278">
        <f>IF(L$121=0,0,L$121/CHI_fec!L$121)</f>
        <v>0.6657917134213408</v>
      </c>
      <c r="M246" s="278">
        <f>IF(M$121=0,0,M$121/CHI_fec!M$121)</f>
        <v>2.0345631409968412</v>
      </c>
      <c r="N246" s="278">
        <f>IF(N$121=0,0,N$121/CHI_fec!N$121)</f>
        <v>1.7475901346259877</v>
      </c>
      <c r="O246" s="278">
        <f>IF(O$121=0,0,O$121/CHI_fec!O$121)</f>
        <v>1.7296649949687415</v>
      </c>
      <c r="P246" s="278">
        <f>IF(P$121=0,0,P$121/CHI_fec!P$121)</f>
        <v>1.6890629435698599</v>
      </c>
      <c r="Q246" s="278">
        <f>IF(Q$121=0,0,Q$121/CHI_fec!Q$121)</f>
        <v>1.7775370291471408</v>
      </c>
      <c r="R246" s="278">
        <f>IF(R$121=0,0,R$121/CHI_fec!R$121)</f>
        <v>1.667651142377429</v>
      </c>
      <c r="S246" s="278">
        <f>IF(S$121=0,0,S$121/CHI_fec!S$121)</f>
        <v>1.7122925185608493</v>
      </c>
      <c r="T246" s="278">
        <f>IF(T$121=0,0,T$121/CHI_fec!T$121)</f>
        <v>1.7532187512084676</v>
      </c>
      <c r="U246" s="278">
        <f>IF(U$121=0,0,U$121/CHI_fec!U$121)</f>
        <v>1.5985149401211003</v>
      </c>
      <c r="V246" s="278">
        <f>IF(V$121=0,0,V$121/CHI_fec!V$121)</f>
        <v>1.7034964365803908</v>
      </c>
      <c r="W246" s="278">
        <f>IF(W$121=0,0,W$121/CHI_fec!W$121)</f>
        <v>1.6567121838984962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2.3764881827691617</v>
      </c>
      <c r="C247" s="278">
        <f>IF(C$134=0,0,C$134/CHI_fec!C$134)</f>
        <v>2.3278482144820258</v>
      </c>
      <c r="D247" s="278">
        <f>IF(D$134=0,0,D$134/CHI_fec!D$134)</f>
        <v>2.2312077802971566</v>
      </c>
      <c r="E247" s="278">
        <f>IF(E$134=0,0,E$134/CHI_fec!E$134)</f>
        <v>2.361791322314148</v>
      </c>
      <c r="F247" s="278">
        <f>IF(F$134=0,0,F$134/CHI_fec!F$134)</f>
        <v>2.1966250702708727</v>
      </c>
      <c r="G247" s="278">
        <f>IF(G$134=0,0,G$134/CHI_fec!G$134)</f>
        <v>2.3609316721064548</v>
      </c>
      <c r="H247" s="278">
        <f>IF(H$134=0,0,H$134/CHI_fec!H$134)</f>
        <v>2.3427874076385025</v>
      </c>
      <c r="I247" s="278">
        <f>IF(I$134=0,0,I$134/CHI_fec!I$134)</f>
        <v>2.3346951015466297</v>
      </c>
      <c r="J247" s="278">
        <f>IF(J$134=0,0,J$134/CHI_fec!J$134)</f>
        <v>2.191448302221279</v>
      </c>
      <c r="K247" s="278">
        <f>IF(K$134=0,0,K$134/CHI_fec!K$134)</f>
        <v>2.1206429240588474</v>
      </c>
      <c r="L247" s="278">
        <f>IF(L$134=0,0,L$134/CHI_fec!L$134)</f>
        <v>2.15071201515285</v>
      </c>
      <c r="M247" s="278">
        <f>IF(M$134=0,0,M$134/CHI_fec!M$134)</f>
        <v>2.4221239835595521</v>
      </c>
      <c r="N247" s="278">
        <f>IF(N$134=0,0,N$134/CHI_fec!N$134)</f>
        <v>2.2981652543531852</v>
      </c>
      <c r="O247" s="278">
        <f>IF(O$134=0,0,O$134/CHI_fec!O$134)</f>
        <v>2.3713253301596557</v>
      </c>
      <c r="P247" s="278">
        <f>IF(P$134=0,0,P$134/CHI_fec!P$134)</f>
        <v>2.4051569756288846</v>
      </c>
      <c r="Q247" s="278">
        <f>IF(Q$134=0,0,Q$134/CHI_fec!Q$134)</f>
        <v>2.3981252873534715</v>
      </c>
      <c r="R247" s="278">
        <f>IF(R$134=0,0,R$134/CHI_fec!R$134)</f>
        <v>2.3712737581080514</v>
      </c>
      <c r="S247" s="278">
        <f>IF(S$134=0,0,S$134/CHI_fec!S$134)</f>
        <v>2.3974117730768736</v>
      </c>
      <c r="T247" s="278">
        <f>IF(T$134=0,0,T$134/CHI_fec!T$134)</f>
        <v>2.3919092912239819</v>
      </c>
      <c r="U247" s="278">
        <f>IF(U$134=0,0,U$134/CHI_fec!U$134)</f>
        <v>2.381405659017843</v>
      </c>
      <c r="V247" s="278">
        <f>IF(V$134=0,0,V$134/CHI_fec!V$134)</f>
        <v>2.3841452322528336</v>
      </c>
      <c r="W247" s="278">
        <f>IF(W$134=0,0,W$134/CHI_fec!W$134)</f>
        <v>2.3885573502837971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1.2102580913494858</v>
      </c>
      <c r="C248" s="278">
        <f>IF(C$142=0,0,C$142/CHI_fec!C$142)</f>
        <v>1.1398835565591336</v>
      </c>
      <c r="D248" s="278">
        <f>IF(D$142=0,0,D$142/CHI_fec!D$142)</f>
        <v>1.0055884676747526</v>
      </c>
      <c r="E248" s="278">
        <f>IF(E$142=0,0,E$142/CHI_fec!E$142)</f>
        <v>1.2305722459571393</v>
      </c>
      <c r="F248" s="278">
        <f>IF(F$142=0,0,F$142/CHI_fec!F$142)</f>
        <v>1.003999663996219</v>
      </c>
      <c r="G248" s="278">
        <f>IF(G$142=0,0,G$142/CHI_fec!G$142)</f>
        <v>1.3222745696842797</v>
      </c>
      <c r="H248" s="278">
        <f>IF(H$142=0,0,H$142/CHI_fec!H$142)</f>
        <v>1.195629447744617</v>
      </c>
      <c r="I248" s="278">
        <f>IF(I$142=0,0,I$142/CHI_fec!I$142)</f>
        <v>1.2639480921953339</v>
      </c>
      <c r="J248" s="278">
        <f>IF(J$142=0,0,J$142/CHI_fec!J$142)</f>
        <v>1.0911196454540633</v>
      </c>
      <c r="K248" s="278">
        <f>IF(K$142=0,0,K$142/CHI_fec!K$142)</f>
        <v>0.90294227599899168</v>
      </c>
      <c r="L248" s="278">
        <f>IF(L$142=0,0,L$142/CHI_fec!L$142)</f>
        <v>1.0208079186952264</v>
      </c>
      <c r="M248" s="278">
        <f>IF(M$142=0,0,M$142/CHI_fec!M$142)</f>
        <v>1.7803189469049931</v>
      </c>
      <c r="N248" s="278">
        <f>IF(N$142=0,0,N$142/CHI_fec!N$142)</f>
        <v>1.286780657829218</v>
      </c>
      <c r="O248" s="278">
        <f>IF(O$142=0,0,O$142/CHI_fec!O$142)</f>
        <v>1.6954433557081312</v>
      </c>
      <c r="P248" s="278">
        <f>IF(P$142=0,0,P$142/CHI_fec!P$142)</f>
        <v>1.6388643917675343</v>
      </c>
      <c r="Q248" s="278">
        <f>IF(Q$142=0,0,Q$142/CHI_fec!Q$142)</f>
        <v>1.6756828665212515</v>
      </c>
      <c r="R248" s="278">
        <f>IF(R$142=0,0,R$142/CHI_fec!R$142)</f>
        <v>1.6467280449629429</v>
      </c>
      <c r="S248" s="278">
        <f>IF(S$142=0,0,S$142/CHI_fec!S$142)</f>
        <v>1.7281537377199883</v>
      </c>
      <c r="T248" s="278">
        <f>IF(T$142=0,0,T$142/CHI_fec!T$142)</f>
        <v>1.7618982877854501</v>
      </c>
      <c r="U248" s="278">
        <f>IF(U$142=0,0,U$142/CHI_fec!U$142)</f>
        <v>1.6912163922304309</v>
      </c>
      <c r="V248" s="278">
        <f>IF(V$142=0,0,V$142/CHI_fec!V$142)</f>
        <v>1.6828924657953763</v>
      </c>
      <c r="W248" s="278">
        <f>IF(W$142=0,0,W$142/CHI_fec!W$142)</f>
        <v>1.625022028850271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HU: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747.59297715688149</v>
      </c>
      <c r="C3" s="205">
        <f t="shared" si="0"/>
        <v>768.24265528529406</v>
      </c>
      <c r="D3" s="205">
        <f t="shared" si="0"/>
        <v>756.71895535165254</v>
      </c>
      <c r="E3" s="205">
        <f t="shared" si="0"/>
        <v>770.81018406686326</v>
      </c>
      <c r="F3" s="205">
        <f t="shared" si="0"/>
        <v>727.66405641800611</v>
      </c>
      <c r="G3" s="205">
        <f t="shared" si="0"/>
        <v>770.30537183768786</v>
      </c>
      <c r="H3" s="205">
        <f t="shared" si="0"/>
        <v>861.05980014688521</v>
      </c>
      <c r="I3" s="205">
        <f t="shared" si="0"/>
        <v>984.51629889922924</v>
      </c>
      <c r="J3" s="205">
        <f t="shared" si="0"/>
        <v>924.79891462350997</v>
      </c>
      <c r="K3" s="205">
        <f t="shared" si="0"/>
        <v>642.26504917211275</v>
      </c>
      <c r="L3" s="205">
        <f t="shared" si="0"/>
        <v>616.21893045443153</v>
      </c>
      <c r="M3" s="205">
        <f t="shared" si="0"/>
        <v>582.60756791268864</v>
      </c>
      <c r="N3" s="205">
        <f t="shared" si="0"/>
        <v>554.67029342210753</v>
      </c>
      <c r="O3" s="205">
        <f t="shared" si="0"/>
        <v>603.96069784691667</v>
      </c>
      <c r="P3" s="205">
        <f t="shared" si="0"/>
        <v>647.35423811856947</v>
      </c>
      <c r="Q3" s="205">
        <f t="shared" si="0"/>
        <v>716.00000000000023</v>
      </c>
      <c r="R3" s="205">
        <f t="shared" si="0"/>
        <v>736.05662125662877</v>
      </c>
      <c r="S3" s="205">
        <f t="shared" si="0"/>
        <v>764.72468782909527</v>
      </c>
      <c r="T3" s="205">
        <f t="shared" si="0"/>
        <v>815.67510725220336</v>
      </c>
      <c r="U3" s="205">
        <f t="shared" si="0"/>
        <v>886.45589418582608</v>
      </c>
      <c r="V3" s="205">
        <f t="shared" si="0"/>
        <v>798.85772863732882</v>
      </c>
      <c r="W3" s="205">
        <f t="shared" si="0"/>
        <v>887.48923909415134</v>
      </c>
      <c r="DA3" s="112"/>
    </row>
    <row r="4" spans="1:105" ht="12" customHeight="1" x14ac:dyDescent="0.25">
      <c r="A4" s="50" t="s">
        <v>49</v>
      </c>
      <c r="B4" s="243">
        <v>335.06778408809981</v>
      </c>
      <c r="C4" s="243">
        <v>324.70955047139518</v>
      </c>
      <c r="D4" s="243">
        <v>317.73275511970019</v>
      </c>
      <c r="E4" s="243">
        <v>289.8016313781107</v>
      </c>
      <c r="F4" s="243">
        <v>292.1821053439279</v>
      </c>
      <c r="G4" s="243">
        <v>296.87966610813532</v>
      </c>
      <c r="H4" s="243">
        <v>363.30871703613519</v>
      </c>
      <c r="I4" s="243">
        <v>394.21040784651012</v>
      </c>
      <c r="J4" s="243">
        <v>380.36816797288952</v>
      </c>
      <c r="K4" s="243">
        <v>309.63661252981649</v>
      </c>
      <c r="L4" s="243">
        <v>247.73598726291871</v>
      </c>
      <c r="M4" s="243">
        <v>186.78202098800901</v>
      </c>
      <c r="N4" s="243">
        <v>176.36087461287659</v>
      </c>
      <c r="O4" s="243">
        <v>184.3701483610011</v>
      </c>
      <c r="P4" s="243">
        <v>204.60579963773051</v>
      </c>
      <c r="Q4" s="243">
        <v>228.01883025710401</v>
      </c>
      <c r="R4" s="243">
        <v>246.01113770998279</v>
      </c>
      <c r="S4" s="243">
        <v>301.96189462523421</v>
      </c>
      <c r="T4" s="243">
        <v>177.06435454490199</v>
      </c>
      <c r="U4" s="243">
        <v>306.04682186686517</v>
      </c>
      <c r="V4" s="243">
        <v>256.59086971833858</v>
      </c>
      <c r="W4" s="243">
        <v>275.70410065380997</v>
      </c>
      <c r="DA4" s="83" t="s">
        <v>1406</v>
      </c>
    </row>
    <row r="5" spans="1:105" ht="12" customHeight="1" x14ac:dyDescent="0.25">
      <c r="A5" s="144" t="s">
        <v>50</v>
      </c>
      <c r="B5" s="284">
        <v>299.97186532501769</v>
      </c>
      <c r="C5" s="284">
        <v>337.15997622871362</v>
      </c>
      <c r="D5" s="284">
        <v>334.37212304617759</v>
      </c>
      <c r="E5" s="284">
        <v>393.13404055651438</v>
      </c>
      <c r="F5" s="284">
        <v>351.38819084903201</v>
      </c>
      <c r="G5" s="284">
        <v>367.72289361437959</v>
      </c>
      <c r="H5" s="284">
        <v>389.04682942282932</v>
      </c>
      <c r="I5" s="284">
        <v>463.87365823368111</v>
      </c>
      <c r="J5" s="284">
        <v>415.09560360472631</v>
      </c>
      <c r="K5" s="284">
        <v>240.3177002980452</v>
      </c>
      <c r="L5" s="284">
        <v>262.7565844742885</v>
      </c>
      <c r="M5" s="284">
        <v>283.1824828389523</v>
      </c>
      <c r="N5" s="284">
        <v>278.70933165718452</v>
      </c>
      <c r="O5" s="284">
        <v>297.02625581585232</v>
      </c>
      <c r="P5" s="284">
        <v>318.34014698990461</v>
      </c>
      <c r="Q5" s="284">
        <v>361.4899437401067</v>
      </c>
      <c r="R5" s="284">
        <v>347.61311223774419</v>
      </c>
      <c r="S5" s="284">
        <v>320.90327961797158</v>
      </c>
      <c r="T5" s="284">
        <v>500.44084679908713</v>
      </c>
      <c r="U5" s="284">
        <v>447.81438981717679</v>
      </c>
      <c r="V5" s="284">
        <v>439.53564825190108</v>
      </c>
      <c r="W5" s="284">
        <v>500.97776627659789</v>
      </c>
      <c r="DA5" s="94" t="s">
        <v>1407</v>
      </c>
    </row>
    <row r="6" spans="1:105" ht="12" customHeight="1" x14ac:dyDescent="0.25">
      <c r="A6" s="49" t="s">
        <v>58</v>
      </c>
      <c r="B6" s="244">
        <v>112.5533277437639</v>
      </c>
      <c r="C6" s="244">
        <v>106.3731285851853</v>
      </c>
      <c r="D6" s="244">
        <v>104.6140771857747</v>
      </c>
      <c r="E6" s="244">
        <v>87.87451213223811</v>
      </c>
      <c r="F6" s="244">
        <v>84.093760225046239</v>
      </c>
      <c r="G6" s="244">
        <v>105.7028121151729</v>
      </c>
      <c r="H6" s="244">
        <v>108.7042536879208</v>
      </c>
      <c r="I6" s="244">
        <v>126.43223281903811</v>
      </c>
      <c r="J6" s="244">
        <v>129.33514304589411</v>
      </c>
      <c r="K6" s="244">
        <v>92.31073634425104</v>
      </c>
      <c r="L6" s="244">
        <v>105.7263587172243</v>
      </c>
      <c r="M6" s="244">
        <v>112.6430640857274</v>
      </c>
      <c r="N6" s="244">
        <v>99.600087152046413</v>
      </c>
      <c r="O6" s="244">
        <v>122.56429367006319</v>
      </c>
      <c r="P6" s="244">
        <v>124.4082914909344</v>
      </c>
      <c r="Q6" s="244">
        <v>126.4912260027895</v>
      </c>
      <c r="R6" s="244">
        <v>142.43237130890179</v>
      </c>
      <c r="S6" s="244">
        <v>141.8595135858896</v>
      </c>
      <c r="T6" s="244">
        <v>138.16990590821419</v>
      </c>
      <c r="U6" s="244">
        <v>132.59468250178409</v>
      </c>
      <c r="V6" s="244">
        <v>102.7312106670891</v>
      </c>
      <c r="W6" s="244">
        <v>110.80737216374349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3326</v>
      </c>
      <c r="C9" s="243">
        <v>3452</v>
      </c>
      <c r="D9" s="243">
        <v>3510</v>
      </c>
      <c r="E9" s="243">
        <v>3573</v>
      </c>
      <c r="F9" s="243">
        <v>3580</v>
      </c>
      <c r="G9" s="243">
        <v>3371</v>
      </c>
      <c r="H9" s="243">
        <v>3724.1529999999998</v>
      </c>
      <c r="I9" s="243">
        <v>3551.7460000000001</v>
      </c>
      <c r="J9" s="243">
        <v>3544</v>
      </c>
      <c r="K9" s="243">
        <v>2807</v>
      </c>
      <c r="L9" s="243">
        <v>2136</v>
      </c>
      <c r="M9" s="243">
        <v>1694</v>
      </c>
      <c r="N9" s="243">
        <v>1870</v>
      </c>
      <c r="O9" s="243">
        <v>2022</v>
      </c>
      <c r="P9" s="243">
        <v>2100</v>
      </c>
      <c r="Q9" s="243">
        <v>2417.9778882638138</v>
      </c>
      <c r="R9" s="243">
        <v>2426.4158307234729</v>
      </c>
      <c r="S9" s="243">
        <v>3289.8879435847289</v>
      </c>
      <c r="T9" s="243">
        <v>1670</v>
      </c>
      <c r="U9" s="243">
        <v>2500</v>
      </c>
      <c r="V9" s="243">
        <v>2300</v>
      </c>
      <c r="W9" s="243">
        <v>2500</v>
      </c>
      <c r="DA9" s="83" t="s">
        <v>1410</v>
      </c>
    </row>
    <row r="10" spans="1:105" ht="12" customHeight="1" x14ac:dyDescent="0.25">
      <c r="A10" s="144" t="s">
        <v>1411</v>
      </c>
      <c r="B10" s="284">
        <v>4079.6298000000011</v>
      </c>
      <c r="C10" s="284">
        <v>4910.9147999999996</v>
      </c>
      <c r="D10" s="284">
        <v>5060.8778000000002</v>
      </c>
      <c r="E10" s="284">
        <v>6640.8474000000006</v>
      </c>
      <c r="F10" s="284">
        <v>5898.8483999999999</v>
      </c>
      <c r="G10" s="284">
        <v>5720.7060000000001</v>
      </c>
      <c r="H10" s="284">
        <v>5463.9188099999992</v>
      </c>
      <c r="I10" s="284">
        <v>5726.1693149999992</v>
      </c>
      <c r="J10" s="284">
        <v>5298.9319530429902</v>
      </c>
      <c r="K10" s="284">
        <v>3396.263963833625</v>
      </c>
      <c r="L10" s="284">
        <v>4173.9745764841746</v>
      </c>
      <c r="M10" s="284">
        <v>4447.757149086041</v>
      </c>
      <c r="N10" s="284">
        <v>3068.0599297989852</v>
      </c>
      <c r="O10" s="284">
        <v>3210.6127765532869</v>
      </c>
      <c r="P10" s="284">
        <v>3808.5884209173769</v>
      </c>
      <c r="Q10" s="284">
        <v>4344.9729879809038</v>
      </c>
      <c r="R10" s="284">
        <v>5137.1035577185994</v>
      </c>
      <c r="S10" s="284">
        <v>4391.6614542704929</v>
      </c>
      <c r="T10" s="284">
        <v>8032.973594959929</v>
      </c>
      <c r="U10" s="284">
        <v>7265.3305293375261</v>
      </c>
      <c r="V10" s="284">
        <v>6207.0271190329486</v>
      </c>
      <c r="W10" s="284">
        <v>7430.4899727452976</v>
      </c>
      <c r="DA10" s="94" t="s">
        <v>1412</v>
      </c>
    </row>
    <row r="11" spans="1:105" ht="12" customHeight="1" x14ac:dyDescent="0.25">
      <c r="A11" s="49" t="s">
        <v>1413</v>
      </c>
      <c r="B11" s="244">
        <v>416.83600000000001</v>
      </c>
      <c r="C11" s="244">
        <v>421.91500000000002</v>
      </c>
      <c r="D11" s="244">
        <v>431.17399999999998</v>
      </c>
      <c r="E11" s="244">
        <v>404.21499999999997</v>
      </c>
      <c r="F11" s="244">
        <v>384.42399999999998</v>
      </c>
      <c r="G11" s="244">
        <v>447.798</v>
      </c>
      <c r="H11" s="244">
        <v>415.73399999999998</v>
      </c>
      <c r="I11" s="244">
        <v>425</v>
      </c>
      <c r="J11" s="244">
        <v>449.59699999999998</v>
      </c>
      <c r="K11" s="244">
        <v>403.11900000000003</v>
      </c>
      <c r="L11" s="244">
        <v>395.47158960849049</v>
      </c>
      <c r="M11" s="244">
        <v>415.24516908891508</v>
      </c>
      <c r="N11" s="244">
        <v>399.40538782080301</v>
      </c>
      <c r="O11" s="244">
        <v>378.50477691200001</v>
      </c>
      <c r="P11" s="244">
        <v>382.85899999999998</v>
      </c>
      <c r="Q11" s="244">
        <v>389.43299999999999</v>
      </c>
      <c r="R11" s="244">
        <v>401.59557850686917</v>
      </c>
      <c r="S11" s="244">
        <v>383.98019360944738</v>
      </c>
      <c r="T11" s="244">
        <v>419.58572744446042</v>
      </c>
      <c r="U11" s="244">
        <v>435.37747592726498</v>
      </c>
      <c r="V11" s="244">
        <v>403.42628819189139</v>
      </c>
      <c r="W11" s="244">
        <v>405.90169906840532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3800</v>
      </c>
      <c r="C14" s="243">
        <v>3800</v>
      </c>
      <c r="D14" s="243">
        <v>3800</v>
      </c>
      <c r="E14" s="243">
        <v>3800</v>
      </c>
      <c r="F14" s="243">
        <v>3800</v>
      </c>
      <c r="G14" s="243">
        <v>3800</v>
      </c>
      <c r="H14" s="243">
        <v>4187.1948176326341</v>
      </c>
      <c r="I14" s="243">
        <v>4187.1948176326341</v>
      </c>
      <c r="J14" s="243">
        <v>4187.1948176326341</v>
      </c>
      <c r="K14" s="243">
        <v>3800</v>
      </c>
      <c r="L14" s="243">
        <v>3800</v>
      </c>
      <c r="M14" s="243">
        <v>3800</v>
      </c>
      <c r="N14" s="243">
        <v>3800</v>
      </c>
      <c r="O14" s="243">
        <v>3800</v>
      </c>
      <c r="P14" s="243">
        <v>3412.8051823673659</v>
      </c>
      <c r="Q14" s="243">
        <v>3412.8051823673659</v>
      </c>
      <c r="R14" s="243">
        <v>3412.8051823673659</v>
      </c>
      <c r="S14" s="243">
        <v>3800</v>
      </c>
      <c r="T14" s="243">
        <v>3800</v>
      </c>
      <c r="U14" s="243">
        <v>3800</v>
      </c>
      <c r="V14" s="243">
        <v>3800</v>
      </c>
      <c r="W14" s="243">
        <v>3800</v>
      </c>
      <c r="DA14" s="83" t="s">
        <v>1415</v>
      </c>
    </row>
    <row r="15" spans="1:105" ht="12" customHeight="1" x14ac:dyDescent="0.25">
      <c r="A15" s="107" t="s">
        <v>1411</v>
      </c>
      <c r="B15" s="284">
        <v>4532.9219999999996</v>
      </c>
      <c r="C15" s="284">
        <v>5283.9555517345361</v>
      </c>
      <c r="D15" s="284">
        <v>5659.472327601804</v>
      </c>
      <c r="E15" s="284">
        <v>7161.5394310708762</v>
      </c>
      <c r="F15" s="284">
        <v>6786.0226552036083</v>
      </c>
      <c r="G15" s="284">
        <v>6786.0226552036083</v>
      </c>
      <c r="H15" s="284">
        <v>6786.0226552036083</v>
      </c>
      <c r="I15" s="284">
        <v>6410.5058793363414</v>
      </c>
      <c r="J15" s="284">
        <v>6410.5058793363414</v>
      </c>
      <c r="K15" s="284">
        <v>6410.5058793363414</v>
      </c>
      <c r="L15" s="284">
        <v>6034.9891034690727</v>
      </c>
      <c r="M15" s="284">
        <v>6034.9891034690727</v>
      </c>
      <c r="N15" s="284">
        <v>6034.9891034690727</v>
      </c>
      <c r="O15" s="284">
        <v>6034.9891034690727</v>
      </c>
      <c r="P15" s="284">
        <v>5659.4723276018049</v>
      </c>
      <c r="Q15" s="284">
        <v>5659.4723276018049</v>
      </c>
      <c r="R15" s="284">
        <v>5659.4723276018049</v>
      </c>
      <c r="S15" s="284">
        <v>5659.4723276018049</v>
      </c>
      <c r="T15" s="284">
        <v>8663.6065345399493</v>
      </c>
      <c r="U15" s="284">
        <v>8663.6065345399493</v>
      </c>
      <c r="V15" s="284">
        <v>8663.6065345399493</v>
      </c>
      <c r="W15" s="284">
        <v>8663.6065345399493</v>
      </c>
      <c r="DA15" s="94" t="s">
        <v>1416</v>
      </c>
    </row>
    <row r="16" spans="1:105" ht="12" customHeight="1" x14ac:dyDescent="0.25">
      <c r="A16" s="49" t="s">
        <v>1413</v>
      </c>
      <c r="B16" s="244">
        <v>555.55555555555554</v>
      </c>
      <c r="C16" s="244">
        <v>521.31484629473914</v>
      </c>
      <c r="D16" s="244">
        <v>536.73124418666225</v>
      </c>
      <c r="E16" s="244">
        <v>502.49053492584568</v>
      </c>
      <c r="F16" s="244">
        <v>510.19873387180729</v>
      </c>
      <c r="G16" s="244">
        <v>506.79082039483723</v>
      </c>
      <c r="H16" s="244">
        <v>499.08262144887561</v>
      </c>
      <c r="I16" s="244">
        <v>491.37442250291411</v>
      </c>
      <c r="J16" s="244">
        <v>533.32333070969207</v>
      </c>
      <c r="K16" s="244">
        <v>483.66622355695239</v>
      </c>
      <c r="L16" s="244">
        <v>475.95802461099089</v>
      </c>
      <c r="M16" s="244">
        <v>475.95802461099089</v>
      </c>
      <c r="N16" s="244">
        <v>426.30091745825132</v>
      </c>
      <c r="O16" s="244">
        <v>418.59271851228982</v>
      </c>
      <c r="P16" s="244">
        <v>449.42551429613599</v>
      </c>
      <c r="Q16" s="244">
        <v>441.71731535017449</v>
      </c>
      <c r="R16" s="244">
        <v>441.71731535017449</v>
      </c>
      <c r="S16" s="244">
        <v>441.71731535017449</v>
      </c>
      <c r="T16" s="244">
        <v>483.6662235569525</v>
      </c>
      <c r="U16" s="244">
        <v>483.6662235569525</v>
      </c>
      <c r="V16" s="244">
        <v>483.6662235569525</v>
      </c>
      <c r="W16" s="244">
        <v>483.6662235569525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387.19481763263389</v>
      </c>
      <c r="H18" s="243">
        <v>387.19481763263389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387.19481763263389</v>
      </c>
      <c r="T18" s="243">
        <v>387.19481763263389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751.0335517345361</v>
      </c>
      <c r="D19" s="284">
        <v>375.51677586726811</v>
      </c>
      <c r="E19" s="284">
        <v>1502.067103469072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375.51677586726811</v>
      </c>
      <c r="T19" s="284">
        <v>3004.134206938144</v>
      </c>
      <c r="U19" s="284">
        <v>0</v>
      </c>
      <c r="V19" s="284">
        <v>375.51677586726811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7.7081989459615654</v>
      </c>
      <c r="D20" s="244">
        <v>15.416397891923131</v>
      </c>
      <c r="E20" s="244">
        <v>7.7081989459615654</v>
      </c>
      <c r="F20" s="244">
        <v>15.416397891923131</v>
      </c>
      <c r="G20" s="244">
        <v>38.540994729807828</v>
      </c>
      <c r="H20" s="244">
        <v>0</v>
      </c>
      <c r="I20" s="244">
        <v>34.240709260816473</v>
      </c>
      <c r="J20" s="244">
        <v>41.948908206778043</v>
      </c>
      <c r="K20" s="244">
        <v>0</v>
      </c>
      <c r="L20" s="244">
        <v>34.240709260816473</v>
      </c>
      <c r="M20" s="244">
        <v>0</v>
      </c>
      <c r="N20" s="244">
        <v>0</v>
      </c>
      <c r="O20" s="244">
        <v>0</v>
      </c>
      <c r="P20" s="244">
        <v>72.781703990624294</v>
      </c>
      <c r="Q20" s="244">
        <v>0</v>
      </c>
      <c r="R20" s="244">
        <v>49.657107152739599</v>
      </c>
      <c r="S20" s="244">
        <v>0</v>
      </c>
      <c r="T20" s="244">
        <v>91.606015359517642</v>
      </c>
      <c r="U20" s="244">
        <v>0</v>
      </c>
      <c r="V20" s="244">
        <v>49.657107152739599</v>
      </c>
      <c r="W20" s="244">
        <v>49.657107152739599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0</v>
      </c>
      <c r="F22" s="243">
        <f t="shared" si="1"/>
        <v>0</v>
      </c>
      <c r="G22" s="243">
        <f t="shared" si="1"/>
        <v>387.19481763263411</v>
      </c>
      <c r="H22" s="243">
        <f t="shared" si="1"/>
        <v>0</v>
      </c>
      <c r="I22" s="243">
        <f t="shared" si="1"/>
        <v>0</v>
      </c>
      <c r="J22" s="243">
        <f t="shared" si="1"/>
        <v>0</v>
      </c>
      <c r="K22" s="243">
        <f t="shared" si="1"/>
        <v>387.19481763263411</v>
      </c>
      <c r="L22" s="243">
        <f t="shared" si="1"/>
        <v>0</v>
      </c>
      <c r="M22" s="243">
        <f t="shared" si="1"/>
        <v>0</v>
      </c>
      <c r="N22" s="243">
        <f t="shared" si="1"/>
        <v>0</v>
      </c>
      <c r="O22" s="243">
        <f t="shared" si="1"/>
        <v>0</v>
      </c>
      <c r="P22" s="243">
        <f t="shared" si="1"/>
        <v>387.19481763263411</v>
      </c>
      <c r="Q22" s="243">
        <f t="shared" si="1"/>
        <v>0</v>
      </c>
      <c r="R22" s="243">
        <f t="shared" si="1"/>
        <v>0</v>
      </c>
      <c r="S22" s="243">
        <f t="shared" si="1"/>
        <v>0</v>
      </c>
      <c r="T22" s="243">
        <f t="shared" si="1"/>
        <v>387.19481763263411</v>
      </c>
      <c r="U22" s="243">
        <f t="shared" si="1"/>
        <v>0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0</v>
      </c>
      <c r="F23" s="284">
        <f t="shared" si="2"/>
        <v>375.51677586726782</v>
      </c>
      <c r="G23" s="284">
        <f t="shared" si="2"/>
        <v>0</v>
      </c>
      <c r="H23" s="284">
        <f t="shared" si="2"/>
        <v>0</v>
      </c>
      <c r="I23" s="284">
        <f t="shared" si="2"/>
        <v>375.51677586726692</v>
      </c>
      <c r="J23" s="284">
        <f t="shared" si="2"/>
        <v>0</v>
      </c>
      <c r="K23" s="284">
        <f t="shared" si="2"/>
        <v>0</v>
      </c>
      <c r="L23" s="284">
        <f t="shared" si="2"/>
        <v>375.51677586726873</v>
      </c>
      <c r="M23" s="284">
        <f t="shared" si="2"/>
        <v>0</v>
      </c>
      <c r="N23" s="284">
        <f t="shared" si="2"/>
        <v>0</v>
      </c>
      <c r="O23" s="284">
        <f t="shared" si="2"/>
        <v>0</v>
      </c>
      <c r="P23" s="284">
        <f t="shared" si="2"/>
        <v>375.51677586726782</v>
      </c>
      <c r="Q23" s="284">
        <f t="shared" si="2"/>
        <v>0</v>
      </c>
      <c r="R23" s="284">
        <f t="shared" si="2"/>
        <v>0</v>
      </c>
      <c r="S23" s="284">
        <f t="shared" si="2"/>
        <v>375.51677586726782</v>
      </c>
      <c r="T23" s="284">
        <f t="shared" si="2"/>
        <v>0</v>
      </c>
      <c r="U23" s="284">
        <f t="shared" si="2"/>
        <v>0</v>
      </c>
      <c r="V23" s="284">
        <f t="shared" si="2"/>
        <v>375.51677586726873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41.948908206778015</v>
      </c>
      <c r="D24" s="244">
        <f t="shared" si="3"/>
        <v>0</v>
      </c>
      <c r="E24" s="244">
        <f t="shared" si="3"/>
        <v>41.948908206778185</v>
      </c>
      <c r="F24" s="244">
        <f t="shared" si="3"/>
        <v>7.7081989459615556</v>
      </c>
      <c r="G24" s="244">
        <f t="shared" si="3"/>
        <v>41.948908206777844</v>
      </c>
      <c r="H24" s="244">
        <f t="shared" si="3"/>
        <v>7.7081989459616125</v>
      </c>
      <c r="I24" s="244">
        <f t="shared" si="3"/>
        <v>41.948908206777958</v>
      </c>
      <c r="J24" s="244">
        <f t="shared" si="3"/>
        <v>0</v>
      </c>
      <c r="K24" s="244">
        <f t="shared" si="3"/>
        <v>49.657107152739684</v>
      </c>
      <c r="L24" s="244">
        <f t="shared" si="3"/>
        <v>41.948908206777958</v>
      </c>
      <c r="M24" s="244">
        <f t="shared" si="3"/>
        <v>0</v>
      </c>
      <c r="N24" s="244">
        <f t="shared" si="3"/>
        <v>49.65710715273957</v>
      </c>
      <c r="O24" s="244">
        <f t="shared" si="3"/>
        <v>7.7081989459614988</v>
      </c>
      <c r="P24" s="244">
        <f t="shared" si="3"/>
        <v>41.948908206778128</v>
      </c>
      <c r="Q24" s="244">
        <f t="shared" si="3"/>
        <v>7.7081989459614988</v>
      </c>
      <c r="R24" s="244">
        <f t="shared" si="3"/>
        <v>49.65710715273957</v>
      </c>
      <c r="S24" s="244">
        <f t="shared" si="3"/>
        <v>0</v>
      </c>
      <c r="T24" s="244">
        <f t="shared" si="3"/>
        <v>49.65710715273957</v>
      </c>
      <c r="U24" s="244">
        <f t="shared" si="3"/>
        <v>0</v>
      </c>
      <c r="V24" s="244">
        <f t="shared" si="3"/>
        <v>49.65710715273957</v>
      </c>
      <c r="W24" s="244">
        <f t="shared" si="3"/>
        <v>49.65710715273957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474</v>
      </c>
      <c r="C26" s="243">
        <f t="shared" si="4"/>
        <v>348</v>
      </c>
      <c r="D26" s="243">
        <f t="shared" si="4"/>
        <v>290</v>
      </c>
      <c r="E26" s="243">
        <f t="shared" si="4"/>
        <v>227</v>
      </c>
      <c r="F26" s="243">
        <f t="shared" si="4"/>
        <v>220</v>
      </c>
      <c r="G26" s="243">
        <f t="shared" si="4"/>
        <v>429</v>
      </c>
      <c r="H26" s="243">
        <f t="shared" si="4"/>
        <v>463.04181763263432</v>
      </c>
      <c r="I26" s="243">
        <f t="shared" si="4"/>
        <v>635.44881763263402</v>
      </c>
      <c r="J26" s="243">
        <f t="shared" si="4"/>
        <v>643.19481763263411</v>
      </c>
      <c r="K26" s="243">
        <f t="shared" si="4"/>
        <v>993</v>
      </c>
      <c r="L26" s="243">
        <f t="shared" si="4"/>
        <v>1664</v>
      </c>
      <c r="M26" s="243">
        <f t="shared" si="4"/>
        <v>2106</v>
      </c>
      <c r="N26" s="243">
        <f t="shared" si="4"/>
        <v>1930</v>
      </c>
      <c r="O26" s="243">
        <f t="shared" si="4"/>
        <v>1778</v>
      </c>
      <c r="P26" s="243">
        <f t="shared" si="4"/>
        <v>1312.8051823673659</v>
      </c>
      <c r="Q26" s="243">
        <f t="shared" si="4"/>
        <v>994.82729410355205</v>
      </c>
      <c r="R26" s="243">
        <f t="shared" si="4"/>
        <v>986.38935164389295</v>
      </c>
      <c r="S26" s="243">
        <f t="shared" si="4"/>
        <v>510.11205641527113</v>
      </c>
      <c r="T26" s="243">
        <f t="shared" si="4"/>
        <v>2130</v>
      </c>
      <c r="U26" s="243">
        <f t="shared" si="4"/>
        <v>1300</v>
      </c>
      <c r="V26" s="243">
        <f t="shared" si="4"/>
        <v>1500</v>
      </c>
      <c r="W26" s="243">
        <f t="shared" si="4"/>
        <v>1300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453.2921999999985</v>
      </c>
      <c r="C27" s="284">
        <f t="shared" si="5"/>
        <v>373.04075173453657</v>
      </c>
      <c r="D27" s="284">
        <f t="shared" si="5"/>
        <v>598.59452760180375</v>
      </c>
      <c r="E27" s="284">
        <f t="shared" si="5"/>
        <v>520.6920310708756</v>
      </c>
      <c r="F27" s="284">
        <f t="shared" si="5"/>
        <v>887.17425520360848</v>
      </c>
      <c r="G27" s="284">
        <f t="shared" si="5"/>
        <v>1065.3166552036082</v>
      </c>
      <c r="H27" s="284">
        <f t="shared" si="5"/>
        <v>1322.1038452036091</v>
      </c>
      <c r="I27" s="284">
        <f t="shared" si="5"/>
        <v>684.33656433634224</v>
      </c>
      <c r="J27" s="284">
        <f t="shared" si="5"/>
        <v>1111.5739262933512</v>
      </c>
      <c r="K27" s="284">
        <f t="shared" si="5"/>
        <v>3014.2419155027164</v>
      </c>
      <c r="L27" s="284">
        <f t="shared" si="5"/>
        <v>1861.0145269848981</v>
      </c>
      <c r="M27" s="284">
        <f t="shared" si="5"/>
        <v>1587.2319543830317</v>
      </c>
      <c r="N27" s="284">
        <f t="shared" si="5"/>
        <v>2966.9291736700875</v>
      </c>
      <c r="O27" s="284">
        <f t="shared" si="5"/>
        <v>2824.3763269157857</v>
      </c>
      <c r="P27" s="284">
        <f t="shared" si="5"/>
        <v>1850.883906684428</v>
      </c>
      <c r="Q27" s="284">
        <f t="shared" si="5"/>
        <v>1314.4993396209011</v>
      </c>
      <c r="R27" s="284">
        <f t="shared" si="5"/>
        <v>522.36876988320546</v>
      </c>
      <c r="S27" s="284">
        <f t="shared" si="5"/>
        <v>1267.810873331312</v>
      </c>
      <c r="T27" s="284">
        <f t="shared" si="5"/>
        <v>630.63293958002032</v>
      </c>
      <c r="U27" s="284">
        <f t="shared" si="5"/>
        <v>1398.2760052024232</v>
      </c>
      <c r="V27" s="284">
        <f t="shared" si="5"/>
        <v>2456.5794155070007</v>
      </c>
      <c r="W27" s="284">
        <f t="shared" si="5"/>
        <v>1233.1165617946517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138.71955555555553</v>
      </c>
      <c r="C28" s="244">
        <f t="shared" si="6"/>
        <v>99.39984629473912</v>
      </c>
      <c r="D28" s="244">
        <f t="shared" si="6"/>
        <v>105.55724418666227</v>
      </c>
      <c r="E28" s="244">
        <f t="shared" si="6"/>
        <v>98.275534925845704</v>
      </c>
      <c r="F28" s="244">
        <f t="shared" si="6"/>
        <v>125.77473387180731</v>
      </c>
      <c r="G28" s="244">
        <f t="shared" si="6"/>
        <v>58.992820394837224</v>
      </c>
      <c r="H28" s="244">
        <f t="shared" si="6"/>
        <v>83.348621448875633</v>
      </c>
      <c r="I28" s="244">
        <f t="shared" si="6"/>
        <v>66.374422502914115</v>
      </c>
      <c r="J28" s="244">
        <f t="shared" si="6"/>
        <v>83.726330709692093</v>
      </c>
      <c r="K28" s="244">
        <f t="shared" si="6"/>
        <v>80.54722355695236</v>
      </c>
      <c r="L28" s="244">
        <f t="shared" si="6"/>
        <v>80.4864350025004</v>
      </c>
      <c r="M28" s="244">
        <f t="shared" si="6"/>
        <v>60.712855522075813</v>
      </c>
      <c r="N28" s="244">
        <f t="shared" si="6"/>
        <v>26.895529637448305</v>
      </c>
      <c r="O28" s="244">
        <f t="shared" si="6"/>
        <v>40.08794160028981</v>
      </c>
      <c r="P28" s="244">
        <f t="shared" si="6"/>
        <v>66.566514296136006</v>
      </c>
      <c r="Q28" s="244">
        <f t="shared" si="6"/>
        <v>52.284315350174495</v>
      </c>
      <c r="R28" s="244">
        <f t="shared" si="6"/>
        <v>40.121736843305314</v>
      </c>
      <c r="S28" s="244">
        <f t="shared" si="6"/>
        <v>57.737121740727105</v>
      </c>
      <c r="T28" s="244">
        <f t="shared" si="6"/>
        <v>64.080496112492085</v>
      </c>
      <c r="U28" s="244">
        <f t="shared" si="6"/>
        <v>48.288747629687521</v>
      </c>
      <c r="V28" s="244">
        <f t="shared" si="6"/>
        <v>80.239935365061115</v>
      </c>
      <c r="W28" s="244">
        <f t="shared" si="6"/>
        <v>77.764524488547181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576.63267411865854</v>
      </c>
      <c r="C31" s="212">
        <v>629.0380051590713</v>
      </c>
      <c r="D31" s="212">
        <v>651.83826311263965</v>
      </c>
      <c r="E31" s="212">
        <v>675.06844368013753</v>
      </c>
      <c r="F31" s="212">
        <v>645.07532244196045</v>
      </c>
      <c r="G31" s="212">
        <v>636.72863284608763</v>
      </c>
      <c r="H31" s="212">
        <v>614.28727429062758</v>
      </c>
      <c r="I31" s="212">
        <v>625.56147893379193</v>
      </c>
      <c r="J31" s="212">
        <v>646.85907136715377</v>
      </c>
      <c r="K31" s="212">
        <v>456.19484092863291</v>
      </c>
      <c r="L31" s="212">
        <v>444.00085984522792</v>
      </c>
      <c r="M31" s="212">
        <v>436.934135855546</v>
      </c>
      <c r="N31" s="212">
        <v>380.53043852106617</v>
      </c>
      <c r="O31" s="212">
        <v>399.86517626827163</v>
      </c>
      <c r="P31" s="212">
        <v>450.91986242476361</v>
      </c>
      <c r="Q31" s="212">
        <v>488.37420464316409</v>
      </c>
      <c r="R31" s="212">
        <v>538.37687016337065</v>
      </c>
      <c r="S31" s="212">
        <v>545.31820482719274</v>
      </c>
      <c r="T31" s="212">
        <v>577.04594576182751</v>
      </c>
      <c r="U31" s="212">
        <v>609.9121347904819</v>
      </c>
      <c r="V31" s="212">
        <v>553.9528575224831</v>
      </c>
      <c r="W31" s="212">
        <v>590.48200627922233</v>
      </c>
      <c r="DA31" s="109" t="s">
        <v>1421</v>
      </c>
    </row>
    <row r="32" spans="1:105" ht="12" customHeight="1" x14ac:dyDescent="0.25">
      <c r="A32" s="24" t="s">
        <v>30</v>
      </c>
      <c r="B32" s="215">
        <v>69.462510748065341</v>
      </c>
      <c r="C32" s="215">
        <v>87.218486672398967</v>
      </c>
      <c r="D32" s="215">
        <v>82.033190025795363</v>
      </c>
      <c r="E32" s="215">
        <v>55.323043852106622</v>
      </c>
      <c r="F32" s="215">
        <v>90.269819432502146</v>
      </c>
      <c r="G32" s="215">
        <v>117.3223559759243</v>
      </c>
      <c r="H32" s="215">
        <v>124.11822871883059</v>
      </c>
      <c r="I32" s="215">
        <v>115.742562338779</v>
      </c>
      <c r="J32" s="215">
        <v>114.9708512467756</v>
      </c>
      <c r="K32" s="215">
        <v>50.567497850386928</v>
      </c>
      <c r="L32" s="215">
        <v>40.007394668959577</v>
      </c>
      <c r="M32" s="215">
        <v>40.273258813413577</v>
      </c>
      <c r="N32" s="215">
        <v>33.618744625967317</v>
      </c>
      <c r="O32" s="215">
        <v>18.753138435081681</v>
      </c>
      <c r="P32" s="215">
        <v>27.969045571797079</v>
      </c>
      <c r="Q32" s="215">
        <v>34.316165090283739</v>
      </c>
      <c r="R32" s="215">
        <v>29.00928632846087</v>
      </c>
      <c r="S32" s="215">
        <v>39.33052450558899</v>
      </c>
      <c r="T32" s="215">
        <v>32.817454858125529</v>
      </c>
      <c r="U32" s="215">
        <v>25.919948409286331</v>
      </c>
      <c r="V32" s="215">
        <v>25.387618228718829</v>
      </c>
      <c r="W32" s="215">
        <v>21.718056749785031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95.268443680137565</v>
      </c>
      <c r="C33" s="206">
        <f t="shared" si="7"/>
        <v>70.177730008598445</v>
      </c>
      <c r="D33" s="206">
        <f t="shared" si="7"/>
        <v>96.529578675838351</v>
      </c>
      <c r="E33" s="206">
        <f t="shared" si="7"/>
        <v>172.42527944969902</v>
      </c>
      <c r="F33" s="206">
        <f t="shared" si="7"/>
        <v>161.04892519346518</v>
      </c>
      <c r="G33" s="206">
        <f t="shared" si="7"/>
        <v>128.91951848667236</v>
      </c>
      <c r="H33" s="206">
        <f t="shared" si="7"/>
        <v>104.93456577815992</v>
      </c>
      <c r="I33" s="206">
        <f t="shared" si="7"/>
        <v>130.37403267411867</v>
      </c>
      <c r="J33" s="206">
        <f t="shared" si="7"/>
        <v>128.79999999999998</v>
      </c>
      <c r="K33" s="206">
        <f t="shared" si="7"/>
        <v>104.2085124677558</v>
      </c>
      <c r="L33" s="206">
        <f t="shared" si="7"/>
        <v>98.022355975924327</v>
      </c>
      <c r="M33" s="206">
        <f t="shared" si="7"/>
        <v>83.787102321582111</v>
      </c>
      <c r="N33" s="206">
        <f t="shared" si="7"/>
        <v>83.596044711951848</v>
      </c>
      <c r="O33" s="206">
        <f t="shared" si="7"/>
        <v>87.489251934651762</v>
      </c>
      <c r="P33" s="206">
        <f t="shared" si="7"/>
        <v>71.534393809114363</v>
      </c>
      <c r="Q33" s="206">
        <f t="shared" si="7"/>
        <v>86.844368013757531</v>
      </c>
      <c r="R33" s="206">
        <f t="shared" si="7"/>
        <v>103.35580395528804</v>
      </c>
      <c r="S33" s="206">
        <f t="shared" si="7"/>
        <v>95.658039552880481</v>
      </c>
      <c r="T33" s="206">
        <f t="shared" si="7"/>
        <v>104.22579535683576</v>
      </c>
      <c r="U33" s="206">
        <f t="shared" si="7"/>
        <v>110.09277730008597</v>
      </c>
      <c r="V33" s="206">
        <f t="shared" si="7"/>
        <v>85.334737747205509</v>
      </c>
      <c r="W33" s="206">
        <f t="shared" si="7"/>
        <v>61.480997420464305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10.167669819432501</v>
      </c>
      <c r="C35" s="206">
        <v>2.259501289767841</v>
      </c>
      <c r="D35" s="206">
        <v>10.167669819432501</v>
      </c>
      <c r="E35" s="206">
        <v>11.297420464316421</v>
      </c>
      <c r="F35" s="206">
        <v>8.9805674978503873</v>
      </c>
      <c r="G35" s="206">
        <v>7.8580395528804807</v>
      </c>
      <c r="H35" s="206">
        <v>7.8580395528804807</v>
      </c>
      <c r="I35" s="206">
        <v>6.7354256233877896</v>
      </c>
      <c r="J35" s="206">
        <v>5.6128976784178848</v>
      </c>
      <c r="K35" s="206">
        <v>5.6128976784178848</v>
      </c>
      <c r="L35" s="206">
        <v>6.7354256233877896</v>
      </c>
      <c r="M35" s="206">
        <v>5.6128976784178848</v>
      </c>
      <c r="N35" s="206">
        <v>4.4902837489251937</v>
      </c>
      <c r="O35" s="206">
        <v>6.7354256233877896</v>
      </c>
      <c r="P35" s="206">
        <v>5.6128976784178848</v>
      </c>
      <c r="Q35" s="206">
        <v>6.7354256233877896</v>
      </c>
      <c r="R35" s="206">
        <v>5.5125537403267408</v>
      </c>
      <c r="S35" s="206">
        <v>5.5101461736887352</v>
      </c>
      <c r="T35" s="206">
        <v>5.5101461736887352</v>
      </c>
      <c r="U35" s="206">
        <v>5.5101461736887352</v>
      </c>
      <c r="V35" s="206">
        <v>6.612209802235598</v>
      </c>
      <c r="W35" s="206">
        <v>5.5101461736887352</v>
      </c>
      <c r="DA35" s="71" t="s">
        <v>1424</v>
      </c>
    </row>
    <row r="36" spans="1:105" ht="12" customHeight="1" x14ac:dyDescent="0.25">
      <c r="A36" s="18" t="s">
        <v>69</v>
      </c>
      <c r="B36" s="206">
        <v>3.0810834049871021</v>
      </c>
      <c r="C36" s="206">
        <v>6.1622527944969896</v>
      </c>
      <c r="D36" s="206">
        <v>5.135167669819432</v>
      </c>
      <c r="E36" s="206">
        <v>4.1081685296646597</v>
      </c>
      <c r="F36" s="206">
        <v>5.135167669819432</v>
      </c>
      <c r="G36" s="206">
        <v>5.135167669819432</v>
      </c>
      <c r="H36" s="206">
        <v>5.135167669819432</v>
      </c>
      <c r="I36" s="206">
        <v>3.0094582975064492</v>
      </c>
      <c r="J36" s="206">
        <v>5.0157351676698188</v>
      </c>
      <c r="K36" s="206">
        <v>4.0126397248495271</v>
      </c>
      <c r="L36" s="206">
        <v>3.0094582975064492</v>
      </c>
      <c r="M36" s="206">
        <v>8.0251934651762671</v>
      </c>
      <c r="N36" s="206">
        <v>5.0157351676698188</v>
      </c>
      <c r="O36" s="206">
        <v>9.0283748925193468</v>
      </c>
      <c r="P36" s="206">
        <v>6.0189165950128984</v>
      </c>
      <c r="Q36" s="206">
        <v>6.0189165950128984</v>
      </c>
      <c r="R36" s="206">
        <v>7.1725709372312982</v>
      </c>
      <c r="S36" s="206">
        <v>7.1725709372312982</v>
      </c>
      <c r="T36" s="206">
        <v>8.1971625107480648</v>
      </c>
      <c r="U36" s="206">
        <v>8.1971625107480648</v>
      </c>
      <c r="V36" s="206">
        <v>8.1971625107480648</v>
      </c>
      <c r="W36" s="206">
        <v>8.1971625107480648</v>
      </c>
      <c r="DA36" s="71" t="s">
        <v>1425</v>
      </c>
    </row>
    <row r="37" spans="1:105" ht="12" customHeight="1" x14ac:dyDescent="0.25">
      <c r="A37" s="18" t="s">
        <v>70</v>
      </c>
      <c r="B37" s="206">
        <v>82.019690455717964</v>
      </c>
      <c r="C37" s="206">
        <v>61.755975924333612</v>
      </c>
      <c r="D37" s="206">
        <v>50.176784178847811</v>
      </c>
      <c r="E37" s="206">
        <v>100.3534823731728</v>
      </c>
      <c r="F37" s="206">
        <v>83.949527085124672</v>
      </c>
      <c r="G37" s="206">
        <v>6.7546001719690452</v>
      </c>
      <c r="H37" s="206">
        <v>0.96491831470335332</v>
      </c>
      <c r="I37" s="206">
        <v>0.96018916595012893</v>
      </c>
      <c r="J37" s="206">
        <v>4.8007738607050729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0.96018916595012893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0</v>
      </c>
      <c r="C38" s="206">
        <v>0</v>
      </c>
      <c r="D38" s="206">
        <v>31.049957007738609</v>
      </c>
      <c r="E38" s="206">
        <v>56.66620808254514</v>
      </c>
      <c r="F38" s="206">
        <v>62.983662940670683</v>
      </c>
      <c r="G38" s="206">
        <v>109.17171109200341</v>
      </c>
      <c r="H38" s="206">
        <v>90.976440240756659</v>
      </c>
      <c r="I38" s="206">
        <v>119.6689595872743</v>
      </c>
      <c r="J38" s="206">
        <v>113.37059329320719</v>
      </c>
      <c r="K38" s="206">
        <v>94.58297506448838</v>
      </c>
      <c r="L38" s="206">
        <v>88.277472055030088</v>
      </c>
      <c r="M38" s="206">
        <v>70.149011177987958</v>
      </c>
      <c r="N38" s="206">
        <v>74.090025795356837</v>
      </c>
      <c r="O38" s="206">
        <v>71.725451418744626</v>
      </c>
      <c r="P38" s="206">
        <v>59.902579535683579</v>
      </c>
      <c r="Q38" s="206">
        <v>74.090025795356837</v>
      </c>
      <c r="R38" s="206">
        <v>90.670679277730002</v>
      </c>
      <c r="S38" s="206">
        <v>82.975322441960444</v>
      </c>
      <c r="T38" s="206">
        <v>90.518486672398964</v>
      </c>
      <c r="U38" s="206">
        <v>96.385468615649174</v>
      </c>
      <c r="V38" s="206">
        <v>69.565176268271713</v>
      </c>
      <c r="W38" s="206">
        <v>47.773688736027509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326.97764402407557</v>
      </c>
      <c r="C39" s="206">
        <f t="shared" si="8"/>
        <v>375.30094582975062</v>
      </c>
      <c r="D39" s="206">
        <f t="shared" si="8"/>
        <v>362.23129836629403</v>
      </c>
      <c r="E39" s="206">
        <f t="shared" si="8"/>
        <v>328.7188306104901</v>
      </c>
      <c r="F39" s="206">
        <f t="shared" si="8"/>
        <v>274.03267411865858</v>
      </c>
      <c r="G39" s="206">
        <f t="shared" si="8"/>
        <v>260.29664660361141</v>
      </c>
      <c r="H39" s="206">
        <f t="shared" si="8"/>
        <v>245.2278589853826</v>
      </c>
      <c r="I39" s="206">
        <f t="shared" si="8"/>
        <v>244.75494411006019</v>
      </c>
      <c r="J39" s="206">
        <f t="shared" si="8"/>
        <v>249.07566638005159</v>
      </c>
      <c r="K39" s="206">
        <f t="shared" si="8"/>
        <v>159.41530524505589</v>
      </c>
      <c r="L39" s="206">
        <f t="shared" si="8"/>
        <v>152.36457437661221</v>
      </c>
      <c r="M39" s="206">
        <f t="shared" si="8"/>
        <v>153.3104041272571</v>
      </c>
      <c r="N39" s="206">
        <f t="shared" si="8"/>
        <v>122.2914875322442</v>
      </c>
      <c r="O39" s="206">
        <f t="shared" si="8"/>
        <v>165.39122957867579</v>
      </c>
      <c r="P39" s="206">
        <f t="shared" si="8"/>
        <v>191.2510748065348</v>
      </c>
      <c r="Q39" s="206">
        <f t="shared" si="8"/>
        <v>180.6319862424763</v>
      </c>
      <c r="R39" s="206">
        <f t="shared" si="8"/>
        <v>201.5262252794497</v>
      </c>
      <c r="S39" s="206">
        <f t="shared" si="8"/>
        <v>194.17454858125541</v>
      </c>
      <c r="T39" s="206">
        <f t="shared" si="8"/>
        <v>201.99914015477211</v>
      </c>
      <c r="U39" s="206">
        <f t="shared" si="8"/>
        <v>208.21152192605331</v>
      </c>
      <c r="V39" s="206">
        <f t="shared" si="8"/>
        <v>190.4772141014617</v>
      </c>
      <c r="W39" s="206">
        <f t="shared" si="8"/>
        <v>200.96732588134131</v>
      </c>
      <c r="DA39" s="71"/>
    </row>
    <row r="40" spans="1:105" ht="12" customHeight="1" x14ac:dyDescent="0.25">
      <c r="A40" s="18" t="s">
        <v>72</v>
      </c>
      <c r="B40" s="206">
        <v>326.97764402407557</v>
      </c>
      <c r="C40" s="206">
        <v>375.30094582975062</v>
      </c>
      <c r="D40" s="206">
        <v>362.23129836629403</v>
      </c>
      <c r="E40" s="206">
        <v>328.7188306104901</v>
      </c>
      <c r="F40" s="206">
        <v>274.03267411865858</v>
      </c>
      <c r="G40" s="206">
        <v>260.29664660361141</v>
      </c>
      <c r="H40" s="206">
        <v>245.2278589853826</v>
      </c>
      <c r="I40" s="206">
        <v>244.75494411006019</v>
      </c>
      <c r="J40" s="206">
        <v>249.07566638005159</v>
      </c>
      <c r="K40" s="206">
        <v>159.41530524505589</v>
      </c>
      <c r="L40" s="206">
        <v>152.36457437661221</v>
      </c>
      <c r="M40" s="206">
        <v>153.3104041272571</v>
      </c>
      <c r="N40" s="206">
        <v>122.2914875322442</v>
      </c>
      <c r="O40" s="206">
        <v>165.39122957867579</v>
      </c>
      <c r="P40" s="206">
        <v>191.2510748065348</v>
      </c>
      <c r="Q40" s="206">
        <v>180.6319862424763</v>
      </c>
      <c r="R40" s="206">
        <v>201.5262252794497</v>
      </c>
      <c r="S40" s="206">
        <v>194.17454858125541</v>
      </c>
      <c r="T40" s="206">
        <v>201.99914015477211</v>
      </c>
      <c r="U40" s="206">
        <v>208.21152192605331</v>
      </c>
      <c r="V40" s="206">
        <v>190.4772141014617</v>
      </c>
      <c r="W40" s="206">
        <v>200.96732588134131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</v>
      </c>
      <c r="C42" s="206">
        <f t="shared" si="9"/>
        <v>0</v>
      </c>
      <c r="D42" s="206">
        <f t="shared" si="9"/>
        <v>20.516852966466029</v>
      </c>
      <c r="E42" s="206">
        <f t="shared" si="9"/>
        <v>20.540756663800519</v>
      </c>
      <c r="F42" s="206">
        <f t="shared" si="9"/>
        <v>28.016595012897675</v>
      </c>
      <c r="G42" s="206">
        <f t="shared" si="9"/>
        <v>45.858383490971619</v>
      </c>
      <c r="H42" s="206">
        <f t="shared" si="9"/>
        <v>52.307222699914014</v>
      </c>
      <c r="I42" s="206">
        <f t="shared" si="9"/>
        <v>46.336027515047292</v>
      </c>
      <c r="J42" s="206">
        <f t="shared" si="9"/>
        <v>50.372570937231288</v>
      </c>
      <c r="K42" s="206">
        <f t="shared" si="9"/>
        <v>58.111263972484956</v>
      </c>
      <c r="L42" s="206">
        <f t="shared" si="9"/>
        <v>69.336887360275142</v>
      </c>
      <c r="M42" s="206">
        <f t="shared" si="9"/>
        <v>74.806534823731724</v>
      </c>
      <c r="N42" s="206">
        <f t="shared" si="9"/>
        <v>37.068873602751502</v>
      </c>
      <c r="O42" s="206">
        <f t="shared" si="9"/>
        <v>35.874634565778159</v>
      </c>
      <c r="P42" s="206">
        <f t="shared" si="9"/>
        <v>53.573172828890797</v>
      </c>
      <c r="Q42" s="206">
        <f t="shared" si="9"/>
        <v>68.166638005159072</v>
      </c>
      <c r="R42" s="206">
        <f t="shared" si="9"/>
        <v>76.932330180567504</v>
      </c>
      <c r="S42" s="206">
        <f t="shared" si="9"/>
        <v>91.391549625129144</v>
      </c>
      <c r="T42" s="206">
        <f t="shared" si="9"/>
        <v>113.34508591659974</v>
      </c>
      <c r="U42" s="206">
        <f t="shared" si="9"/>
        <v>135.87989059443734</v>
      </c>
      <c r="V42" s="206">
        <f t="shared" si="9"/>
        <v>125.52009741930165</v>
      </c>
      <c r="W42" s="206">
        <f t="shared" si="9"/>
        <v>169.68140438756302</v>
      </c>
      <c r="DA42" s="71"/>
    </row>
    <row r="43" spans="1:105" ht="12" customHeight="1" x14ac:dyDescent="0.25">
      <c r="A43" s="18" t="s">
        <v>73</v>
      </c>
      <c r="B43" s="206">
        <v>0</v>
      </c>
      <c r="C43" s="206">
        <v>0</v>
      </c>
      <c r="D43" s="206">
        <v>20.516852966466029</v>
      </c>
      <c r="E43" s="206">
        <v>20.277987962166812</v>
      </c>
      <c r="F43" s="206">
        <v>27.801633705932929</v>
      </c>
      <c r="G43" s="206">
        <v>45.571797076526217</v>
      </c>
      <c r="H43" s="206">
        <v>52.092261392949268</v>
      </c>
      <c r="I43" s="206">
        <v>46.049441100601889</v>
      </c>
      <c r="J43" s="206">
        <v>50.06208082545141</v>
      </c>
      <c r="K43" s="206">
        <v>57.752966466036114</v>
      </c>
      <c r="L43" s="206">
        <v>68.954772141014615</v>
      </c>
      <c r="M43" s="206">
        <v>74.400515907136707</v>
      </c>
      <c r="N43" s="206">
        <v>36.925537403267413</v>
      </c>
      <c r="O43" s="206">
        <v>35.874634565778159</v>
      </c>
      <c r="P43" s="206">
        <v>53.573172828890797</v>
      </c>
      <c r="Q43" s="206">
        <v>68.166638005159072</v>
      </c>
      <c r="R43" s="206">
        <v>76.932330180567504</v>
      </c>
      <c r="S43" s="206">
        <v>91.215219260533104</v>
      </c>
      <c r="T43" s="206">
        <v>113.0457437661221</v>
      </c>
      <c r="U43" s="206">
        <v>135.47343078245919</v>
      </c>
      <c r="V43" s="206">
        <v>125.2030954428203</v>
      </c>
      <c r="W43" s="206">
        <v>169.29398108340499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0.26276870163370591</v>
      </c>
      <c r="F47" s="206">
        <v>0.2149613069647463</v>
      </c>
      <c r="G47" s="206">
        <v>0.28658641444539978</v>
      </c>
      <c r="H47" s="206">
        <v>0.2149613069647463</v>
      </c>
      <c r="I47" s="206">
        <v>0.28658641444539978</v>
      </c>
      <c r="J47" s="206">
        <v>0.31049011177987962</v>
      </c>
      <c r="K47" s="206">
        <v>0.35829750644883918</v>
      </c>
      <c r="L47" s="206">
        <v>0.3821152192605331</v>
      </c>
      <c r="M47" s="206">
        <v>0.40601891659501288</v>
      </c>
      <c r="N47" s="206">
        <v>0.14333619948409279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0.19105760963026661</v>
      </c>
      <c r="U47" s="206">
        <v>0.26276870163370591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0.17633036459603371</v>
      </c>
      <c r="T48" s="206">
        <v>0.1082845408473732</v>
      </c>
      <c r="U48" s="206">
        <v>0.14369111034442969</v>
      </c>
      <c r="V48" s="206">
        <v>0.31700197648135181</v>
      </c>
      <c r="W48" s="206">
        <v>0.38742330415803983</v>
      </c>
      <c r="DA48" s="71" t="s">
        <v>1435</v>
      </c>
    </row>
    <row r="49" spans="1:105" ht="12" customHeight="1" x14ac:dyDescent="0.25">
      <c r="A49" s="14" t="s">
        <v>79</v>
      </c>
      <c r="B49" s="206">
        <v>10.031556319862419</v>
      </c>
      <c r="C49" s="206">
        <v>12.849871023215821</v>
      </c>
      <c r="D49" s="206">
        <v>6.5204643164230429</v>
      </c>
      <c r="E49" s="206">
        <v>14.99948409286328</v>
      </c>
      <c r="F49" s="206">
        <v>8.2163370593293195</v>
      </c>
      <c r="G49" s="206">
        <v>5.8278589853826306</v>
      </c>
      <c r="H49" s="206">
        <v>7.0459157351676698</v>
      </c>
      <c r="I49" s="206">
        <v>7.786414445399827</v>
      </c>
      <c r="J49" s="206">
        <v>7.1653482373172821</v>
      </c>
      <c r="K49" s="206">
        <v>4.8724849527085121</v>
      </c>
      <c r="L49" s="206">
        <v>4.1320722269991386</v>
      </c>
      <c r="M49" s="206">
        <v>3.845399828030954</v>
      </c>
      <c r="N49" s="206">
        <v>2.1496130696474629</v>
      </c>
      <c r="O49" s="206">
        <v>2.6750644883920889</v>
      </c>
      <c r="P49" s="206">
        <v>3.1527944969905422</v>
      </c>
      <c r="Q49" s="206">
        <v>3.367755803955288</v>
      </c>
      <c r="R49" s="206">
        <v>2.9616509028374889</v>
      </c>
      <c r="S49" s="206">
        <v>3.8693035253654342</v>
      </c>
      <c r="T49" s="206">
        <v>2.8184006878761818</v>
      </c>
      <c r="U49" s="206">
        <v>2.7228718830610492</v>
      </c>
      <c r="V49" s="206">
        <v>2.5556319862424761</v>
      </c>
      <c r="W49" s="206">
        <v>2.842304385210662</v>
      </c>
      <c r="DA49" s="71" t="s">
        <v>1436</v>
      </c>
    </row>
    <row r="50" spans="1:105" ht="12" customHeight="1" x14ac:dyDescent="0.25">
      <c r="A50" s="21" t="s">
        <v>38</v>
      </c>
      <c r="B50" s="209">
        <v>74.892519346517616</v>
      </c>
      <c r="C50" s="209">
        <v>83.490971625107477</v>
      </c>
      <c r="D50" s="209">
        <v>84.006878761822861</v>
      </c>
      <c r="E50" s="209">
        <v>83.061049011177985</v>
      </c>
      <c r="F50" s="209">
        <v>83.490971625107477</v>
      </c>
      <c r="G50" s="209">
        <v>78.503869303525363</v>
      </c>
      <c r="H50" s="209">
        <v>80.653482373172821</v>
      </c>
      <c r="I50" s="209">
        <v>80.567497850386928</v>
      </c>
      <c r="J50" s="209">
        <v>96.47463456577816</v>
      </c>
      <c r="K50" s="209">
        <v>79.019776440240747</v>
      </c>
      <c r="L50" s="209">
        <v>80.137575236457437</v>
      </c>
      <c r="M50" s="209">
        <v>80.911435941530513</v>
      </c>
      <c r="N50" s="209">
        <v>101.8056749785039</v>
      </c>
      <c r="O50" s="209">
        <v>89.681857265692173</v>
      </c>
      <c r="P50" s="209">
        <v>103.4393809114359</v>
      </c>
      <c r="Q50" s="209">
        <v>115.04729148753221</v>
      </c>
      <c r="R50" s="209">
        <v>124.591573516767</v>
      </c>
      <c r="S50" s="209">
        <v>120.8942390369733</v>
      </c>
      <c r="T50" s="209">
        <v>121.84006878761819</v>
      </c>
      <c r="U50" s="209">
        <v>127.085124677558</v>
      </c>
      <c r="V50" s="209">
        <v>124.67755803955291</v>
      </c>
      <c r="W50" s="209">
        <v>133.79191745485809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576.63267411865854</v>
      </c>
      <c r="C51" s="286">
        <f t="shared" si="10"/>
        <v>629.03800515907142</v>
      </c>
      <c r="D51" s="286">
        <f t="shared" si="10"/>
        <v>651.83826311263942</v>
      </c>
      <c r="E51" s="286">
        <f t="shared" si="10"/>
        <v>675.06844368013753</v>
      </c>
      <c r="F51" s="286">
        <f t="shared" si="10"/>
        <v>645.07532244196045</v>
      </c>
      <c r="G51" s="286">
        <f t="shared" si="10"/>
        <v>636.72863284608752</v>
      </c>
      <c r="H51" s="286">
        <f t="shared" si="10"/>
        <v>614.28727429062769</v>
      </c>
      <c r="I51" s="286">
        <f t="shared" si="10"/>
        <v>625.56147893379193</v>
      </c>
      <c r="J51" s="286">
        <f t="shared" si="10"/>
        <v>646.85907136715366</v>
      </c>
      <c r="K51" s="286">
        <f t="shared" si="10"/>
        <v>456.19484092863297</v>
      </c>
      <c r="L51" s="286">
        <f t="shared" si="10"/>
        <v>444.00085984522792</v>
      </c>
      <c r="M51" s="286">
        <f t="shared" si="10"/>
        <v>436.93413585554606</v>
      </c>
      <c r="N51" s="286">
        <f t="shared" si="10"/>
        <v>380.53043852106612</v>
      </c>
      <c r="O51" s="286">
        <f t="shared" si="10"/>
        <v>399.86517626827168</v>
      </c>
      <c r="P51" s="286">
        <f t="shared" si="10"/>
        <v>450.91986242476344</v>
      </c>
      <c r="Q51" s="286">
        <f t="shared" si="10"/>
        <v>488.37420464316415</v>
      </c>
      <c r="R51" s="286">
        <f t="shared" si="10"/>
        <v>538.37687016337065</v>
      </c>
      <c r="S51" s="286">
        <f t="shared" si="10"/>
        <v>545.31820482719274</v>
      </c>
      <c r="T51" s="286">
        <f t="shared" si="10"/>
        <v>577.04594576182751</v>
      </c>
      <c r="U51" s="286">
        <f t="shared" si="10"/>
        <v>609.91213479048167</v>
      </c>
      <c r="V51" s="286">
        <f t="shared" si="10"/>
        <v>553.9528575224831</v>
      </c>
      <c r="W51" s="286">
        <f t="shared" si="10"/>
        <v>590.48200627922256</v>
      </c>
      <c r="DA51" s="118"/>
    </row>
    <row r="52" spans="1:105" ht="12" customHeight="1" x14ac:dyDescent="0.25">
      <c r="A52" s="51" t="s">
        <v>49</v>
      </c>
      <c r="B52" s="243">
        <f>NMM_fec!B5</f>
        <v>282.71000000000009</v>
      </c>
      <c r="C52" s="243">
        <f>NMM_fec!C5</f>
        <v>297.50766936196709</v>
      </c>
      <c r="D52" s="243">
        <f>NMM_fec!D5</f>
        <v>309.1958945457967</v>
      </c>
      <c r="E52" s="243">
        <f>NMM_fec!E5</f>
        <v>299.60429209302953</v>
      </c>
      <c r="F52" s="243">
        <f>NMM_fec!F5</f>
        <v>303.80017876204221</v>
      </c>
      <c r="G52" s="243">
        <f>NMM_fec!G5</f>
        <v>282.5509360143455</v>
      </c>
      <c r="H52" s="243">
        <f>NMM_fec!H5</f>
        <v>287.57743575372729</v>
      </c>
      <c r="I52" s="243">
        <f>NMM_fec!I5</f>
        <v>281.63641071899161</v>
      </c>
      <c r="J52" s="243">
        <f>NMM_fec!J5</f>
        <v>298.9497139338319</v>
      </c>
      <c r="K52" s="243">
        <f>NMM_fec!K5</f>
        <v>223.39930288658161</v>
      </c>
      <c r="L52" s="243">
        <f>NMM_fec!L5</f>
        <v>174.15011576138639</v>
      </c>
      <c r="M52" s="243">
        <f>NMM_fec!M5</f>
        <v>142.30393655615941</v>
      </c>
      <c r="N52" s="243">
        <f>NMM_fec!N5</f>
        <v>156.47843220207471</v>
      </c>
      <c r="O52" s="243">
        <f>NMM_fec!O5</f>
        <v>170.7837576041056</v>
      </c>
      <c r="P52" s="243">
        <f>NMM_fec!P5</f>
        <v>186.60182500082121</v>
      </c>
      <c r="Q52" s="243">
        <f>NMM_fec!Q5</f>
        <v>206.11612670539361</v>
      </c>
      <c r="R52" s="243">
        <f>NMM_fec!R5</f>
        <v>211.7211969156985</v>
      </c>
      <c r="S52" s="243">
        <f>NMM_fec!S5</f>
        <v>266.80891650080781</v>
      </c>
      <c r="T52" s="243">
        <f>NMM_fec!T5</f>
        <v>134.3219528027922</v>
      </c>
      <c r="U52" s="243">
        <f>NMM_fec!U5</f>
        <v>200.45404090880669</v>
      </c>
      <c r="V52" s="243">
        <f>NMM_fec!V5</f>
        <v>193.8010659161483</v>
      </c>
      <c r="W52" s="243">
        <f>NMM_fec!W5</f>
        <v>199.54001588789171</v>
      </c>
      <c r="DA52" s="83"/>
    </row>
    <row r="53" spans="1:105" ht="12" customHeight="1" x14ac:dyDescent="0.25">
      <c r="A53" s="99" t="s">
        <v>50</v>
      </c>
      <c r="B53" s="284">
        <f>NMM_fec!B48</f>
        <v>202.9640796432227</v>
      </c>
      <c r="C53" s="284">
        <f>NMM_fec!C48</f>
        <v>239.66277461575501</v>
      </c>
      <c r="D53" s="284">
        <f>NMM_fec!D48</f>
        <v>248.30302899243441</v>
      </c>
      <c r="E53" s="284">
        <f>NMM_fec!E48</f>
        <v>292.84455785797189</v>
      </c>
      <c r="F53" s="284">
        <f>NMM_fec!F48</f>
        <v>263.25151294306471</v>
      </c>
      <c r="G53" s="284">
        <f>NMM_fec!G48</f>
        <v>263.07283153523792</v>
      </c>
      <c r="H53" s="284">
        <f>NMM_fec!H48</f>
        <v>241.09517420162521</v>
      </c>
      <c r="I53" s="284">
        <f>NMM_fec!I48</f>
        <v>259.4586023569197</v>
      </c>
      <c r="J53" s="284">
        <f>NMM_fec!J48</f>
        <v>255.41697646410739</v>
      </c>
      <c r="K53" s="284">
        <f>NMM_fec!K48</f>
        <v>154.4535256028872</v>
      </c>
      <c r="L53" s="284">
        <f>NMM_fec!L48</f>
        <v>194.45956355866591</v>
      </c>
      <c r="M53" s="284">
        <f>NMM_fec!M48</f>
        <v>213.50181072917641</v>
      </c>
      <c r="N53" s="284">
        <f>NMM_fec!N48</f>
        <v>146.7012135167594</v>
      </c>
      <c r="O53" s="284">
        <f>NMM_fec!O48</f>
        <v>154.9566900961392</v>
      </c>
      <c r="P53" s="284">
        <f>NMM_fec!P48</f>
        <v>193.38270153930981</v>
      </c>
      <c r="Q53" s="284">
        <f>NMM_fec!Q48</f>
        <v>211.64290626632851</v>
      </c>
      <c r="R53" s="284">
        <f>NMM_fec!R48</f>
        <v>256.13823849334989</v>
      </c>
      <c r="S53" s="284">
        <f>NMM_fec!S48</f>
        <v>210.73401758220149</v>
      </c>
      <c r="T53" s="284">
        <f>NMM_fec!T48</f>
        <v>365.23291933650728</v>
      </c>
      <c r="U53" s="284">
        <f>NMM_fec!U48</f>
        <v>329.30113917186549</v>
      </c>
      <c r="V53" s="284">
        <f>NMM_fec!V48</f>
        <v>286.7699544305479</v>
      </c>
      <c r="W53" s="284">
        <f>NMM_fec!W48</f>
        <v>325.18396739285811</v>
      </c>
      <c r="DA53" s="94"/>
    </row>
    <row r="54" spans="1:105" ht="12" customHeight="1" x14ac:dyDescent="0.25">
      <c r="A54" s="52" t="s">
        <v>51</v>
      </c>
      <c r="B54" s="244">
        <f>NMM_fec!B99</f>
        <v>90.958594475435802</v>
      </c>
      <c r="C54" s="244">
        <f>NMM_fec!C99</f>
        <v>91.867561181349231</v>
      </c>
      <c r="D54" s="244">
        <f>NMM_fec!D99</f>
        <v>94.339339574408356</v>
      </c>
      <c r="E54" s="244">
        <f>NMM_fec!E99</f>
        <v>82.61959372913617</v>
      </c>
      <c r="F54" s="244">
        <f>NMM_fec!F99</f>
        <v>78.023630736853562</v>
      </c>
      <c r="G54" s="244">
        <f>NMM_fec!G99</f>
        <v>91.10486529650413</v>
      </c>
      <c r="H54" s="244">
        <f>NMM_fec!H99</f>
        <v>85.614664335275179</v>
      </c>
      <c r="I54" s="244">
        <f>NMM_fec!I99</f>
        <v>84.46646585788065</v>
      </c>
      <c r="J54" s="244">
        <f>NMM_fec!J99</f>
        <v>92.492380969214437</v>
      </c>
      <c r="K54" s="244">
        <f>NMM_fec!K99</f>
        <v>78.342012439164122</v>
      </c>
      <c r="L54" s="244">
        <f>NMM_fec!L99</f>
        <v>75.391180525175642</v>
      </c>
      <c r="M54" s="244">
        <f>NMM_fec!M99</f>
        <v>81.128388570210248</v>
      </c>
      <c r="N54" s="244">
        <f>NMM_fec!N99</f>
        <v>77.35079280223205</v>
      </c>
      <c r="O54" s="244">
        <f>NMM_fec!O99</f>
        <v>74.124728568026924</v>
      </c>
      <c r="P54" s="244">
        <f>NMM_fec!P99</f>
        <v>70.935335884632394</v>
      </c>
      <c r="Q54" s="244">
        <f>NMM_fec!Q99</f>
        <v>70.615171671441985</v>
      </c>
      <c r="R54" s="244">
        <f>NMM_fec!R99</f>
        <v>70.517434754322281</v>
      </c>
      <c r="S54" s="244">
        <f>NMM_fec!S99</f>
        <v>67.775270744183402</v>
      </c>
      <c r="T54" s="244">
        <f>NMM_fec!T99</f>
        <v>77.491073622527978</v>
      </c>
      <c r="U54" s="244">
        <f>NMM_fec!U99</f>
        <v>80.156954709809526</v>
      </c>
      <c r="V54" s="244">
        <f>NMM_fec!V99</f>
        <v>73.381837175786899</v>
      </c>
      <c r="W54" s="244">
        <f>NMM_fec!W99</f>
        <v>65.758022998472711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3348.7209806262913</v>
      </c>
      <c r="C56" s="205">
        <f t="shared" si="11"/>
        <v>3462.6947854484115</v>
      </c>
      <c r="D56" s="205">
        <f t="shared" si="11"/>
        <v>3571.001813966956</v>
      </c>
      <c r="E56" s="205">
        <f t="shared" si="11"/>
        <v>3714.5954174196618</v>
      </c>
      <c r="F56" s="205">
        <f t="shared" si="11"/>
        <v>3698.9790228524344</v>
      </c>
      <c r="G56" s="205">
        <f t="shared" si="11"/>
        <v>3822.6319036433156</v>
      </c>
      <c r="H56" s="205">
        <f t="shared" si="11"/>
        <v>3757.9183152811765</v>
      </c>
      <c r="I56" s="205">
        <f t="shared" si="11"/>
        <v>3857.9081882358564</v>
      </c>
      <c r="J56" s="205">
        <f t="shared" si="11"/>
        <v>3780.4321135578784</v>
      </c>
      <c r="K56" s="205">
        <f t="shared" si="11"/>
        <v>2660.8116191008803</v>
      </c>
      <c r="L56" s="205">
        <f t="shared" si="11"/>
        <v>2355.673958288663</v>
      </c>
      <c r="M56" s="205">
        <f t="shared" si="11"/>
        <v>2152.1885236527678</v>
      </c>
      <c r="N56" s="205">
        <f t="shared" si="11"/>
        <v>2090.9855302960686</v>
      </c>
      <c r="O56" s="205">
        <f t="shared" si="11"/>
        <v>1952.2917771630719</v>
      </c>
      <c r="P56" s="205">
        <f t="shared" si="11"/>
        <v>2118.7148167351625</v>
      </c>
      <c r="Q56" s="205">
        <f t="shared" si="11"/>
        <v>2352.5746375304702</v>
      </c>
      <c r="R56" s="205">
        <f t="shared" si="11"/>
        <v>2485.7522188969251</v>
      </c>
      <c r="S56" s="205">
        <f t="shared" si="11"/>
        <v>2623.9330540728561</v>
      </c>
      <c r="T56" s="205">
        <f t="shared" si="11"/>
        <v>2865.7215945373318</v>
      </c>
      <c r="U56" s="205">
        <f t="shared" si="11"/>
        <v>2982.6129459915492</v>
      </c>
      <c r="V56" s="205">
        <f t="shared" si="11"/>
        <v>2661.9275720901378</v>
      </c>
      <c r="W56" s="205">
        <f t="shared" si="11"/>
        <v>2720.6396931655718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1352.8630451301142</v>
      </c>
      <c r="C57" s="215">
        <f>(NMM_emi!C5-NMM_emi!C46)+(NMM_emi!C48-NMM_emi!C97)+(NMM_emi!C99-NMM_emi!C128)</f>
        <v>1463.0413759247263</v>
      </c>
      <c r="D57" s="215">
        <f>(NMM_emi!D5-NMM_emi!D46)+(NMM_emi!D48-NMM_emi!D97)+(NMM_emi!D99-NMM_emi!D128)</f>
        <v>1514.6422390694775</v>
      </c>
      <c r="E57" s="215">
        <f>(NMM_emi!E5-NMM_emi!E46)+(NMM_emi!E48-NMM_emi!E97)+(NMM_emi!E99-NMM_emi!E128)</f>
        <v>1597.0448457360603</v>
      </c>
      <c r="F57" s="215">
        <f>(NMM_emi!F5-NMM_emi!F46)+(NMM_emi!F48-NMM_emi!F97)+(NMM_emi!F99-NMM_emi!F128)</f>
        <v>1642.465770865027</v>
      </c>
      <c r="G57" s="215">
        <f>(NMM_emi!G5-NMM_emi!G46)+(NMM_emi!G48-NMM_emi!G97)+(NMM_emi!G99-NMM_emi!G128)</f>
        <v>1739.5440513581711</v>
      </c>
      <c r="H57" s="215">
        <f>(NMM_emi!H5-NMM_emi!H46)+(NMM_emi!H48-NMM_emi!H97)+(NMM_emi!H99-NMM_emi!H128)</f>
        <v>1587.8867857175142</v>
      </c>
      <c r="I57" s="215">
        <f>(NMM_emi!I5-NMM_emi!I46)+(NMM_emi!I48-NMM_emi!I97)+(NMM_emi!I99-NMM_emi!I128)</f>
        <v>1671.7795311113623</v>
      </c>
      <c r="J57" s="215">
        <f>(NMM_emi!J5-NMM_emi!J46)+(NMM_emi!J48-NMM_emi!J97)+(NMM_emi!J99-NMM_emi!J128)</f>
        <v>1676.7493731720122</v>
      </c>
      <c r="K57" s="215">
        <f>(NMM_emi!K5-NMM_emi!K46)+(NMM_emi!K48-NMM_emi!K97)+(NMM_emi!K99-NMM_emi!K128)</f>
        <v>1148.9877479617383</v>
      </c>
      <c r="L57" s="215">
        <f>(NMM_emi!L5-NMM_emi!L46)+(NMM_emi!L48-NMM_emi!L97)+(NMM_emi!L99-NMM_emi!L128)</f>
        <v>1096.5140438904568</v>
      </c>
      <c r="M57" s="215">
        <f>(NMM_emi!M5-NMM_emi!M46)+(NMM_emi!M48-NMM_emi!M97)+(NMM_emi!M99-NMM_emi!M128)</f>
        <v>1078.1391090000452</v>
      </c>
      <c r="N57" s="215">
        <f>(NMM_emi!N5-NMM_emi!N46)+(NMM_emi!N48-NMM_emi!N97)+(NMM_emi!N99-NMM_emi!N128)</f>
        <v>942.63871928364597</v>
      </c>
      <c r="O57" s="215">
        <f>(NMM_emi!O5-NMM_emi!O46)+(NMM_emi!O48-NMM_emi!O97)+(NMM_emi!O99-NMM_emi!O128)</f>
        <v>984.00796414292245</v>
      </c>
      <c r="P57" s="215">
        <f>(NMM_emi!P5-NMM_emi!P46)+(NMM_emi!P48-NMM_emi!P97)+(NMM_emi!P99-NMM_emi!P128)</f>
        <v>1108.1417425660197</v>
      </c>
      <c r="Q57" s="215">
        <f>(NMM_emi!Q5-NMM_emi!Q46)+(NMM_emi!Q48-NMM_emi!Q97)+(NMM_emi!Q99-NMM_emi!Q128)</f>
        <v>1214.6031757268518</v>
      </c>
      <c r="R57" s="215">
        <f>(NMM_emi!R5-NMM_emi!R46)+(NMM_emi!R48-NMM_emi!R97)+(NMM_emi!R99-NMM_emi!R128)</f>
        <v>1326.6125431783428</v>
      </c>
      <c r="S57" s="215">
        <f>(NMM_emi!S5-NMM_emi!S46)+(NMM_emi!S48-NMM_emi!S97)+(NMM_emi!S99-NMM_emi!S128)</f>
        <v>1367.2833320566292</v>
      </c>
      <c r="T57" s="215">
        <f>(NMM_emi!T5-NMM_emi!T46)+(NMM_emi!T48-NMM_emi!T97)+(NMM_emi!T99-NMM_emi!T128)</f>
        <v>1503.5021403829446</v>
      </c>
      <c r="U57" s="215">
        <f>(NMM_emi!U5-NMM_emi!U46)+(NMM_emi!U48-NMM_emi!U97)+(NMM_emi!U99-NMM_emi!U128)</f>
        <v>1516.9082379899928</v>
      </c>
      <c r="V57" s="215">
        <f>(NMM_emi!V5-NMM_emi!V46)+(NMM_emi!V48-NMM_emi!V97)+(NMM_emi!V99-NMM_emi!V128)</f>
        <v>1349.9526485288045</v>
      </c>
      <c r="W57" s="215">
        <f>(NMM_emi!W5-NMM_emi!W46)+(NMM_emi!W48-NMM_emi!W97)+(NMM_emi!W99-NMM_emi!W128)</f>
        <v>1385.1863302540046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1995.8579354961771</v>
      </c>
      <c r="C58" s="206">
        <f>NMM_emi!C46+NMM_emi!C97+NMM_emi!C128</f>
        <v>1999.6534095236852</v>
      </c>
      <c r="D58" s="206">
        <f>NMM_emi!D46+NMM_emi!D97+NMM_emi!D128</f>
        <v>2056.3595748974785</v>
      </c>
      <c r="E58" s="206">
        <f>NMM_emi!E46+NMM_emi!E97+NMM_emi!E128</f>
        <v>2117.5505716836014</v>
      </c>
      <c r="F58" s="206">
        <f>NMM_emi!F46+NMM_emi!F97+NMM_emi!F128</f>
        <v>2056.5132519874073</v>
      </c>
      <c r="G58" s="206">
        <f>NMM_emi!G46+NMM_emi!G97+NMM_emi!G128</f>
        <v>2083.0878522851444</v>
      </c>
      <c r="H58" s="206">
        <f>NMM_emi!H46+NMM_emi!H97+NMM_emi!H128</f>
        <v>2170.0315295636624</v>
      </c>
      <c r="I58" s="206">
        <f>NMM_emi!I46+NMM_emi!I97+NMM_emi!I128</f>
        <v>2186.1286571244941</v>
      </c>
      <c r="J58" s="206">
        <f>NMM_emi!J46+NMM_emi!J97+NMM_emi!J128</f>
        <v>2103.6827403858665</v>
      </c>
      <c r="K58" s="206">
        <f>NMM_emi!K46+NMM_emi!K97+NMM_emi!K128</f>
        <v>1511.8238711391423</v>
      </c>
      <c r="L58" s="206">
        <f>NMM_emi!L46+NMM_emi!L97+NMM_emi!L128</f>
        <v>1259.159914398206</v>
      </c>
      <c r="M58" s="206">
        <f>NMM_emi!M46+NMM_emi!M97+NMM_emi!M128</f>
        <v>1074.0494146527226</v>
      </c>
      <c r="N58" s="206">
        <f>NMM_emi!N46+NMM_emi!N97+NMM_emi!N128</f>
        <v>1148.3468110124229</v>
      </c>
      <c r="O58" s="206">
        <f>NMM_emi!O46+NMM_emi!O97+NMM_emi!O128</f>
        <v>968.28381302014941</v>
      </c>
      <c r="P58" s="206">
        <f>NMM_emi!P46+NMM_emi!P97+NMM_emi!P128</f>
        <v>1010.573074169143</v>
      </c>
      <c r="Q58" s="206">
        <f>NMM_emi!Q46+NMM_emi!Q97+NMM_emi!Q128</f>
        <v>1137.9714618036185</v>
      </c>
      <c r="R58" s="206">
        <f>NMM_emi!R46+NMM_emi!R97+NMM_emi!R128</f>
        <v>1159.1396757185826</v>
      </c>
      <c r="S58" s="206">
        <f>NMM_emi!S46+NMM_emi!S97+NMM_emi!S128</f>
        <v>1256.6497220162269</v>
      </c>
      <c r="T58" s="206">
        <f>NMM_emi!T46+NMM_emi!T97+NMM_emi!T128</f>
        <v>1362.219454154387</v>
      </c>
      <c r="U58" s="206">
        <f>NMM_emi!U46+NMM_emi!U97+NMM_emi!U128</f>
        <v>1465.7047080015566</v>
      </c>
      <c r="V58" s="206">
        <f>NMM_emi!V46+NMM_emi!V97+NMM_emi!V128</f>
        <v>1311.9749235613331</v>
      </c>
      <c r="W58" s="206">
        <f>NMM_emi!W46+NMM_emi!W97+NMM_emi!W128</f>
        <v>1335.4533629115674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3348.7209806262917</v>
      </c>
      <c r="C59" s="212">
        <f t="shared" si="12"/>
        <v>3462.6947854484115</v>
      </c>
      <c r="D59" s="212">
        <f t="shared" si="12"/>
        <v>3571.001813966956</v>
      </c>
      <c r="E59" s="212">
        <f t="shared" si="12"/>
        <v>3714.5954174196618</v>
      </c>
      <c r="F59" s="212">
        <f t="shared" si="12"/>
        <v>3698.9790228524344</v>
      </c>
      <c r="G59" s="212">
        <f t="shared" si="12"/>
        <v>3822.6319036433151</v>
      </c>
      <c r="H59" s="212">
        <f t="shared" si="12"/>
        <v>3757.9183152811765</v>
      </c>
      <c r="I59" s="212">
        <f t="shared" si="12"/>
        <v>3857.908188235856</v>
      </c>
      <c r="J59" s="212">
        <f t="shared" si="12"/>
        <v>3780.4321135578784</v>
      </c>
      <c r="K59" s="212">
        <f t="shared" si="12"/>
        <v>2660.8116191008808</v>
      </c>
      <c r="L59" s="212">
        <f t="shared" si="12"/>
        <v>2355.673958288663</v>
      </c>
      <c r="M59" s="212">
        <f t="shared" si="12"/>
        <v>2152.1885236527678</v>
      </c>
      <c r="N59" s="212">
        <f t="shared" si="12"/>
        <v>2090.9855302960686</v>
      </c>
      <c r="O59" s="212">
        <f t="shared" si="12"/>
        <v>1952.2917771630719</v>
      </c>
      <c r="P59" s="212">
        <f t="shared" si="12"/>
        <v>2118.7148167351625</v>
      </c>
      <c r="Q59" s="212">
        <f t="shared" si="12"/>
        <v>2352.5746375304702</v>
      </c>
      <c r="R59" s="212">
        <f t="shared" si="12"/>
        <v>2485.7522188969256</v>
      </c>
      <c r="S59" s="212">
        <f t="shared" si="12"/>
        <v>2623.9330540728561</v>
      </c>
      <c r="T59" s="212">
        <f t="shared" si="12"/>
        <v>2865.7215945373314</v>
      </c>
      <c r="U59" s="212">
        <f t="shared" si="12"/>
        <v>2982.6129459915492</v>
      </c>
      <c r="V59" s="212">
        <f t="shared" si="12"/>
        <v>2661.9275720901373</v>
      </c>
      <c r="W59" s="212">
        <f t="shared" si="12"/>
        <v>2720.6396931655718</v>
      </c>
      <c r="DA59" s="109"/>
    </row>
    <row r="60" spans="1:105" ht="12" customHeight="1" x14ac:dyDescent="0.25">
      <c r="A60" s="51" t="s">
        <v>49</v>
      </c>
      <c r="B60" s="243">
        <f>NMM_emi!B$5</f>
        <v>2401.8840956478084</v>
      </c>
      <c r="C60" s="243">
        <f>NMM_emi!C$5</f>
        <v>2453.8354855061098</v>
      </c>
      <c r="D60" s="243">
        <f>NMM_emi!D$5</f>
        <v>2451.5967626932029</v>
      </c>
      <c r="E60" s="243">
        <f>NMM_emi!E$5</f>
        <v>2430.8870262782266</v>
      </c>
      <c r="F60" s="243">
        <f>NMM_emi!F$5</f>
        <v>2399.8128773849926</v>
      </c>
      <c r="G60" s="243">
        <f>NMM_emi!G$5</f>
        <v>2333.6367650462821</v>
      </c>
      <c r="H60" s="243">
        <f>NMM_emi!H$5</f>
        <v>2376.315505805876</v>
      </c>
      <c r="I60" s="243">
        <f>NMM_emi!I$5</f>
        <v>2416.700566409213</v>
      </c>
      <c r="J60" s="243">
        <f>NMM_emi!J$5</f>
        <v>2406.5819481550016</v>
      </c>
      <c r="K60" s="243">
        <f>NMM_emi!K$5</f>
        <v>1796.4065690205489</v>
      </c>
      <c r="L60" s="243">
        <f>NMM_emi!L$5</f>
        <v>1421.5192471869077</v>
      </c>
      <c r="M60" s="243">
        <f>NMM_emi!M$5</f>
        <v>1136.1061464761538</v>
      </c>
      <c r="N60" s="243">
        <f>NMM_emi!N$5</f>
        <v>1290.201151042656</v>
      </c>
      <c r="O60" s="243">
        <f>NMM_emi!O$5</f>
        <v>1144.1203411433817</v>
      </c>
      <c r="P60" s="243">
        <f>NMM_emi!P$5</f>
        <v>1246.0579264419275</v>
      </c>
      <c r="Q60" s="243">
        <f>NMM_emi!Q$5</f>
        <v>1427.223801914532</v>
      </c>
      <c r="R60" s="243">
        <f>NMM_emi!R$5</f>
        <v>1443.0785251694419</v>
      </c>
      <c r="S60" s="243">
        <f>NMM_emi!S$5</f>
        <v>1717.6789093499629</v>
      </c>
      <c r="T60" s="243">
        <f>NMM_emi!T$5</f>
        <v>1473.4213122443673</v>
      </c>
      <c r="U60" s="243">
        <f>NMM_emi!U$5</f>
        <v>1750.4988361426033</v>
      </c>
      <c r="V60" s="243">
        <f>NMM_emi!V$5</f>
        <v>1626.6848420813126</v>
      </c>
      <c r="W60" s="243">
        <f>NMM_emi!W$5</f>
        <v>1657.905621900293</v>
      </c>
      <c r="DA60" s="83"/>
    </row>
    <row r="61" spans="1:105" ht="12" customHeight="1" x14ac:dyDescent="0.25">
      <c r="A61" s="99" t="s">
        <v>50</v>
      </c>
      <c r="B61" s="284">
        <f>NMM_emi!B$48</f>
        <v>684.50439903697668</v>
      </c>
      <c r="C61" s="284">
        <f>NMM_emi!C$48</f>
        <v>745.51672899928587</v>
      </c>
      <c r="D61" s="284">
        <f>NMM_emi!D$48</f>
        <v>849.26503575676861</v>
      </c>
      <c r="E61" s="284">
        <f>NMM_emi!E$48</f>
        <v>1039.0926805068066</v>
      </c>
      <c r="F61" s="284">
        <f>NMM_emi!F$48</f>
        <v>1062.751031867808</v>
      </c>
      <c r="G61" s="284">
        <f>NMM_emi!G$48</f>
        <v>1218.7270041639181</v>
      </c>
      <c r="H61" s="284">
        <f>NMM_emi!H$48</f>
        <v>1123.4618727059669</v>
      </c>
      <c r="I61" s="284">
        <f>NMM_emi!I$48</f>
        <v>1184.5519457911844</v>
      </c>
      <c r="J61" s="284">
        <f>NMM_emi!J$48</f>
        <v>1123.1510426879822</v>
      </c>
      <c r="K61" s="284">
        <f>NMM_emi!K$48</f>
        <v>667.63575050771487</v>
      </c>
      <c r="L61" s="284">
        <f>NMM_emi!L$48</f>
        <v>749.05409210656217</v>
      </c>
      <c r="M61" s="284">
        <f>NMM_emi!M$48</f>
        <v>818.84338818409844</v>
      </c>
      <c r="N61" s="284">
        <f>NMM_emi!N$48</f>
        <v>632.91129609715904</v>
      </c>
      <c r="O61" s="284">
        <f>NMM_emi!O$48</f>
        <v>642.57910426709986</v>
      </c>
      <c r="P61" s="284">
        <f>NMM_emi!P$48</f>
        <v>711.62305473926472</v>
      </c>
      <c r="Q61" s="284">
        <f>NMM_emi!Q$48</f>
        <v>768.68658992813334</v>
      </c>
      <c r="R61" s="284">
        <f>NMM_emi!R$48</f>
        <v>886.38299156644587</v>
      </c>
      <c r="S61" s="284">
        <f>NMM_emi!S$48</f>
        <v>754.18310950029718</v>
      </c>
      <c r="T61" s="284">
        <f>NMM_emi!T$48</f>
        <v>1221.84374703962</v>
      </c>
      <c r="U61" s="284">
        <f>NMM_emi!U$48</f>
        <v>1056.1365028640503</v>
      </c>
      <c r="V61" s="284">
        <f>NMM_emi!V$48</f>
        <v>880.17803235661404</v>
      </c>
      <c r="W61" s="284">
        <f>NMM_emi!W$48</f>
        <v>925.24060753480569</v>
      </c>
      <c r="DA61" s="94"/>
    </row>
    <row r="62" spans="1:105" ht="12" customHeight="1" x14ac:dyDescent="0.25">
      <c r="A62" s="52" t="s">
        <v>51</v>
      </c>
      <c r="B62" s="244">
        <f>NMM_emi!B$99</f>
        <v>262.33248594150638</v>
      </c>
      <c r="C62" s="244">
        <f>NMM_emi!C$99</f>
        <v>263.34257094301574</v>
      </c>
      <c r="D62" s="244">
        <f>NMM_emi!D$99</f>
        <v>270.14001551698442</v>
      </c>
      <c r="E62" s="244">
        <f>NMM_emi!E$99</f>
        <v>244.61571063462875</v>
      </c>
      <c r="F62" s="244">
        <f>NMM_emi!F$99</f>
        <v>236.41511359963363</v>
      </c>
      <c r="G62" s="244">
        <f>NMM_emi!G$99</f>
        <v>270.26813443311511</v>
      </c>
      <c r="H62" s="244">
        <f>NMM_emi!H$99</f>
        <v>258.14093676933385</v>
      </c>
      <c r="I62" s="244">
        <f>NMM_emi!I$99</f>
        <v>256.65567603545873</v>
      </c>
      <c r="J62" s="244">
        <f>NMM_emi!J$99</f>
        <v>250.69912271489471</v>
      </c>
      <c r="K62" s="244">
        <f>NMM_emi!K$99</f>
        <v>196.76929957261689</v>
      </c>
      <c r="L62" s="244">
        <f>NMM_emi!L$99</f>
        <v>185.10061899519292</v>
      </c>
      <c r="M62" s="244">
        <f>NMM_emi!M$99</f>
        <v>197.23898899251577</v>
      </c>
      <c r="N62" s="244">
        <f>NMM_emi!N$99</f>
        <v>167.87308315625387</v>
      </c>
      <c r="O62" s="244">
        <f>NMM_emi!O$99</f>
        <v>165.59233175259035</v>
      </c>
      <c r="P62" s="244">
        <f>NMM_emi!P$99</f>
        <v>161.03383555397033</v>
      </c>
      <c r="Q62" s="244">
        <f>NMM_emi!Q$99</f>
        <v>156.66424568780471</v>
      </c>
      <c r="R62" s="244">
        <f>NMM_emi!R$99</f>
        <v>156.29070216103747</v>
      </c>
      <c r="S62" s="244">
        <f>NMM_emi!S$99</f>
        <v>152.07103522259609</v>
      </c>
      <c r="T62" s="244">
        <f>NMM_emi!T$99</f>
        <v>170.45653525334427</v>
      </c>
      <c r="U62" s="244">
        <f>NMM_emi!U$99</f>
        <v>175.97760698489571</v>
      </c>
      <c r="V62" s="244">
        <f>NMM_emi!V$99</f>
        <v>155.06469765221087</v>
      </c>
      <c r="W62" s="244">
        <f>NMM_emi!W$99</f>
        <v>137.4934637304732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100.74196755505106</v>
      </c>
      <c r="C65" s="289">
        <f t="shared" si="13"/>
        <v>94.064180321956883</v>
      </c>
      <c r="D65" s="289">
        <f t="shared" si="13"/>
        <v>90.522152455755034</v>
      </c>
      <c r="E65" s="289">
        <f t="shared" si="13"/>
        <v>81.108768927542869</v>
      </c>
      <c r="F65" s="289">
        <f t="shared" si="13"/>
        <v>81.615113224560872</v>
      </c>
      <c r="G65" s="289">
        <f t="shared" si="13"/>
        <v>88.068723259607026</v>
      </c>
      <c r="H65" s="289">
        <f t="shared" si="13"/>
        <v>97.554723728089371</v>
      </c>
      <c r="I65" s="289">
        <f t="shared" si="13"/>
        <v>110.99059669427659</v>
      </c>
      <c r="J65" s="289">
        <f t="shared" si="13"/>
        <v>107.32736116616522</v>
      </c>
      <c r="K65" s="289">
        <f t="shared" si="13"/>
        <v>110.30873264332615</v>
      </c>
      <c r="L65" s="289">
        <f t="shared" si="13"/>
        <v>115.98126744518666</v>
      </c>
      <c r="M65" s="289">
        <f t="shared" si="13"/>
        <v>110.26093328690024</v>
      </c>
      <c r="N65" s="289">
        <f t="shared" si="13"/>
        <v>94.310628135228114</v>
      </c>
      <c r="O65" s="289">
        <f t="shared" si="13"/>
        <v>91.182071395153855</v>
      </c>
      <c r="P65" s="289">
        <f t="shared" si="13"/>
        <v>97.431333160824053</v>
      </c>
      <c r="Q65" s="289">
        <f t="shared" si="13"/>
        <v>94.301453856895648</v>
      </c>
      <c r="R65" s="289">
        <f t="shared" si="13"/>
        <v>101.38869627990798</v>
      </c>
      <c r="S65" s="289">
        <f t="shared" si="13"/>
        <v>91.784857053888103</v>
      </c>
      <c r="T65" s="289">
        <f t="shared" si="13"/>
        <v>106.02655960772574</v>
      </c>
      <c r="U65" s="289">
        <f t="shared" si="13"/>
        <v>122.41872874674607</v>
      </c>
      <c r="V65" s="289">
        <f t="shared" si="13"/>
        <v>111.56124770362547</v>
      </c>
      <c r="W65" s="289">
        <f t="shared" si="13"/>
        <v>110.28164026152399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73.529187703506238</v>
      </c>
      <c r="C66" s="290">
        <f t="shared" si="14"/>
        <v>68.655228192660488</v>
      </c>
      <c r="D66" s="290">
        <f t="shared" si="14"/>
        <v>66.069985536141104</v>
      </c>
      <c r="E66" s="290">
        <f t="shared" si="14"/>
        <v>59.199378765504292</v>
      </c>
      <c r="F66" s="290">
        <f t="shared" si="14"/>
        <v>59.568947533730828</v>
      </c>
      <c r="G66" s="290">
        <f t="shared" si="14"/>
        <v>64.279285391414902</v>
      </c>
      <c r="H66" s="290">
        <f t="shared" si="14"/>
        <v>71.20289355522641</v>
      </c>
      <c r="I66" s="290">
        <f t="shared" si="14"/>
        <v>81.009420559489897</v>
      </c>
      <c r="J66" s="290">
        <f t="shared" si="14"/>
        <v>78.335711287319228</v>
      </c>
      <c r="K66" s="290">
        <f t="shared" si="14"/>
        <v>70.75942943692165</v>
      </c>
      <c r="L66" s="290">
        <f t="shared" si="14"/>
        <v>62.951170319684557</v>
      </c>
      <c r="M66" s="290">
        <f t="shared" si="14"/>
        <v>63.668602701733121</v>
      </c>
      <c r="N66" s="290">
        <f t="shared" si="14"/>
        <v>90.842205835087825</v>
      </c>
      <c r="O66" s="290">
        <f t="shared" si="14"/>
        <v>92.513883326260583</v>
      </c>
      <c r="P66" s="290">
        <f t="shared" si="14"/>
        <v>83.584811958553885</v>
      </c>
      <c r="Q66" s="290">
        <f t="shared" si="14"/>
        <v>83.197282178752971</v>
      </c>
      <c r="R66" s="290">
        <f t="shared" si="14"/>
        <v>67.667141285374441</v>
      </c>
      <c r="S66" s="290">
        <f t="shared" si="14"/>
        <v>73.071042237539103</v>
      </c>
      <c r="T66" s="290">
        <f t="shared" si="14"/>
        <v>62.298330858833538</v>
      </c>
      <c r="U66" s="290">
        <f t="shared" si="14"/>
        <v>61.63716681696652</v>
      </c>
      <c r="V66" s="290">
        <f t="shared" si="14"/>
        <v>70.812587060257684</v>
      </c>
      <c r="W66" s="290">
        <f t="shared" si="14"/>
        <v>67.421901935694919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270.01825116775882</v>
      </c>
      <c r="C67" s="291">
        <f t="shared" si="15"/>
        <v>252.11980750906059</v>
      </c>
      <c r="D67" s="291">
        <f t="shared" si="15"/>
        <v>242.62612584658331</v>
      </c>
      <c r="E67" s="291">
        <f t="shared" si="15"/>
        <v>217.39547550743569</v>
      </c>
      <c r="F67" s="291">
        <f t="shared" si="15"/>
        <v>218.75262789275968</v>
      </c>
      <c r="G67" s="291">
        <f t="shared" si="15"/>
        <v>236.05021039659155</v>
      </c>
      <c r="H67" s="291">
        <f t="shared" si="15"/>
        <v>261.47549560036174</v>
      </c>
      <c r="I67" s="291">
        <f t="shared" si="15"/>
        <v>297.48760663303079</v>
      </c>
      <c r="J67" s="291">
        <f t="shared" si="15"/>
        <v>287.6690526091013</v>
      </c>
      <c r="K67" s="291">
        <f t="shared" si="15"/>
        <v>228.99128134434505</v>
      </c>
      <c r="L67" s="291">
        <f t="shared" si="15"/>
        <v>267.34248804545336</v>
      </c>
      <c r="M67" s="291">
        <f t="shared" si="15"/>
        <v>271.26881291087943</v>
      </c>
      <c r="N67" s="291">
        <f t="shared" si="15"/>
        <v>249.37091533861064</v>
      </c>
      <c r="O67" s="291">
        <f t="shared" si="15"/>
        <v>323.81174861251122</v>
      </c>
      <c r="P67" s="291">
        <f t="shared" si="15"/>
        <v>324.94545378568716</v>
      </c>
      <c r="Q67" s="291">
        <f t="shared" si="15"/>
        <v>324.8086988077269</v>
      </c>
      <c r="R67" s="291">
        <f t="shared" si="15"/>
        <v>354.66618392180709</v>
      </c>
      <c r="S67" s="291">
        <f t="shared" si="15"/>
        <v>369.44487227947297</v>
      </c>
      <c r="T67" s="291">
        <f t="shared" si="15"/>
        <v>329.30077662497092</v>
      </c>
      <c r="U67" s="291">
        <f t="shared" si="15"/>
        <v>304.55108459477498</v>
      </c>
      <c r="V67" s="291">
        <f t="shared" si="15"/>
        <v>254.64679341427689</v>
      </c>
      <c r="W67" s="291">
        <f t="shared" si="15"/>
        <v>272.99065862020319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8.5000000000000034E-2</v>
      </c>
      <c r="C69" s="254">
        <f t="shared" si="16"/>
        <v>8.6184145238113297E-2</v>
      </c>
      <c r="D69" s="254">
        <f t="shared" si="16"/>
        <v>8.8089998446095927E-2</v>
      </c>
      <c r="E69" s="254">
        <f t="shared" si="16"/>
        <v>8.3852306771069002E-2</v>
      </c>
      <c r="F69" s="254">
        <f t="shared" si="16"/>
        <v>8.4860385129062063E-2</v>
      </c>
      <c r="G69" s="254">
        <f t="shared" si="16"/>
        <v>8.3818135868984123E-2</v>
      </c>
      <c r="H69" s="254">
        <f t="shared" si="16"/>
        <v>7.7219554554747702E-2</v>
      </c>
      <c r="I69" s="254">
        <f t="shared" si="16"/>
        <v>7.9295200365958496E-2</v>
      </c>
      <c r="J69" s="254">
        <f t="shared" si="16"/>
        <v>8.4353756753338574E-2</v>
      </c>
      <c r="K69" s="254">
        <f t="shared" si="16"/>
        <v>7.9586499068963881E-2</v>
      </c>
      <c r="L69" s="254">
        <f t="shared" si="16"/>
        <v>8.1530953071810103E-2</v>
      </c>
      <c r="M69" s="254">
        <f t="shared" si="16"/>
        <v>8.400468509808702E-2</v>
      </c>
      <c r="N69" s="254">
        <f t="shared" si="16"/>
        <v>8.3678305990414287E-2</v>
      </c>
      <c r="O69" s="254">
        <f t="shared" si="16"/>
        <v>8.4462788132594266E-2</v>
      </c>
      <c r="P69" s="254">
        <f t="shared" si="16"/>
        <v>8.8858011905152953E-2</v>
      </c>
      <c r="Q69" s="254">
        <f t="shared" si="16"/>
        <v>8.5243180967792737E-2</v>
      </c>
      <c r="R69" s="254">
        <f t="shared" si="16"/>
        <v>8.7256765404704187E-2</v>
      </c>
      <c r="S69" s="254">
        <f t="shared" si="16"/>
        <v>8.1099697338045923E-2</v>
      </c>
      <c r="T69" s="254">
        <f t="shared" si="16"/>
        <v>8.0432307067540232E-2</v>
      </c>
      <c r="U69" s="254">
        <f t="shared" si="16"/>
        <v>8.0181616363522681E-2</v>
      </c>
      <c r="V69" s="254">
        <f t="shared" si="16"/>
        <v>8.4261333007021003E-2</v>
      </c>
      <c r="W69" s="254">
        <f t="shared" si="16"/>
        <v>7.9816006355156691E-2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4.9750612088190614E-2</v>
      </c>
      <c r="C70" s="293">
        <f t="shared" si="17"/>
        <v>4.8802063235907703E-2</v>
      </c>
      <c r="D70" s="293">
        <f t="shared" si="17"/>
        <v>4.9063233455752357E-2</v>
      </c>
      <c r="E70" s="293">
        <f t="shared" si="17"/>
        <v>4.4097468322788422E-2</v>
      </c>
      <c r="F70" s="293">
        <f t="shared" si="17"/>
        <v>4.4627611203411285E-2</v>
      </c>
      <c r="G70" s="293">
        <f t="shared" si="17"/>
        <v>4.5986077860886036E-2</v>
      </c>
      <c r="H70" s="293">
        <f t="shared" si="17"/>
        <v>4.4124955473418763E-2</v>
      </c>
      <c r="I70" s="293">
        <f t="shared" si="17"/>
        <v>4.5311025239378508E-2</v>
      </c>
      <c r="J70" s="293">
        <f t="shared" si="17"/>
        <v>4.8201595855072346E-2</v>
      </c>
      <c r="K70" s="293">
        <f t="shared" si="17"/>
        <v>4.5477479738807933E-2</v>
      </c>
      <c r="L70" s="293">
        <f t="shared" si="17"/>
        <v>4.6588583613861693E-2</v>
      </c>
      <c r="M70" s="293">
        <f t="shared" si="17"/>
        <v>4.800212861735232E-2</v>
      </c>
      <c r="N70" s="293">
        <f t="shared" si="17"/>
        <v>4.7815628401486621E-2</v>
      </c>
      <c r="O70" s="293">
        <f t="shared" si="17"/>
        <v>4.8263898788346256E-2</v>
      </c>
      <c r="P70" s="293">
        <f t="shared" si="17"/>
        <v>5.0775426527377196E-2</v>
      </c>
      <c r="Q70" s="293">
        <f t="shared" si="17"/>
        <v>4.8709832455063974E-2</v>
      </c>
      <c r="R70" s="293">
        <f t="shared" si="17"/>
        <v>4.9860438983850563E-2</v>
      </c>
      <c r="S70" s="293">
        <f t="shared" si="17"/>
        <v>4.7985032493176753E-2</v>
      </c>
      <c r="T70" s="293">
        <f t="shared" si="17"/>
        <v>4.5466714787368745E-2</v>
      </c>
      <c r="U70" s="293">
        <f t="shared" si="17"/>
        <v>4.5325004532435514E-2</v>
      </c>
      <c r="V70" s="293">
        <f t="shared" si="17"/>
        <v>4.6200854117619275E-2</v>
      </c>
      <c r="W70" s="293">
        <f t="shared" si="17"/>
        <v>4.3763462246180031E-2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0.21821194540643274</v>
      </c>
      <c r="C71" s="255">
        <f t="shared" si="18"/>
        <v>0.21773950009207832</v>
      </c>
      <c r="D71" s="255">
        <f t="shared" si="18"/>
        <v>0.21879644777841048</v>
      </c>
      <c r="E71" s="255">
        <f t="shared" si="18"/>
        <v>0.20439517021668216</v>
      </c>
      <c r="F71" s="255">
        <f t="shared" si="18"/>
        <v>0.20296243402298911</v>
      </c>
      <c r="G71" s="255">
        <f t="shared" si="18"/>
        <v>0.20345080883903932</v>
      </c>
      <c r="H71" s="255">
        <f t="shared" si="18"/>
        <v>0.20593616190947861</v>
      </c>
      <c r="I71" s="255">
        <f t="shared" si="18"/>
        <v>0.19874462554795447</v>
      </c>
      <c r="J71" s="255">
        <f t="shared" si="18"/>
        <v>0.20572286062677117</v>
      </c>
      <c r="K71" s="255">
        <f t="shared" si="18"/>
        <v>0.19433966754026508</v>
      </c>
      <c r="L71" s="255">
        <f t="shared" si="18"/>
        <v>0.19063614809805049</v>
      </c>
      <c r="M71" s="255">
        <f t="shared" si="18"/>
        <v>0.1953746716625582</v>
      </c>
      <c r="N71" s="255">
        <f t="shared" si="18"/>
        <v>0.1936648707326307</v>
      </c>
      <c r="O71" s="255">
        <f t="shared" si="18"/>
        <v>0.19583564881998955</v>
      </c>
      <c r="P71" s="255">
        <f t="shared" si="18"/>
        <v>0.18527796364884305</v>
      </c>
      <c r="Q71" s="255">
        <f t="shared" si="18"/>
        <v>0.18132816600401605</v>
      </c>
      <c r="R71" s="255">
        <f t="shared" si="18"/>
        <v>0.1755931552247309</v>
      </c>
      <c r="S71" s="255">
        <f t="shared" si="18"/>
        <v>0.17650720498651229</v>
      </c>
      <c r="T71" s="255">
        <f t="shared" si="18"/>
        <v>0.18468472246302822</v>
      </c>
      <c r="U71" s="255">
        <f t="shared" si="18"/>
        <v>0.18410909875181669</v>
      </c>
      <c r="V71" s="255">
        <f t="shared" si="18"/>
        <v>0.18189651820825944</v>
      </c>
      <c r="W71" s="255">
        <f t="shared" si="18"/>
        <v>0.1620047985741265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4.2041311813982893E-2</v>
      </c>
      <c r="C73" s="254">
        <f>IF(NMM_ued!C$5=0,"",NMM_ued!C$5/C$9)</f>
        <v>4.2850216830258199E-2</v>
      </c>
      <c r="D73" s="254">
        <f>IF(NMM_ued!D$5=0,"",NMM_ued!D$5/D$9)</f>
        <v>4.3370791088564557E-2</v>
      </c>
      <c r="E73" s="254">
        <f>IF(NMM_ued!E$5=0,"",NMM_ued!E$5/E$9)</f>
        <v>4.1157655811558377E-2</v>
      </c>
      <c r="F73" s="254">
        <f>IF(NMM_ued!F$5=0,"",NMM_ued!F$5/F$9)</f>
        <v>4.134648924937679E-2</v>
      </c>
      <c r="G73" s="254">
        <f>IF(NMM_ued!G$5=0,"",NMM_ued!G$5/G$9)</f>
        <v>4.0997331131756215E-2</v>
      </c>
      <c r="H73" s="254">
        <f>IF(NMM_ued!H$5=0,"",NMM_ued!H$5/H$9)</f>
        <v>3.8185945752574911E-2</v>
      </c>
      <c r="I73" s="254">
        <f>IF(NMM_ued!I$5=0,"",NMM_ued!I$5/I$9)</f>
        <v>3.9155858392630867E-2</v>
      </c>
      <c r="J73" s="254">
        <f>IF(NMM_ued!J$5=0,"",NMM_ued!J$5/J$9)</f>
        <v>4.1790972512334393E-2</v>
      </c>
      <c r="K73" s="254">
        <f>IF(NMM_ued!K$5=0,"",NMM_ued!K$5/K$9)</f>
        <v>3.9384101913502528E-2</v>
      </c>
      <c r="L73" s="254">
        <f>IF(NMM_ued!L$5=0,"",NMM_ued!L$5/L$9)</f>
        <v>4.0204621292358675E-2</v>
      </c>
      <c r="M73" s="254">
        <f>IF(NMM_ued!M$5=0,"",NMM_ued!M$5/M$9)</f>
        <v>4.1393456862017529E-2</v>
      </c>
      <c r="N73" s="254">
        <f>IF(NMM_ued!N$5=0,"",NMM_ued!N$5/N$9)</f>
        <v>4.2056783602484805E-2</v>
      </c>
      <c r="O73" s="254">
        <f>IF(NMM_ued!O$5=0,"",NMM_ued!O$5/O$9)</f>
        <v>4.2422594252489988E-2</v>
      </c>
      <c r="P73" s="254">
        <f>IF(NMM_ued!P$5=0,"",NMM_ued!P$5/P$9)</f>
        <v>4.4739833391552228E-2</v>
      </c>
      <c r="Q73" s="254">
        <f>IF(NMM_ued!Q$5=0,"",NMM_ued!Q$5/Q$9)</f>
        <v>4.2790370492678392E-2</v>
      </c>
      <c r="R73" s="254">
        <f>IF(NMM_ued!R$5=0,"",NMM_ued!R$5/R$9)</f>
        <v>4.3690538282445089E-2</v>
      </c>
      <c r="S73" s="254">
        <f>IF(NMM_ued!S$5=0,"",NMM_ued!S$5/S$9)</f>
        <v>4.1730375033402302E-2</v>
      </c>
      <c r="T73" s="254">
        <f>IF(NMM_ued!T$5=0,"",NMM_ued!T$5/T$9)</f>
        <v>4.1823670532219019E-2</v>
      </c>
      <c r="U73" s="254">
        <f>IF(NMM_ued!U$5=0,"",NMM_ued!U$5/U$9)</f>
        <v>4.1722967190359998E-2</v>
      </c>
      <c r="V73" s="254">
        <f>IF(NMM_ued!V$5=0,"",NMM_ued!V$5/V$9)</f>
        <v>4.4100594282574915E-2</v>
      </c>
      <c r="W73" s="254">
        <f>IF(NMM_ued!W$5=0,"",NMM_ued!W$5/W$9)</f>
        <v>4.1721978522876957E-2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2.3428803623016276E-2</v>
      </c>
      <c r="C74" s="293">
        <f>IF(NMM_ued!C$48=0,"",NMM_ued!C$48/C$10)</f>
        <v>2.3121315671585242E-2</v>
      </c>
      <c r="D74" s="293">
        <f>IF(NMM_ued!D$48=0,"",NMM_ued!D$48/D$10)</f>
        <v>2.3230308345619625E-2</v>
      </c>
      <c r="E74" s="293">
        <f>IF(NMM_ued!E$48=0,"",NMM_ued!E$48/E$10)</f>
        <v>2.0905580673053075E-2</v>
      </c>
      <c r="F74" s="293">
        <f>IF(NMM_ued!F$48=0,"",NMM_ued!F$48/F$10)</f>
        <v>2.1174268190623274E-2</v>
      </c>
      <c r="G74" s="293">
        <f>IF(NMM_ued!G$48=0,"",NMM_ued!G$48/G$10)</f>
        <v>2.187120078930057E-2</v>
      </c>
      <c r="H74" s="293">
        <f>IF(NMM_ued!H$48=0,"",NMM_ued!H$48/H$10)</f>
        <v>2.1066153590496146E-2</v>
      </c>
      <c r="I74" s="293">
        <f>IF(NMM_ued!I$48=0,"",NMM_ued!I$48/I$10)</f>
        <v>2.1560331212531796E-2</v>
      </c>
      <c r="J74" s="293">
        <f>IF(NMM_ued!J$48=0,"",NMM_ued!J$48/J$10)</f>
        <v>2.3009645709394112E-2</v>
      </c>
      <c r="K74" s="293">
        <f>IF(NMM_ued!K$48=0,"",NMM_ued!K$48/K$10)</f>
        <v>2.1777731464086039E-2</v>
      </c>
      <c r="L74" s="293">
        <f>IF(NMM_ued!L$48=0,"",NMM_ued!L$48/L$10)</f>
        <v>2.2342773789655487E-2</v>
      </c>
      <c r="M74" s="293">
        <f>IF(NMM_ued!M$48=0,"",NMM_ued!M$48/M$10)</f>
        <v>2.307442564372018E-2</v>
      </c>
      <c r="N74" s="293">
        <f>IF(NMM_ued!N$48=0,"",NMM_ued!N$48/N$10)</f>
        <v>2.3141732408811906E-2</v>
      </c>
      <c r="O74" s="293">
        <f>IF(NMM_ued!O$48=0,"",NMM_ued!O$48/O$10)</f>
        <v>2.3267771686839519E-2</v>
      </c>
      <c r="P74" s="293">
        <f>IF(NMM_ued!P$48=0,"",NMM_ued!P$48/P$10)</f>
        <v>2.4590181070523246E-2</v>
      </c>
      <c r="Q74" s="293">
        <f>IF(NMM_ued!Q$48=0,"",NMM_ued!Q$48/Q$10)</f>
        <v>2.3600382558186778E-2</v>
      </c>
      <c r="R74" s="293">
        <f>IF(NMM_ued!R$48=0,"",NMM_ued!R$48/R$10)</f>
        <v>2.4122852697634693E-2</v>
      </c>
      <c r="S74" s="293">
        <f>IF(NMM_ued!S$48=0,"",NMM_ued!S$48/S$10)</f>
        <v>2.3681964661180391E-2</v>
      </c>
      <c r="T74" s="293">
        <f>IF(NMM_ued!T$48=0,"",NMM_ued!T$48/T$10)</f>
        <v>2.3597546709736159E-2</v>
      </c>
      <c r="U74" s="293">
        <f>IF(NMM_ued!U$48=0,"",NMM_ued!U$48/U$10)</f>
        <v>2.4323342399004008E-2</v>
      </c>
      <c r="V74" s="293">
        <f>IF(NMM_ued!V$48=0,"",NMM_ued!V$48/V$10)</f>
        <v>2.5148476688013323E-2</v>
      </c>
      <c r="W74" s="293">
        <f>IF(NMM_ued!W$48=0,"",NMM_ued!W$48/W$10)</f>
        <v>2.3981723014677839E-2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7.9550748740132932E-2</v>
      </c>
      <c r="C75" s="255">
        <f>IF(NMM_ued!C$99=0,"",NMM_ued!C$99/C$11)</f>
        <v>7.9720295227002649E-2</v>
      </c>
      <c r="D75" s="255">
        <f>IF(NMM_ued!D$99=0,"",NMM_ued!D$99/D$11)</f>
        <v>8.0186209139001929E-2</v>
      </c>
      <c r="E75" s="255">
        <f>IF(NMM_ued!E$99=0,"",NMM_ued!E$99/E$11)</f>
        <v>7.4483799109670359E-2</v>
      </c>
      <c r="F75" s="255">
        <f>IF(NMM_ued!F$99=0,"",NMM_ued!F$99/F$11)</f>
        <v>7.379295382962929E-2</v>
      </c>
      <c r="G75" s="255">
        <f>IF(NMM_ued!G$99=0,"",NMM_ued!G$99/G$11)</f>
        <v>7.4366984386736473E-2</v>
      </c>
      <c r="H75" s="255">
        <f>IF(NMM_ued!H$99=0,"",NMM_ued!H$99/H$11)</f>
        <v>7.5522084758005439E-2</v>
      </c>
      <c r="I75" s="255">
        <f>IF(NMM_ued!I$99=0,"",NMM_ued!I$99/I$11)</f>
        <v>7.3434633936252255E-2</v>
      </c>
      <c r="J75" s="255">
        <f>IF(NMM_ued!J$99=0,"",NMM_ued!J$99/J$11)</f>
        <v>7.7483839852252212E-2</v>
      </c>
      <c r="K75" s="255">
        <f>IF(NMM_ued!K$99=0,"",NMM_ued!K$99/K$11)</f>
        <v>7.4796950987252267E-2</v>
      </c>
      <c r="L75" s="255">
        <f>IF(NMM_ued!L$99=0,"",NMM_ued!L$99/L$11)</f>
        <v>7.4368587344533971E-2</v>
      </c>
      <c r="M75" s="255">
        <f>IF(NMM_ued!M$99=0,"",NMM_ued!M$99/M$11)</f>
        <v>7.6057897168966021E-2</v>
      </c>
      <c r="N75" s="255">
        <f>IF(NMM_ued!N$99=0,"",NMM_ued!N$99/N$11)</f>
        <v>7.8016099145762297E-2</v>
      </c>
      <c r="O75" s="255">
        <f>IF(NMM_ued!O$99=0,"",NMM_ued!O$99/O$11)</f>
        <v>7.8340989032545549E-2</v>
      </c>
      <c r="P75" s="255">
        <f>IF(NMM_ued!P$99=0,"",NMM_ued!P$99/P$11)</f>
        <v>7.6521444574016134E-2</v>
      </c>
      <c r="Q75" s="255">
        <f>IF(NMM_ued!Q$99=0,"",NMM_ued!Q$99/Q$11)</f>
        <v>7.4996098888279433E-2</v>
      </c>
      <c r="R75" s="255">
        <f>IF(NMM_ued!R$99=0,"",NMM_ued!R$99/R$11)</f>
        <v>7.4282998723331647E-2</v>
      </c>
      <c r="S75" s="255">
        <f>IF(NMM_ued!S$99=0,"",NMM_ued!S$99/S$11)</f>
        <v>7.4455039052279112E-2</v>
      </c>
      <c r="T75" s="255">
        <f>IF(NMM_ued!T$99=0,"",NMM_ued!T$99/T$11)</f>
        <v>8.0051196647426479E-2</v>
      </c>
      <c r="U75" s="255">
        <f>IF(NMM_ued!U$99=0,"",NMM_ued!U$99/U$11)</f>
        <v>8.0250884263937339E-2</v>
      </c>
      <c r="V75" s="255">
        <f>IF(NMM_ued!V$99=0,"",NMM_ued!V$99/V$11)</f>
        <v>8.1317637947667845E-2</v>
      </c>
      <c r="W75" s="255">
        <f>IF(NMM_ued!W$99=0,"",NMM_ued!W$99/W$11)</f>
        <v>7.4102373208489294E-2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5.8073729272184762</v>
      </c>
      <c r="C76" s="256">
        <f t="shared" si="19"/>
        <v>5.5047465448017938</v>
      </c>
      <c r="D76" s="256">
        <f t="shared" si="19"/>
        <v>5.4783556229344539</v>
      </c>
      <c r="E76" s="256">
        <f t="shared" si="19"/>
        <v>5.5025463746602261</v>
      </c>
      <c r="F76" s="256">
        <f t="shared" si="19"/>
        <v>5.7341815663476163</v>
      </c>
      <c r="G76" s="256">
        <f t="shared" si="19"/>
        <v>6.0035495601268751</v>
      </c>
      <c r="H76" s="256">
        <f t="shared" si="19"/>
        <v>6.1175259077616087</v>
      </c>
      <c r="I76" s="256">
        <f t="shared" si="19"/>
        <v>6.1671127749286629</v>
      </c>
      <c r="J76" s="256">
        <f t="shared" si="19"/>
        <v>5.8442901721511546</v>
      </c>
      <c r="K76" s="256">
        <f t="shared" si="19"/>
        <v>5.8326210215015069</v>
      </c>
      <c r="L76" s="256">
        <f t="shared" si="19"/>
        <v>5.3055617034386282</v>
      </c>
      <c r="M76" s="256">
        <f t="shared" si="19"/>
        <v>4.9256589198247003</v>
      </c>
      <c r="N76" s="256">
        <f t="shared" si="19"/>
        <v>5.4949231878077791</v>
      </c>
      <c r="O76" s="256">
        <f t="shared" si="19"/>
        <v>4.8823750929820129</v>
      </c>
      <c r="P76" s="256">
        <f t="shared" si="19"/>
        <v>4.6986504549656489</v>
      </c>
      <c r="Q76" s="256">
        <f t="shared" si="19"/>
        <v>4.8171558103675931</v>
      </c>
      <c r="R76" s="256">
        <f t="shared" si="19"/>
        <v>4.6171229795637823</v>
      </c>
      <c r="S76" s="256">
        <f t="shared" si="19"/>
        <v>4.8117466661586343</v>
      </c>
      <c r="T76" s="256">
        <f t="shared" si="19"/>
        <v>4.9661931005406315</v>
      </c>
      <c r="U76" s="256">
        <f t="shared" si="19"/>
        <v>4.8902338154267788</v>
      </c>
      <c r="V76" s="256">
        <f t="shared" si="19"/>
        <v>4.8053323237566268</v>
      </c>
      <c r="W76" s="256">
        <f t="shared" si="19"/>
        <v>4.607489583482848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8.4959290285020259</v>
      </c>
      <c r="C77" s="257">
        <f t="shared" si="20"/>
        <v>8.2479738783493843</v>
      </c>
      <c r="D77" s="257">
        <f t="shared" si="20"/>
        <v>7.9289434495712019</v>
      </c>
      <c r="E77" s="257">
        <f t="shared" si="20"/>
        <v>8.1136588841771893</v>
      </c>
      <c r="F77" s="257">
        <f t="shared" si="20"/>
        <v>7.8993135789584104</v>
      </c>
      <c r="G77" s="257">
        <f t="shared" si="20"/>
        <v>8.2591719495411624</v>
      </c>
      <c r="H77" s="257">
        <f t="shared" si="20"/>
        <v>8.2632196075386162</v>
      </c>
      <c r="I77" s="257">
        <f t="shared" si="20"/>
        <v>8.5809237528613611</v>
      </c>
      <c r="J77" s="257">
        <f t="shared" si="20"/>
        <v>8.0501229336772777</v>
      </c>
      <c r="K77" s="257">
        <f t="shared" si="20"/>
        <v>8.0412362339938586</v>
      </c>
      <c r="L77" s="257">
        <f t="shared" si="20"/>
        <v>8.1626086837324721</v>
      </c>
      <c r="M77" s="257">
        <f t="shared" si="20"/>
        <v>7.983659299739724</v>
      </c>
      <c r="N77" s="257">
        <f t="shared" si="20"/>
        <v>8.2452331154270695</v>
      </c>
      <c r="O77" s="257">
        <f t="shared" si="20"/>
        <v>6.6992339154146663</v>
      </c>
      <c r="P77" s="257">
        <f t="shared" si="20"/>
        <v>6.6776299022608372</v>
      </c>
      <c r="Q77" s="257">
        <f t="shared" si="20"/>
        <v>6.9243674656980865</v>
      </c>
      <c r="R77" s="257">
        <f t="shared" si="20"/>
        <v>6.8159378758095519</v>
      </c>
      <c r="S77" s="257">
        <f t="shared" si="20"/>
        <v>6.4378617172067498</v>
      </c>
      <c r="T77" s="257">
        <f t="shared" si="20"/>
        <v>10.969326171185168</v>
      </c>
      <c r="U77" s="257">
        <f t="shared" si="20"/>
        <v>8.7326692353334217</v>
      </c>
      <c r="V77" s="257">
        <f t="shared" si="20"/>
        <v>8.3935804707345039</v>
      </c>
      <c r="W77" s="257">
        <f t="shared" si="20"/>
        <v>8.3086373152929891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3.3725396150896367</v>
      </c>
      <c r="C78" s="295">
        <f t="shared" si="21"/>
        <v>3.110690553401767</v>
      </c>
      <c r="D78" s="295">
        <f t="shared" si="21"/>
        <v>3.4202765838295313</v>
      </c>
      <c r="E78" s="295">
        <f t="shared" si="21"/>
        <v>3.5482738286390187</v>
      </c>
      <c r="F78" s="295">
        <f t="shared" si="21"/>
        <v>4.0370177553268487</v>
      </c>
      <c r="G78" s="295">
        <f t="shared" si="21"/>
        <v>4.6326600776358493</v>
      </c>
      <c r="H78" s="295">
        <f t="shared" si="21"/>
        <v>4.6598272919657377</v>
      </c>
      <c r="I78" s="295">
        <f t="shared" si="21"/>
        <v>4.5654757060691944</v>
      </c>
      <c r="J78" s="295">
        <f t="shared" si="21"/>
        <v>4.3973233816970412</v>
      </c>
      <c r="K78" s="295">
        <f t="shared" si="21"/>
        <v>4.3225672441059171</v>
      </c>
      <c r="L78" s="295">
        <f t="shared" si="21"/>
        <v>3.8519786756622145</v>
      </c>
      <c r="M78" s="295">
        <f t="shared" si="21"/>
        <v>3.8352995011493745</v>
      </c>
      <c r="N78" s="295">
        <f t="shared" si="21"/>
        <v>4.3142880752302313</v>
      </c>
      <c r="O78" s="295">
        <f t="shared" si="21"/>
        <v>4.1468303425197517</v>
      </c>
      <c r="P78" s="295">
        <f t="shared" si="21"/>
        <v>3.6798692389484993</v>
      </c>
      <c r="Q78" s="295">
        <f t="shared" si="21"/>
        <v>3.6319978944195217</v>
      </c>
      <c r="R78" s="295">
        <f t="shared" si="21"/>
        <v>3.4605648761399559</v>
      </c>
      <c r="S78" s="295">
        <f t="shared" si="21"/>
        <v>3.5788389466172035</v>
      </c>
      <c r="T78" s="295">
        <f t="shared" si="21"/>
        <v>3.3453823090734995</v>
      </c>
      <c r="U78" s="295">
        <f t="shared" si="21"/>
        <v>3.2072057373383158</v>
      </c>
      <c r="V78" s="295">
        <f t="shared" si="21"/>
        <v>3.0692826035573479</v>
      </c>
      <c r="W78" s="295">
        <f t="shared" si="21"/>
        <v>2.8452835942462471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2.8840868469262864</v>
      </c>
      <c r="C79" s="258">
        <f t="shared" si="22"/>
        <v>2.8665457921884947</v>
      </c>
      <c r="D79" s="258">
        <f t="shared" si="22"/>
        <v>2.863492756422326</v>
      </c>
      <c r="E79" s="258">
        <f t="shared" si="22"/>
        <v>2.9607469559410813</v>
      </c>
      <c r="F79" s="258">
        <f t="shared" si="22"/>
        <v>3.0300450179892189</v>
      </c>
      <c r="G79" s="258">
        <f t="shared" si="22"/>
        <v>2.9665609356154312</v>
      </c>
      <c r="H79" s="258">
        <f t="shared" si="22"/>
        <v>3.0151486170456661</v>
      </c>
      <c r="I79" s="258">
        <f t="shared" si="22"/>
        <v>3.0385511389489839</v>
      </c>
      <c r="J79" s="258">
        <f t="shared" si="22"/>
        <v>2.7104840429866162</v>
      </c>
      <c r="K79" s="258">
        <f t="shared" si="22"/>
        <v>2.5116702194166449</v>
      </c>
      <c r="L79" s="258">
        <f t="shared" si="22"/>
        <v>2.4552025542746558</v>
      </c>
      <c r="M79" s="258">
        <f t="shared" si="22"/>
        <v>2.4311956944864117</v>
      </c>
      <c r="N79" s="258">
        <f t="shared" si="22"/>
        <v>2.1702826444903573</v>
      </c>
      <c r="O79" s="258">
        <f t="shared" si="22"/>
        <v>2.2339688111049245</v>
      </c>
      <c r="P79" s="258">
        <f t="shared" si="22"/>
        <v>2.270149757461811</v>
      </c>
      <c r="Q79" s="258">
        <f t="shared" si="22"/>
        <v>2.2185635463258739</v>
      </c>
      <c r="R79" s="258">
        <f t="shared" si="22"/>
        <v>2.2163412878750219</v>
      </c>
      <c r="S79" s="258">
        <f t="shared" si="22"/>
        <v>2.243754005743269</v>
      </c>
      <c r="T79" s="258">
        <f t="shared" si="22"/>
        <v>2.1996925230855191</v>
      </c>
      <c r="U79" s="258">
        <f t="shared" si="22"/>
        <v>2.1954128325107112</v>
      </c>
      <c r="V79" s="258">
        <f t="shared" si="22"/>
        <v>2.1131209522698633</v>
      </c>
      <c r="W79" s="258">
        <f t="shared" si="22"/>
        <v>2.0909002044308207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HU: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282.71000000000009</v>
      </c>
      <c r="C5" s="225">
        <v>297.50766936196709</v>
      </c>
      <c r="D5" s="225">
        <v>309.1958945457967</v>
      </c>
      <c r="E5" s="225">
        <v>299.60429209302953</v>
      </c>
      <c r="F5" s="225">
        <v>303.80017876204221</v>
      </c>
      <c r="G5" s="225">
        <v>282.5509360143455</v>
      </c>
      <c r="H5" s="225">
        <v>287.57743575372729</v>
      </c>
      <c r="I5" s="225">
        <v>281.63641071899161</v>
      </c>
      <c r="J5" s="225">
        <v>298.9497139338319</v>
      </c>
      <c r="K5" s="225">
        <v>223.39930288658161</v>
      </c>
      <c r="L5" s="225">
        <v>174.15011576138639</v>
      </c>
      <c r="M5" s="225">
        <v>142.30393655615941</v>
      </c>
      <c r="N5" s="225">
        <v>156.47843220207471</v>
      </c>
      <c r="O5" s="225">
        <v>170.7837576041056</v>
      </c>
      <c r="P5" s="225">
        <v>186.60182500082121</v>
      </c>
      <c r="Q5" s="225">
        <v>206.11612670539361</v>
      </c>
      <c r="R5" s="225">
        <v>211.7211969156985</v>
      </c>
      <c r="S5" s="225">
        <v>266.80891650080781</v>
      </c>
      <c r="T5" s="225">
        <v>134.3219528027922</v>
      </c>
      <c r="U5" s="225">
        <v>200.45404090880669</v>
      </c>
      <c r="V5" s="225">
        <v>193.8010659161483</v>
      </c>
      <c r="W5" s="225">
        <v>199.54001588789171</v>
      </c>
      <c r="DA5" s="89" t="s">
        <v>1441</v>
      </c>
    </row>
    <row r="6" spans="1:105" ht="12" customHeight="1" x14ac:dyDescent="0.25">
      <c r="A6" s="55" t="s">
        <v>92</v>
      </c>
      <c r="B6" s="261">
        <v>1.32179048724458</v>
      </c>
      <c r="C6" s="261">
        <v>1.3909759373386421</v>
      </c>
      <c r="D6" s="261">
        <v>1.445623402446647</v>
      </c>
      <c r="E6" s="261">
        <v>1.4007785477210839</v>
      </c>
      <c r="F6" s="261">
        <v>1.4203961172612161</v>
      </c>
      <c r="G6" s="261">
        <v>1.3210467948989639</v>
      </c>
      <c r="H6" s="261">
        <v>1.344547836742455</v>
      </c>
      <c r="I6" s="261">
        <v>1.31677099695845</v>
      </c>
      <c r="J6" s="261">
        <v>1.397718114117684</v>
      </c>
      <c r="K6" s="261">
        <v>1.0444875434652501</v>
      </c>
      <c r="L6" s="261">
        <v>0.81422647365262302</v>
      </c>
      <c r="M6" s="261">
        <v>0.66533192896496096</v>
      </c>
      <c r="N6" s="261">
        <v>0.73160377469524573</v>
      </c>
      <c r="O6" s="261">
        <v>0.79848730563939252</v>
      </c>
      <c r="P6" s="261">
        <v>0.87244355413325936</v>
      </c>
      <c r="Q6" s="261">
        <v>0.96368128310726031</v>
      </c>
      <c r="R6" s="261">
        <v>0.98988739001647741</v>
      </c>
      <c r="S6" s="261">
        <v>1.247446102873027</v>
      </c>
      <c r="T6" s="261">
        <v>0.62801273192705809</v>
      </c>
      <c r="U6" s="261">
        <v>0.93720860388176797</v>
      </c>
      <c r="V6" s="261">
        <v>0.90610309273159106</v>
      </c>
      <c r="W6" s="261">
        <v>0.93293514493849572</v>
      </c>
      <c r="DA6" s="67" t="s">
        <v>1442</v>
      </c>
    </row>
    <row r="7" spans="1:105" ht="12" customHeight="1" x14ac:dyDescent="0.25">
      <c r="A7" s="202" t="s">
        <v>93</v>
      </c>
      <c r="B7" s="226">
        <v>0.52850583521892369</v>
      </c>
      <c r="C7" s="226">
        <v>0.55616900456369833</v>
      </c>
      <c r="D7" s="226">
        <v>0.57801929359831705</v>
      </c>
      <c r="E7" s="226">
        <v>0.56008848865553629</v>
      </c>
      <c r="F7" s="226">
        <v>0.56793239438403553</v>
      </c>
      <c r="G7" s="226">
        <v>0.52820847663747028</v>
      </c>
      <c r="H7" s="226">
        <v>0.53760515324232361</v>
      </c>
      <c r="I7" s="226">
        <v>0.52649883794390528</v>
      </c>
      <c r="J7" s="226">
        <v>0.55886480227459678</v>
      </c>
      <c r="K7" s="226">
        <v>0.41762878978317208</v>
      </c>
      <c r="L7" s="226">
        <v>0.32556100733649218</v>
      </c>
      <c r="M7" s="226">
        <v>0.26602688565905769</v>
      </c>
      <c r="N7" s="226">
        <v>0.29252507695123259</v>
      </c>
      <c r="O7" s="226">
        <v>0.31926784498076688</v>
      </c>
      <c r="P7" s="226">
        <v>0.34883857442472682</v>
      </c>
      <c r="Q7" s="226">
        <v>0.38531914575596821</v>
      </c>
      <c r="R7" s="226">
        <v>0.39579741788271361</v>
      </c>
      <c r="S7" s="226">
        <v>0.49877991319475179</v>
      </c>
      <c r="T7" s="226">
        <v>0.25110514610157908</v>
      </c>
      <c r="U7" s="226">
        <v>0.37473428712703571</v>
      </c>
      <c r="V7" s="226">
        <v>0.36229703303194399</v>
      </c>
      <c r="W7" s="226">
        <v>0.37302558366012262</v>
      </c>
      <c r="DA7" s="174" t="s">
        <v>1443</v>
      </c>
    </row>
    <row r="8" spans="1:105" ht="12" customHeight="1" x14ac:dyDescent="0.25">
      <c r="A8" s="202" t="s">
        <v>94</v>
      </c>
      <c r="B8" s="226">
        <v>1.975056869086746</v>
      </c>
      <c r="C8" s="226">
        <v>2.1324348225217009</v>
      </c>
      <c r="D8" s="226">
        <v>2.1406445340657578</v>
      </c>
      <c r="E8" s="226">
        <v>1.950294990505022</v>
      </c>
      <c r="F8" s="226">
        <v>2.148490352386105</v>
      </c>
      <c r="G8" s="226">
        <v>1.7881567132147489</v>
      </c>
      <c r="H8" s="226">
        <v>2.0074806726591201</v>
      </c>
      <c r="I8" s="226">
        <v>1.897901424749882</v>
      </c>
      <c r="J8" s="226">
        <v>2.4089938707105811</v>
      </c>
      <c r="K8" s="226">
        <v>2.1013613143274452</v>
      </c>
      <c r="L8" s="226">
        <v>1.604790395766772</v>
      </c>
      <c r="M8" s="226">
        <v>1.276466942355218</v>
      </c>
      <c r="N8" s="226">
        <v>2.325171673648915</v>
      </c>
      <c r="O8" s="226">
        <v>2.108474690075417</v>
      </c>
      <c r="P8" s="226">
        <v>2.4205538530440198</v>
      </c>
      <c r="Q8" s="226">
        <v>2.7920842091576228</v>
      </c>
      <c r="R8" s="226">
        <v>2.7854126933040519</v>
      </c>
      <c r="S8" s="226">
        <v>3.5720796326683022</v>
      </c>
      <c r="T8" s="226">
        <v>1.4051653770179171</v>
      </c>
      <c r="U8" s="226">
        <v>2.1948308477299401</v>
      </c>
      <c r="V8" s="226">
        <v>2.3758682872944732</v>
      </c>
      <c r="W8" s="226">
        <v>2.4950406203509221</v>
      </c>
      <c r="DA8" s="174" t="s">
        <v>1444</v>
      </c>
    </row>
    <row r="9" spans="1:105" ht="12" customHeight="1" x14ac:dyDescent="0.25">
      <c r="A9" s="202" t="s">
        <v>95</v>
      </c>
      <c r="B9" s="226">
        <v>0.26372701841219087</v>
      </c>
      <c r="C9" s="226">
        <v>0.27753107635245361</v>
      </c>
      <c r="D9" s="226">
        <v>0.28843447834830388</v>
      </c>
      <c r="E9" s="226">
        <v>0.27948691824552607</v>
      </c>
      <c r="F9" s="226">
        <v>0.28340106589089031</v>
      </c>
      <c r="G9" s="226">
        <v>0.26357863501344658</v>
      </c>
      <c r="H9" s="226">
        <v>0.26826762298451617</v>
      </c>
      <c r="I9" s="226">
        <v>0.26272551687326712</v>
      </c>
      <c r="J9" s="226">
        <v>0.27887629270610692</v>
      </c>
      <c r="K9" s="226">
        <v>0.2083988258842672</v>
      </c>
      <c r="L9" s="226">
        <v>0.16245654835685391</v>
      </c>
      <c r="M9" s="226">
        <v>0.1327487280122126</v>
      </c>
      <c r="N9" s="226">
        <v>0.1459714561584522</v>
      </c>
      <c r="O9" s="226">
        <v>0.15931622930290859</v>
      </c>
      <c r="P9" s="226">
        <v>0.1740721691409213</v>
      </c>
      <c r="Q9" s="226">
        <v>0.19227615416064439</v>
      </c>
      <c r="R9" s="226">
        <v>0.19750486363166361</v>
      </c>
      <c r="S9" s="226">
        <v>0.24889363671122869</v>
      </c>
      <c r="T9" s="226">
        <v>0.12530270637767951</v>
      </c>
      <c r="U9" s="226">
        <v>0.18699425749933971</v>
      </c>
      <c r="V9" s="226">
        <v>0.18078800636424169</v>
      </c>
      <c r="W9" s="226">
        <v>0.18614160604187191</v>
      </c>
      <c r="DA9" s="174" t="s">
        <v>1445</v>
      </c>
    </row>
    <row r="10" spans="1:105" ht="12" customHeight="1" x14ac:dyDescent="0.25">
      <c r="A10" s="56" t="s">
        <v>96</v>
      </c>
      <c r="B10" s="262">
        <v>1.0992431777274301</v>
      </c>
      <c r="C10" s="262">
        <v>1.157175525603215</v>
      </c>
      <c r="D10" s="262">
        <v>1.194034074040915</v>
      </c>
      <c r="E10" s="262">
        <v>1.165934022249757</v>
      </c>
      <c r="F10" s="262">
        <v>1.1893205601667991</v>
      </c>
      <c r="G10" s="262">
        <v>1.0751736762662341</v>
      </c>
      <c r="H10" s="262">
        <v>1.1016240373469941</v>
      </c>
      <c r="I10" s="262">
        <v>1.0718927386339301</v>
      </c>
      <c r="J10" s="262">
        <v>1.1842630861398269</v>
      </c>
      <c r="K10" s="262">
        <v>0.9394546455292464</v>
      </c>
      <c r="L10" s="262">
        <v>0.71993393566645691</v>
      </c>
      <c r="M10" s="262">
        <v>0.58059919322230125</v>
      </c>
      <c r="N10" s="262">
        <v>0.88759719505049461</v>
      </c>
      <c r="O10" s="262">
        <v>0.78311786232874803</v>
      </c>
      <c r="P10" s="262">
        <v>0.88780254665285296</v>
      </c>
      <c r="Q10" s="262">
        <v>1.029350012152646</v>
      </c>
      <c r="R10" s="262">
        <v>1.029557635295006</v>
      </c>
      <c r="S10" s="262">
        <v>1.3473498891024991</v>
      </c>
      <c r="T10" s="262">
        <v>0.57540396635095992</v>
      </c>
      <c r="U10" s="262">
        <v>0.89326105595474092</v>
      </c>
      <c r="V10" s="262">
        <v>0.93232490038453453</v>
      </c>
      <c r="W10" s="262">
        <v>0.9783825381163469</v>
      </c>
      <c r="DA10" s="68" t="s">
        <v>1446</v>
      </c>
    </row>
    <row r="11" spans="1:105" ht="12" customHeight="1" x14ac:dyDescent="0.25">
      <c r="A11" s="37" t="s">
        <v>160</v>
      </c>
      <c r="B11" s="228">
        <v>8.7084723542535224E-3</v>
      </c>
      <c r="C11" s="228">
        <v>1.580394065288912E-2</v>
      </c>
      <c r="D11" s="228">
        <v>1.415989779021177E-2</v>
      </c>
      <c r="E11" s="228">
        <v>1.1467576982835501E-2</v>
      </c>
      <c r="F11" s="228">
        <v>1.6536005561219109E-2</v>
      </c>
      <c r="G11" s="228">
        <v>1.5970761944782211E-2</v>
      </c>
      <c r="H11" s="228">
        <v>1.6671292008515051E-2</v>
      </c>
      <c r="I11" s="228">
        <v>9.5187329017702681E-3</v>
      </c>
      <c r="J11" s="228">
        <v>1.4853196933431579E-2</v>
      </c>
      <c r="K11" s="228">
        <v>1.077372867487131E-2</v>
      </c>
      <c r="L11" s="228">
        <v>6.2446046914449238E-3</v>
      </c>
      <c r="M11" s="228">
        <v>1.333572251090331E-2</v>
      </c>
      <c r="N11" s="228">
        <v>6.4558742796402453E-3</v>
      </c>
      <c r="O11" s="228">
        <v>1.5243558696273351E-2</v>
      </c>
      <c r="P11" s="228">
        <v>9.5310834347542076E-3</v>
      </c>
      <c r="Q11" s="228">
        <v>9.5875118900656756E-3</v>
      </c>
      <c r="R11" s="228">
        <v>1.084340619112549E-2</v>
      </c>
      <c r="S11" s="228">
        <v>1.3873073681845869E-2</v>
      </c>
      <c r="T11" s="228">
        <v>8.5164272181488098E-3</v>
      </c>
      <c r="U11" s="228">
        <v>1.174828517914488E-2</v>
      </c>
      <c r="V11" s="228">
        <v>1.132266091384284E-2</v>
      </c>
      <c r="W11" s="228">
        <v>1.0645366107672E-2</v>
      </c>
      <c r="DA11" s="69" t="s">
        <v>1447</v>
      </c>
    </row>
    <row r="12" spans="1:105" ht="12" customHeight="1" x14ac:dyDescent="0.25">
      <c r="A12" s="37" t="s">
        <v>162</v>
      </c>
      <c r="B12" s="228">
        <v>0.92418003642278246</v>
      </c>
      <c r="C12" s="228">
        <v>0.96251063899281109</v>
      </c>
      <c r="D12" s="228">
        <v>0.99882973469935088</v>
      </c>
      <c r="E12" s="228">
        <v>0.91758857225878276</v>
      </c>
      <c r="F12" s="228">
        <v>0.88242606951551028</v>
      </c>
      <c r="G12" s="228">
        <v>0.80954236457824569</v>
      </c>
      <c r="H12" s="228">
        <v>0.79613081960223897</v>
      </c>
      <c r="I12" s="228">
        <v>0.7741449487111165</v>
      </c>
      <c r="J12" s="228">
        <v>0.73759275567719729</v>
      </c>
      <c r="K12" s="228">
        <v>0.42802179191315931</v>
      </c>
      <c r="L12" s="228">
        <v>0.31615541466401148</v>
      </c>
      <c r="M12" s="228">
        <v>0.25476083739878291</v>
      </c>
      <c r="N12" s="228">
        <v>0.15740433706852619</v>
      </c>
      <c r="O12" s="228">
        <v>0.27924747764077879</v>
      </c>
      <c r="P12" s="228">
        <v>0.30285017613931492</v>
      </c>
      <c r="Q12" s="228">
        <v>0.28772808004364941</v>
      </c>
      <c r="R12" s="228">
        <v>0.30466491555019187</v>
      </c>
      <c r="S12" s="228">
        <v>0.3755693520748582</v>
      </c>
      <c r="T12" s="228">
        <v>0.2098666426340941</v>
      </c>
      <c r="U12" s="228">
        <v>0.29841159473948498</v>
      </c>
      <c r="V12" s="228">
        <v>0.2631043247290063</v>
      </c>
      <c r="W12" s="228">
        <v>0.26098918459669129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7.1831053895050304E-2</v>
      </c>
      <c r="F13" s="228">
        <v>6.4005782046425846E-2</v>
      </c>
      <c r="G13" s="228">
        <v>7.7743680385537473E-2</v>
      </c>
      <c r="H13" s="228">
        <v>6.3037107625052519E-2</v>
      </c>
      <c r="I13" s="228">
        <v>7.9396732373674034E-2</v>
      </c>
      <c r="J13" s="228">
        <v>9.0297332774051692E-2</v>
      </c>
      <c r="K13" s="228">
        <v>0.11292336317379249</v>
      </c>
      <c r="L13" s="228">
        <v>8.9500619779178864E-2</v>
      </c>
      <c r="M13" s="228">
        <v>7.5310255317260974E-2</v>
      </c>
      <c r="N13" s="228">
        <v>3.8124331810320759E-2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2.434293139051321E-2</v>
      </c>
      <c r="U13" s="228">
        <v>5.0394419818349551E-2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5.7824623620525747E-2</v>
      </c>
      <c r="T14" s="228">
        <v>1.379669280695979E-2</v>
      </c>
      <c r="U14" s="228">
        <v>2.7557430142331418E-2</v>
      </c>
      <c r="V14" s="228">
        <v>6.6746725299667603E-2</v>
      </c>
      <c r="W14" s="228">
        <v>7.8283064469602259E-2</v>
      </c>
      <c r="DA14" s="69" t="s">
        <v>1450</v>
      </c>
    </row>
    <row r="15" spans="1:105" ht="12" customHeight="1" x14ac:dyDescent="0.25">
      <c r="A15" s="37" t="s">
        <v>38</v>
      </c>
      <c r="B15" s="228">
        <v>0.16635466895039419</v>
      </c>
      <c r="C15" s="228">
        <v>0.17886094595751431</v>
      </c>
      <c r="D15" s="228">
        <v>0.18104444155135191</v>
      </c>
      <c r="E15" s="228">
        <v>0.16504681911308849</v>
      </c>
      <c r="F15" s="228">
        <v>0.22635270304364349</v>
      </c>
      <c r="G15" s="228">
        <v>0.17191686935766839</v>
      </c>
      <c r="H15" s="228">
        <v>0.22578481811118761</v>
      </c>
      <c r="I15" s="228">
        <v>0.20883232464736931</v>
      </c>
      <c r="J15" s="228">
        <v>0.34151980075514671</v>
      </c>
      <c r="K15" s="228">
        <v>0.38773576176742341</v>
      </c>
      <c r="L15" s="228">
        <v>0.30803329653182171</v>
      </c>
      <c r="M15" s="228">
        <v>0.237192377995354</v>
      </c>
      <c r="N15" s="228">
        <v>0.68561265189200737</v>
      </c>
      <c r="O15" s="228">
        <v>0.48862682599169588</v>
      </c>
      <c r="P15" s="228">
        <v>0.57542128707878382</v>
      </c>
      <c r="Q15" s="228">
        <v>0.73203442021893106</v>
      </c>
      <c r="R15" s="228">
        <v>0.71404931355368861</v>
      </c>
      <c r="S15" s="228">
        <v>0.90008283972526903</v>
      </c>
      <c r="T15" s="228">
        <v>0.31888127230124402</v>
      </c>
      <c r="U15" s="228">
        <v>0.50514932607543006</v>
      </c>
      <c r="V15" s="228">
        <v>0.59115118944201783</v>
      </c>
      <c r="W15" s="228">
        <v>0.62846492294238132</v>
      </c>
      <c r="DA15" s="69" t="s">
        <v>1451</v>
      </c>
    </row>
    <row r="16" spans="1:105" ht="12" customHeight="1" x14ac:dyDescent="0.25">
      <c r="A16" s="57" t="s">
        <v>1452</v>
      </c>
      <c r="B16" s="263">
        <v>7.8259070290134627</v>
      </c>
      <c r="C16" s="263">
        <v>8.4494967854784822</v>
      </c>
      <c r="D16" s="263">
        <v>8.4820267041276178</v>
      </c>
      <c r="E16" s="263">
        <v>7.7277912923593108</v>
      </c>
      <c r="F16" s="263">
        <v>8.513114743010247</v>
      </c>
      <c r="G16" s="263">
        <v>7.0853393691876958</v>
      </c>
      <c r="H16" s="263">
        <v>7.9543821510496793</v>
      </c>
      <c r="I16" s="263">
        <v>7.5201885742118462</v>
      </c>
      <c r="J16" s="263">
        <v>9.5453261932460638</v>
      </c>
      <c r="K16" s="263">
        <v>8.3263720339841196</v>
      </c>
      <c r="L16" s="263">
        <v>6.3587740864047424</v>
      </c>
      <c r="M16" s="263">
        <v>5.0578349276090009</v>
      </c>
      <c r="N16" s="263">
        <v>9.213191594268384</v>
      </c>
      <c r="O16" s="263">
        <v>8.35455786404167</v>
      </c>
      <c r="P16" s="263">
        <v>9.5911311259619332</v>
      </c>
      <c r="Q16" s="263">
        <v>11.06327204043887</v>
      </c>
      <c r="R16" s="263">
        <v>11.036837022982001</v>
      </c>
      <c r="S16" s="263">
        <v>14.15390287896915</v>
      </c>
      <c r="T16" s="263">
        <v>5.5677858055883096</v>
      </c>
      <c r="U16" s="263">
        <v>8.6967329536630693</v>
      </c>
      <c r="V16" s="263">
        <v>9.4140703594754864</v>
      </c>
      <c r="W16" s="263">
        <v>9.8862752936866407</v>
      </c>
      <c r="DA16" s="70" t="s">
        <v>1453</v>
      </c>
    </row>
    <row r="17" spans="1:105" ht="12" customHeight="1" x14ac:dyDescent="0.25">
      <c r="A17" s="57" t="s">
        <v>1454</v>
      </c>
      <c r="B17" s="263">
        <v>138.4830667309422</v>
      </c>
      <c r="C17" s="263">
        <v>144.9878955708401</v>
      </c>
      <c r="D17" s="263">
        <v>152.63201113370539</v>
      </c>
      <c r="E17" s="263">
        <v>146.78810310556511</v>
      </c>
      <c r="F17" s="263">
        <v>149.37569234666</v>
      </c>
      <c r="G17" s="263">
        <v>140.46439192203141</v>
      </c>
      <c r="H17" s="263">
        <v>141.69238355535049</v>
      </c>
      <c r="I17" s="263">
        <v>138.99247796134429</v>
      </c>
      <c r="J17" s="263">
        <v>145.61011117652589</v>
      </c>
      <c r="K17" s="263">
        <v>107.22436192024669</v>
      </c>
      <c r="L17" s="263">
        <v>83.827316291213236</v>
      </c>
      <c r="M17" s="263">
        <v>68.681300049049057</v>
      </c>
      <c r="N17" s="263">
        <v>70.77883268372112</v>
      </c>
      <c r="O17" s="263">
        <v>79.551167865980432</v>
      </c>
      <c r="P17" s="263">
        <v>86.264828276852413</v>
      </c>
      <c r="Q17" s="263">
        <v>94.653726650271153</v>
      </c>
      <c r="R17" s="263">
        <v>97.806930953353401</v>
      </c>
      <c r="S17" s="263">
        <v>122.7709293131477</v>
      </c>
      <c r="T17" s="263">
        <v>64.00757079931256</v>
      </c>
      <c r="U17" s="263">
        <v>95.060052151399191</v>
      </c>
      <c r="V17" s="263">
        <v>90.51678727391274</v>
      </c>
      <c r="W17" s="263">
        <v>92.91471588349782</v>
      </c>
      <c r="DA17" s="70" t="s">
        <v>1455</v>
      </c>
    </row>
    <row r="18" spans="1:105" ht="12" customHeight="1" x14ac:dyDescent="0.25">
      <c r="A18" s="18" t="s">
        <v>30</v>
      </c>
      <c r="B18" s="232">
        <v>19.681569885618671</v>
      </c>
      <c r="C18" s="232">
        <v>23.884703098759449</v>
      </c>
      <c r="D18" s="232">
        <v>21.825407899787521</v>
      </c>
      <c r="E18" s="232">
        <v>13.58958198844736</v>
      </c>
      <c r="F18" s="232">
        <v>23.32595006173927</v>
      </c>
      <c r="G18" s="232">
        <v>26.77036021000643</v>
      </c>
      <c r="H18" s="232">
        <v>30.29556791574786</v>
      </c>
      <c r="I18" s="232">
        <v>26.563265702713121</v>
      </c>
      <c r="J18" s="232">
        <v>27.477132034777469</v>
      </c>
      <c r="K18" s="232">
        <v>11.90298957757113</v>
      </c>
      <c r="L18" s="232">
        <v>7.1762491632628826</v>
      </c>
      <c r="M18" s="232">
        <v>5.9843719643974644</v>
      </c>
      <c r="N18" s="232">
        <v>6.8726385450662182</v>
      </c>
      <c r="O18" s="232">
        <v>4.0936271553779306</v>
      </c>
      <c r="P18" s="232">
        <v>6.0861029217521354</v>
      </c>
      <c r="Q18" s="232">
        <v>7.4106647578703067</v>
      </c>
      <c r="R18" s="232">
        <v>5.7268378690584028</v>
      </c>
      <c r="S18" s="232">
        <v>9.7887944312492916</v>
      </c>
      <c r="T18" s="232">
        <v>3.452385023939347</v>
      </c>
      <c r="U18" s="232">
        <v>3.8319266721557859</v>
      </c>
      <c r="V18" s="232">
        <v>4.1942447465535837</v>
      </c>
      <c r="W18" s="232">
        <v>3.4395492809783499</v>
      </c>
      <c r="DA18" s="71" t="s">
        <v>1456</v>
      </c>
    </row>
    <row r="19" spans="1:105" ht="12" customHeight="1" x14ac:dyDescent="0.25">
      <c r="A19" s="18" t="s">
        <v>33</v>
      </c>
      <c r="B19" s="232">
        <v>2.8809166551848269</v>
      </c>
      <c r="C19" s="232">
        <v>0.61876236926783812</v>
      </c>
      <c r="D19" s="232">
        <v>2.7051677635563411</v>
      </c>
      <c r="E19" s="232">
        <v>2.7751043863061962</v>
      </c>
      <c r="F19" s="232">
        <v>2.3206013958804079</v>
      </c>
      <c r="G19" s="232">
        <v>1.7930303873053539</v>
      </c>
      <c r="H19" s="232">
        <v>1.918040350851427</v>
      </c>
      <c r="I19" s="232">
        <v>1.54580041118519</v>
      </c>
      <c r="J19" s="232">
        <v>1.3414385379869009</v>
      </c>
      <c r="K19" s="232">
        <v>1.321209579399232</v>
      </c>
      <c r="L19" s="232">
        <v>1.208153964885837</v>
      </c>
      <c r="M19" s="232">
        <v>0.8340439412012044</v>
      </c>
      <c r="N19" s="232">
        <v>0.91794317469282305</v>
      </c>
      <c r="O19" s="232">
        <v>1.470277699403572</v>
      </c>
      <c r="P19" s="232">
        <v>1.22137428223726</v>
      </c>
      <c r="Q19" s="232">
        <v>1.454532613570773</v>
      </c>
      <c r="R19" s="232">
        <v>1.088255021439464</v>
      </c>
      <c r="S19" s="232">
        <v>1.371395089651275</v>
      </c>
      <c r="T19" s="232">
        <v>0.57966549240333876</v>
      </c>
      <c r="U19" s="232">
        <v>0.81460332239204369</v>
      </c>
      <c r="V19" s="232">
        <v>1.092391809908523</v>
      </c>
      <c r="W19" s="232">
        <v>0.87265723301806397</v>
      </c>
      <c r="DA19" s="71" t="s">
        <v>1457</v>
      </c>
    </row>
    <row r="20" spans="1:105" ht="12" customHeight="1" x14ac:dyDescent="0.25">
      <c r="A20" s="18" t="s">
        <v>160</v>
      </c>
      <c r="B20" s="297">
        <v>0.8651734208070383</v>
      </c>
      <c r="C20" s="297">
        <v>1.673138122662454</v>
      </c>
      <c r="D20" s="297">
        <v>1.353732256109653</v>
      </c>
      <c r="E20" s="297">
        <v>0.99882806161207383</v>
      </c>
      <c r="F20" s="297">
        <v>1.3125897898144641</v>
      </c>
      <c r="G20" s="297">
        <v>1.158297886314136</v>
      </c>
      <c r="H20" s="297">
        <v>1.2395480367851091</v>
      </c>
      <c r="I20" s="297">
        <v>0.68279437743633087</v>
      </c>
      <c r="J20" s="297">
        <v>1.186515293355892</v>
      </c>
      <c r="K20" s="297">
        <v>0.93648125975765595</v>
      </c>
      <c r="L20" s="297">
        <v>0.5350335405079466</v>
      </c>
      <c r="M20" s="297">
        <v>1.181813636265125</v>
      </c>
      <c r="N20" s="297">
        <v>1.020398629869278</v>
      </c>
      <c r="O20" s="297">
        <v>1.9586196704360741</v>
      </c>
      <c r="P20" s="297">
        <v>1.30187432452795</v>
      </c>
      <c r="Q20" s="297">
        <v>1.2921690923218441</v>
      </c>
      <c r="R20" s="297">
        <v>1.4072888249190629</v>
      </c>
      <c r="S20" s="297">
        <v>1.7746194049937969</v>
      </c>
      <c r="T20" s="297">
        <v>0.85530694489103665</v>
      </c>
      <c r="U20" s="297">
        <v>1.202787423145161</v>
      </c>
      <c r="V20" s="297">
        <v>1.345355044028367</v>
      </c>
      <c r="W20" s="297">
        <v>1.2898638040555059</v>
      </c>
      <c r="DA20" s="122" t="s">
        <v>1458</v>
      </c>
    </row>
    <row r="21" spans="1:105" ht="12" customHeight="1" x14ac:dyDescent="0.25">
      <c r="A21" s="18" t="s">
        <v>70</v>
      </c>
      <c r="B21" s="297">
        <v>23.239532408436361</v>
      </c>
      <c r="C21" s="297">
        <v>16.911817732715019</v>
      </c>
      <c r="D21" s="297">
        <v>13.349825618857381</v>
      </c>
      <c r="E21" s="297">
        <v>24.650882915664241</v>
      </c>
      <c r="F21" s="297">
        <v>21.69277050519041</v>
      </c>
      <c r="G21" s="297">
        <v>1.5412499874728851</v>
      </c>
      <c r="H21" s="297">
        <v>0.23552340891414419</v>
      </c>
      <c r="I21" s="297">
        <v>0.22036629762303259</v>
      </c>
      <c r="J21" s="297">
        <v>1.147347312899027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0.15863120079646911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10.782057502136871</v>
      </c>
      <c r="E22" s="297">
        <v>18.302152137062311</v>
      </c>
      <c r="F22" s="297">
        <v>21.283909253641419</v>
      </c>
      <c r="G22" s="297">
        <v>35.619664117177209</v>
      </c>
      <c r="H22" s="297">
        <v>31.037693730451529</v>
      </c>
      <c r="I22" s="297">
        <v>39.319243688707012</v>
      </c>
      <c r="J22" s="297">
        <v>38.524898235937783</v>
      </c>
      <c r="K22" s="297">
        <v>34.681897385622641</v>
      </c>
      <c r="L22" s="297">
        <v>26.84830669922378</v>
      </c>
      <c r="M22" s="297">
        <v>18.491703163412222</v>
      </c>
      <c r="N22" s="297">
        <v>24.752566102066911</v>
      </c>
      <c r="O22" s="297">
        <v>24.096397007784969</v>
      </c>
      <c r="P22" s="297">
        <v>19.156250786243358</v>
      </c>
      <c r="Q22" s="297">
        <v>23.810529658191481</v>
      </c>
      <c r="R22" s="297">
        <v>27.073177925598628</v>
      </c>
      <c r="S22" s="297">
        <v>29.43542361626594</v>
      </c>
      <c r="T22" s="297">
        <v>16.916614971454571</v>
      </c>
      <c r="U22" s="297">
        <v>24.385151609783328</v>
      </c>
      <c r="V22" s="297">
        <v>18.738579083531651</v>
      </c>
      <c r="W22" s="297">
        <v>12.256502388021969</v>
      </c>
      <c r="DA22" s="122" t="s">
        <v>1460</v>
      </c>
    </row>
    <row r="23" spans="1:105" ht="12" customHeight="1" x14ac:dyDescent="0.25">
      <c r="A23" s="18" t="s">
        <v>162</v>
      </c>
      <c r="B23" s="297">
        <v>91.815874360895336</v>
      </c>
      <c r="C23" s="297">
        <v>101.89947424743541</v>
      </c>
      <c r="D23" s="297">
        <v>95.491369376878538</v>
      </c>
      <c r="E23" s="297">
        <v>79.922133189814531</v>
      </c>
      <c r="F23" s="297">
        <v>70.044935871851166</v>
      </c>
      <c r="G23" s="297">
        <v>58.712991466201252</v>
      </c>
      <c r="H23" s="297">
        <v>59.194116086385783</v>
      </c>
      <c r="I23" s="297">
        <v>55.530691296357617</v>
      </c>
      <c r="J23" s="297">
        <v>58.920991137583883</v>
      </c>
      <c r="K23" s="297">
        <v>37.204796871251517</v>
      </c>
      <c r="L23" s="297">
        <v>27.087983822288042</v>
      </c>
      <c r="M23" s="297">
        <v>22.576941847585712</v>
      </c>
      <c r="N23" s="297">
        <v>24.878918473789799</v>
      </c>
      <c r="O23" s="297">
        <v>35.880047010321789</v>
      </c>
      <c r="P23" s="297">
        <v>41.367056661875608</v>
      </c>
      <c r="Q23" s="297">
        <v>38.778917438501622</v>
      </c>
      <c r="R23" s="297">
        <v>39.540299739909777</v>
      </c>
      <c r="S23" s="297">
        <v>48.042176910308989</v>
      </c>
      <c r="T23" s="297">
        <v>21.07696013222354</v>
      </c>
      <c r="U23" s="297">
        <v>30.551327925755071</v>
      </c>
      <c r="V23" s="297">
        <v>31.261973936452652</v>
      </c>
      <c r="W23" s="297">
        <v>31.623196333155679</v>
      </c>
      <c r="DA23" s="122" t="s">
        <v>1461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7.12445071637912</v>
      </c>
      <c r="E24" s="297">
        <v>6.5494204266583784</v>
      </c>
      <c r="F24" s="297">
        <v>9.3949354685428528</v>
      </c>
      <c r="G24" s="297">
        <v>14.868797867554189</v>
      </c>
      <c r="H24" s="297">
        <v>17.771894026214721</v>
      </c>
      <c r="I24" s="297">
        <v>15.130316187322061</v>
      </c>
      <c r="J24" s="297">
        <v>17.011788623984959</v>
      </c>
      <c r="K24" s="297">
        <v>21.17698724664454</v>
      </c>
      <c r="L24" s="297">
        <v>20.97158910104476</v>
      </c>
      <c r="M24" s="297">
        <v>19.612425496187331</v>
      </c>
      <c r="N24" s="297">
        <v>12.33636775823609</v>
      </c>
      <c r="O24" s="297">
        <v>12.05219932265609</v>
      </c>
      <c r="P24" s="297">
        <v>17.132169300216091</v>
      </c>
      <c r="Q24" s="297">
        <v>21.906913089815131</v>
      </c>
      <c r="R24" s="297">
        <v>22.971071572428059</v>
      </c>
      <c r="S24" s="297">
        <v>32.358519860678399</v>
      </c>
      <c r="T24" s="297">
        <v>21.12663823440074</v>
      </c>
      <c r="U24" s="297">
        <v>34.274255198167808</v>
      </c>
      <c r="V24" s="297">
        <v>33.725611452641502</v>
      </c>
      <c r="W24" s="297">
        <v>43.432946844268251</v>
      </c>
      <c r="DA24" s="122" t="s">
        <v>1462</v>
      </c>
    </row>
    <row r="25" spans="1:105" ht="12" customHeight="1" x14ac:dyDescent="0.25">
      <c r="A25" s="57" t="s">
        <v>1463</v>
      </c>
      <c r="B25" s="263">
        <v>104.574330634837</v>
      </c>
      <c r="C25" s="263">
        <v>109.4863977769384</v>
      </c>
      <c r="D25" s="263">
        <v>115.258787767659</v>
      </c>
      <c r="E25" s="263">
        <v>110.845809453699</v>
      </c>
      <c r="F25" s="263">
        <v>112.79980584642141</v>
      </c>
      <c r="G25" s="263">
        <v>106.0705117963262</v>
      </c>
      <c r="H25" s="263">
        <v>106.9978194167519</v>
      </c>
      <c r="I25" s="263">
        <v>104.9590082686784</v>
      </c>
      <c r="J25" s="263">
        <v>109.9562586921474</v>
      </c>
      <c r="K25" s="263">
        <v>80.969580904377239</v>
      </c>
      <c r="L25" s="263">
        <v>63.301497410511203</v>
      </c>
      <c r="M25" s="263">
        <v>51.86410981000401</v>
      </c>
      <c r="N25" s="263">
        <v>53.448044051449749</v>
      </c>
      <c r="O25" s="263">
        <v>60.072399660006077</v>
      </c>
      <c r="P25" s="263">
        <v>65.142164217867872</v>
      </c>
      <c r="Q25" s="263">
        <v>71.476970724344</v>
      </c>
      <c r="R25" s="263">
        <v>73.858086604673048</v>
      </c>
      <c r="S25" s="263">
        <v>92.709441359234887</v>
      </c>
      <c r="T25" s="263">
        <v>48.334782222182433</v>
      </c>
      <c r="U25" s="263">
        <v>71.783804031140164</v>
      </c>
      <c r="V25" s="263">
        <v>68.352995523822827</v>
      </c>
      <c r="W25" s="263">
        <v>70.163771275523132</v>
      </c>
      <c r="DA25" s="70" t="s">
        <v>1464</v>
      </c>
    </row>
    <row r="26" spans="1:105" ht="12" customHeight="1" x14ac:dyDescent="0.25">
      <c r="A26" s="18" t="s">
        <v>30</v>
      </c>
      <c r="B26" s="232">
        <v>14.86237303388272</v>
      </c>
      <c r="C26" s="232">
        <v>18.03633395711406</v>
      </c>
      <c r="D26" s="232">
        <v>16.481274395713509</v>
      </c>
      <c r="E26" s="232">
        <v>10.26205927985554</v>
      </c>
      <c r="F26" s="232">
        <v>17.614396270320249</v>
      </c>
      <c r="G26" s="232">
        <v>20.215413811235209</v>
      </c>
      <c r="H26" s="232">
        <v>22.877444952507641</v>
      </c>
      <c r="I26" s="232">
        <v>20.059028124597958</v>
      </c>
      <c r="J26" s="232">
        <v>20.749126648708629</v>
      </c>
      <c r="K26" s="232">
        <v>8.9884431144664934</v>
      </c>
      <c r="L26" s="232">
        <v>5.4190845886961148</v>
      </c>
      <c r="M26" s="232">
        <v>4.5190484816647976</v>
      </c>
      <c r="N26" s="232">
        <v>5.1898155674284689</v>
      </c>
      <c r="O26" s="232">
        <v>3.0912683387779718</v>
      </c>
      <c r="P26" s="232">
        <v>4.5958697640160544</v>
      </c>
      <c r="Q26" s="232">
        <v>5.5961015661152143</v>
      </c>
      <c r="R26" s="232">
        <v>4.324573761603494</v>
      </c>
      <c r="S26" s="232">
        <v>7.3919263165854714</v>
      </c>
      <c r="T26" s="232">
        <v>2.607039701638302</v>
      </c>
      <c r="U26" s="232">
        <v>2.8936474057223749</v>
      </c>
      <c r="V26" s="232">
        <v>3.1672488719627752</v>
      </c>
      <c r="W26" s="232">
        <v>2.597346897600715</v>
      </c>
      <c r="DA26" s="71" t="s">
        <v>1465</v>
      </c>
    </row>
    <row r="27" spans="1:105" ht="12" customHeight="1" x14ac:dyDescent="0.25">
      <c r="A27" s="18" t="s">
        <v>33</v>
      </c>
      <c r="B27" s="297">
        <v>2.1755001383385162</v>
      </c>
      <c r="C27" s="297">
        <v>0.46725323258422702</v>
      </c>
      <c r="D27" s="297">
        <v>2.0427848314369759</v>
      </c>
      <c r="E27" s="297">
        <v>2.0955968876946311</v>
      </c>
      <c r="F27" s="297">
        <v>1.7523827524411639</v>
      </c>
      <c r="G27" s="297">
        <v>1.3539919138610781</v>
      </c>
      <c r="H27" s="297">
        <v>1.448392143211249</v>
      </c>
      <c r="I27" s="297">
        <v>1.1672982633235409</v>
      </c>
      <c r="J27" s="297">
        <v>1.0129761024884261</v>
      </c>
      <c r="K27" s="297">
        <v>0.99770037345033813</v>
      </c>
      <c r="L27" s="297">
        <v>0.91232737087798232</v>
      </c>
      <c r="M27" s="297">
        <v>0.62982131267078012</v>
      </c>
      <c r="N27" s="297">
        <v>0.69317711775421509</v>
      </c>
      <c r="O27" s="297">
        <v>1.110267918612625</v>
      </c>
      <c r="P27" s="297">
        <v>0.9223105830528775</v>
      </c>
      <c r="Q27" s="297">
        <v>1.0983781486167601</v>
      </c>
      <c r="R27" s="297">
        <v>0.82178668564684609</v>
      </c>
      <c r="S27" s="297">
        <v>1.0355975421516319</v>
      </c>
      <c r="T27" s="297">
        <v>0.43772955272551017</v>
      </c>
      <c r="U27" s="297">
        <v>0.61514089182882314</v>
      </c>
      <c r="V27" s="297">
        <v>0.82491054689098164</v>
      </c>
      <c r="W27" s="297">
        <v>0.65897981732175692</v>
      </c>
      <c r="DA27" s="122" t="s">
        <v>1466</v>
      </c>
    </row>
    <row r="28" spans="1:105" ht="12" customHeight="1" x14ac:dyDescent="0.25">
      <c r="A28" s="18" t="s">
        <v>160</v>
      </c>
      <c r="B28" s="297">
        <v>0.65332847906763403</v>
      </c>
      <c r="C28" s="297">
        <v>1.263456272072575</v>
      </c>
      <c r="D28" s="297">
        <v>1.0222596009987379</v>
      </c>
      <c r="E28" s="297">
        <v>0.75425666421233228</v>
      </c>
      <c r="F28" s="297">
        <v>0.99119121137500932</v>
      </c>
      <c r="G28" s="297">
        <v>0.874678969757266</v>
      </c>
      <c r="H28" s="297">
        <v>0.93603434193421142</v>
      </c>
      <c r="I28" s="297">
        <v>0.51560646848153979</v>
      </c>
      <c r="J28" s="297">
        <v>0.8959871088915291</v>
      </c>
      <c r="K28" s="297">
        <v>0.70717599778099183</v>
      </c>
      <c r="L28" s="297">
        <v>0.40402610721000148</v>
      </c>
      <c r="M28" s="297">
        <v>0.89243669182792673</v>
      </c>
      <c r="N28" s="297">
        <v>0.77054549858146726</v>
      </c>
      <c r="O28" s="297">
        <v>1.479035277302339</v>
      </c>
      <c r="P28" s="297">
        <v>0.9830995173056174</v>
      </c>
      <c r="Q28" s="297">
        <v>0.97577069230507718</v>
      </c>
      <c r="R28" s="297">
        <v>1.0627023964000279</v>
      </c>
      <c r="S28" s="297">
        <v>1.340089014416328</v>
      </c>
      <c r="T28" s="297">
        <v>0.64587789222696812</v>
      </c>
      <c r="U28" s="297">
        <v>0.90827487172698185</v>
      </c>
      <c r="V28" s="297">
        <v>1.0159336192981121</v>
      </c>
      <c r="W28" s="297">
        <v>0.97402987313444833</v>
      </c>
      <c r="DA28" s="122" t="s">
        <v>1467</v>
      </c>
    </row>
    <row r="29" spans="1:105" ht="12" customHeight="1" x14ac:dyDescent="0.25">
      <c r="A29" s="18" t="s">
        <v>70</v>
      </c>
      <c r="B29" s="297">
        <v>17.549138701560999</v>
      </c>
      <c r="C29" s="297">
        <v>12.77081784051712</v>
      </c>
      <c r="D29" s="297">
        <v>10.08100926083752</v>
      </c>
      <c r="E29" s="297">
        <v>18.614908243415869</v>
      </c>
      <c r="F29" s="297">
        <v>16.381114375542289</v>
      </c>
      <c r="G29" s="297">
        <v>1.163862048881932</v>
      </c>
      <c r="H29" s="297">
        <v>0.17785353413558119</v>
      </c>
      <c r="I29" s="297">
        <v>0.1664077682015751</v>
      </c>
      <c r="J29" s="297">
        <v>0.86640973574920055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0.1197890257104238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8.1419806245549786</v>
      </c>
      <c r="E30" s="297">
        <v>13.82071724789872</v>
      </c>
      <c r="F30" s="297">
        <v>16.072366218005261</v>
      </c>
      <c r="G30" s="297">
        <v>26.897891709234131</v>
      </c>
      <c r="H30" s="297">
        <v>23.437855060049909</v>
      </c>
      <c r="I30" s="297">
        <v>29.691598307851809</v>
      </c>
      <c r="J30" s="297">
        <v>29.091754976987669</v>
      </c>
      <c r="K30" s="297">
        <v>26.189744998167491</v>
      </c>
      <c r="L30" s="297">
        <v>20.27427445122288</v>
      </c>
      <c r="M30" s="297">
        <v>13.963855121500259</v>
      </c>
      <c r="N30" s="297">
        <v>18.691693451931901</v>
      </c>
      <c r="O30" s="297">
        <v>18.196192843535361</v>
      </c>
      <c r="P30" s="297">
        <v>14.465682705717169</v>
      </c>
      <c r="Q30" s="297">
        <v>17.980322503285208</v>
      </c>
      <c r="R30" s="297">
        <v>20.444084078726831</v>
      </c>
      <c r="S30" s="297">
        <v>22.227914172383802</v>
      </c>
      <c r="T30" s="297">
        <v>12.77444043526409</v>
      </c>
      <c r="U30" s="297">
        <v>18.414243468312289</v>
      </c>
      <c r="V30" s="297">
        <v>14.150281409607439</v>
      </c>
      <c r="W30" s="297">
        <v>9.2553953592168376</v>
      </c>
      <c r="DA30" s="122" t="s">
        <v>1469</v>
      </c>
    </row>
    <row r="31" spans="1:105" ht="12" customHeight="1" x14ac:dyDescent="0.25">
      <c r="A31" s="18" t="s">
        <v>162</v>
      </c>
      <c r="B31" s="297">
        <v>69.333990281987127</v>
      </c>
      <c r="C31" s="297">
        <v>76.948536474650439</v>
      </c>
      <c r="D31" s="297">
        <v>72.109509629741709</v>
      </c>
      <c r="E31" s="297">
        <v>60.352531024399241</v>
      </c>
      <c r="F31" s="297">
        <v>52.893848006633299</v>
      </c>
      <c r="G31" s="297">
        <v>44.33662488191429</v>
      </c>
      <c r="H31" s="297">
        <v>44.699942118421539</v>
      </c>
      <c r="I31" s="297">
        <v>41.933537500934378</v>
      </c>
      <c r="J31" s="297">
        <v>44.493694095649758</v>
      </c>
      <c r="K31" s="297">
        <v>28.094891462617252</v>
      </c>
      <c r="L31" s="297">
        <v>20.455264627889211</v>
      </c>
      <c r="M31" s="297">
        <v>17.048788976344849</v>
      </c>
      <c r="N31" s="297">
        <v>18.787107389599232</v>
      </c>
      <c r="O31" s="297">
        <v>27.094517675152829</v>
      </c>
      <c r="P31" s="297">
        <v>31.237987162385981</v>
      </c>
      <c r="Q31" s="297">
        <v>29.283575455141278</v>
      </c>
      <c r="R31" s="297">
        <v>29.858526937705321</v>
      </c>
      <c r="S31" s="297">
        <v>36.278648438635699</v>
      </c>
      <c r="T31" s="297">
        <v>15.916090318296961</v>
      </c>
      <c r="U31" s="297">
        <v>23.07057998685541</v>
      </c>
      <c r="V31" s="297">
        <v>23.607218383457379</v>
      </c>
      <c r="W31" s="297">
        <v>23.879992457842391</v>
      </c>
      <c r="DA31" s="122" t="s">
        <v>1470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5.379969424375572</v>
      </c>
      <c r="E32" s="297">
        <v>4.9457401062226456</v>
      </c>
      <c r="F32" s="297">
        <v>7.0945070121041534</v>
      </c>
      <c r="G32" s="297">
        <v>11.228048461442331</v>
      </c>
      <c r="H32" s="297">
        <v>13.420297266491771</v>
      </c>
      <c r="I32" s="297">
        <v>11.425531835287639</v>
      </c>
      <c r="J32" s="297">
        <v>12.846310023672141</v>
      </c>
      <c r="K32" s="297">
        <v>15.99162495789469</v>
      </c>
      <c r="L32" s="297">
        <v>15.836520264615</v>
      </c>
      <c r="M32" s="297">
        <v>14.810159225995401</v>
      </c>
      <c r="N32" s="297">
        <v>9.31570502615447</v>
      </c>
      <c r="O32" s="297">
        <v>9.1011176066249462</v>
      </c>
      <c r="P32" s="297">
        <v>12.93721448539018</v>
      </c>
      <c r="Q32" s="297">
        <v>16.54282235888045</v>
      </c>
      <c r="R32" s="297">
        <v>17.34641274459052</v>
      </c>
      <c r="S32" s="297">
        <v>24.435265875061951</v>
      </c>
      <c r="T32" s="297">
        <v>15.953604322030589</v>
      </c>
      <c r="U32" s="297">
        <v>25.881917406694281</v>
      </c>
      <c r="V32" s="297">
        <v>25.467613666895719</v>
      </c>
      <c r="W32" s="297">
        <v>32.798026870406993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26.638372217517475</v>
      </c>
      <c r="C33" s="263">
        <f t="shared" si="0"/>
        <v>29.069592862330431</v>
      </c>
      <c r="D33" s="263">
        <f t="shared" si="0"/>
        <v>27.176313157804749</v>
      </c>
      <c r="E33" s="263">
        <f t="shared" si="0"/>
        <v>28.886005274029213</v>
      </c>
      <c r="F33" s="263">
        <f t="shared" si="0"/>
        <v>27.502025335861489</v>
      </c>
      <c r="G33" s="263">
        <f t="shared" si="0"/>
        <v>23.954528630769239</v>
      </c>
      <c r="H33" s="263">
        <f t="shared" si="0"/>
        <v>25.67332530759975</v>
      </c>
      <c r="I33" s="263">
        <f t="shared" si="0"/>
        <v>25.088946399597514</v>
      </c>
      <c r="J33" s="263">
        <f t="shared" si="0"/>
        <v>28.009301705963772</v>
      </c>
      <c r="K33" s="263">
        <f t="shared" si="0"/>
        <v>22.167656908984071</v>
      </c>
      <c r="L33" s="263">
        <f t="shared" si="0"/>
        <v>17.035559612478096</v>
      </c>
      <c r="M33" s="263">
        <f t="shared" si="0"/>
        <v>13.779518091283574</v>
      </c>
      <c r="N33" s="263">
        <f t="shared" si="0"/>
        <v>18.655494696131111</v>
      </c>
      <c r="O33" s="263">
        <f t="shared" si="0"/>
        <v>18.636968281750235</v>
      </c>
      <c r="P33" s="263">
        <f t="shared" si="0"/>
        <v>20.899990682743226</v>
      </c>
      <c r="Q33" s="263">
        <f t="shared" si="0"/>
        <v>23.559446486005477</v>
      </c>
      <c r="R33" s="263">
        <f t="shared" si="0"/>
        <v>23.621182334560181</v>
      </c>
      <c r="S33" s="263">
        <f t="shared" si="0"/>
        <v>30.260093774906238</v>
      </c>
      <c r="T33" s="263">
        <f t="shared" si="0"/>
        <v>13.426824047933678</v>
      </c>
      <c r="U33" s="263">
        <f t="shared" si="0"/>
        <v>20.326422720411443</v>
      </c>
      <c r="V33" s="263">
        <f t="shared" si="0"/>
        <v>20.759831439130441</v>
      </c>
      <c r="W33" s="263">
        <f t="shared" si="0"/>
        <v>21.609727942076354</v>
      </c>
      <c r="DA33" s="70"/>
    </row>
    <row r="34" spans="1:105" ht="12" customHeight="1" x14ac:dyDescent="0.25">
      <c r="A34" s="60" t="s">
        <v>1473</v>
      </c>
      <c r="B34" s="264">
        <v>9.5018971063321835</v>
      </c>
      <c r="C34" s="264">
        <v>10.25903435323867</v>
      </c>
      <c r="D34" s="264">
        <v>10.29853085361051</v>
      </c>
      <c r="E34" s="264">
        <v>9.3827689808965715</v>
      </c>
      <c r="F34" s="264">
        <v>10.336276682382209</v>
      </c>
      <c r="G34" s="264">
        <v>8.6027300605375299</v>
      </c>
      <c r="H34" s="264">
        <v>9.657886359179912</v>
      </c>
      <c r="I34" s="264">
        <v>9.1307062283595339</v>
      </c>
      <c r="J34" s="264">
        <v>11.589545722732041</v>
      </c>
      <c r="K34" s="264">
        <v>10.10954130206839</v>
      </c>
      <c r="L34" s="264">
        <v>7.7205641298099987</v>
      </c>
      <c r="M34" s="264">
        <v>6.1410168667710501</v>
      </c>
      <c r="N34" s="264">
        <v>11.18628143998005</v>
      </c>
      <c r="O34" s="264">
        <v>10.143763387261901</v>
      </c>
      <c r="P34" s="264">
        <v>11.64516020371361</v>
      </c>
      <c r="Q34" s="264">
        <v>13.432573655409699</v>
      </c>
      <c r="R34" s="264">
        <v>13.400477335462609</v>
      </c>
      <c r="S34" s="264">
        <v>17.185091556848899</v>
      </c>
      <c r="T34" s="264">
        <v>6.7601784225982682</v>
      </c>
      <c r="U34" s="264">
        <v>10.559218424215279</v>
      </c>
      <c r="V34" s="264">
        <v>11.43018024311797</v>
      </c>
      <c r="W34" s="264">
        <v>12.003512213628531</v>
      </c>
      <c r="DA34" s="72" t="s">
        <v>1474</v>
      </c>
    </row>
    <row r="35" spans="1:105" ht="12" customHeight="1" x14ac:dyDescent="0.25">
      <c r="A35" s="60" t="s">
        <v>1475</v>
      </c>
      <c r="B35" s="264">
        <v>17.136475111185291</v>
      </c>
      <c r="C35" s="264">
        <v>18.810558509091759</v>
      </c>
      <c r="D35" s="264">
        <v>16.877782304194241</v>
      </c>
      <c r="E35" s="264">
        <v>19.503236293132641</v>
      </c>
      <c r="F35" s="264">
        <v>17.16574865347928</v>
      </c>
      <c r="G35" s="264">
        <v>15.351798570231709</v>
      </c>
      <c r="H35" s="264">
        <v>16.015438948419838</v>
      </c>
      <c r="I35" s="264">
        <v>15.95824017123798</v>
      </c>
      <c r="J35" s="264">
        <v>16.419755983231731</v>
      </c>
      <c r="K35" s="264">
        <v>12.058115606915679</v>
      </c>
      <c r="L35" s="264">
        <v>9.3149954826680954</v>
      </c>
      <c r="M35" s="264">
        <v>7.638501224512523</v>
      </c>
      <c r="N35" s="264">
        <v>7.4692132561510611</v>
      </c>
      <c r="O35" s="264">
        <v>8.4932048944883345</v>
      </c>
      <c r="P35" s="264">
        <v>9.2548304790296161</v>
      </c>
      <c r="Q35" s="264">
        <v>10.126872830595779</v>
      </c>
      <c r="R35" s="264">
        <v>10.22070499909757</v>
      </c>
      <c r="S35" s="264">
        <v>13.075002218057341</v>
      </c>
      <c r="T35" s="264">
        <v>6.6666456253354109</v>
      </c>
      <c r="U35" s="264">
        <v>9.7672042961961623</v>
      </c>
      <c r="V35" s="264">
        <v>9.3296511960124704</v>
      </c>
      <c r="W35" s="264">
        <v>9.6062157284478236</v>
      </c>
      <c r="DA35" s="72" t="s">
        <v>1476</v>
      </c>
    </row>
    <row r="36" spans="1:105" ht="12" customHeight="1" x14ac:dyDescent="0.25">
      <c r="A36" s="64" t="s">
        <v>30</v>
      </c>
      <c r="B36" s="231">
        <v>1.4093401724970469</v>
      </c>
      <c r="C36" s="231">
        <v>1.6253618475886289</v>
      </c>
      <c r="D36" s="231">
        <v>1.7641222886513159</v>
      </c>
      <c r="E36" s="231">
        <v>0.90134669341405216</v>
      </c>
      <c r="F36" s="231">
        <v>1.8084440736726279</v>
      </c>
      <c r="G36" s="231">
        <v>2.1915579188084759</v>
      </c>
      <c r="H36" s="231">
        <v>2.3914644125370601</v>
      </c>
      <c r="I36" s="231">
        <v>2.0619913725126851</v>
      </c>
      <c r="J36" s="231">
        <v>2.17447216634912</v>
      </c>
      <c r="K36" s="231">
        <v>0.94464737360048057</v>
      </c>
      <c r="L36" s="231">
        <v>0.57728069994336673</v>
      </c>
      <c r="M36" s="231">
        <v>0.48125933200839199</v>
      </c>
      <c r="N36" s="231">
        <v>0.58430537090824286</v>
      </c>
      <c r="O36" s="231">
        <v>0.3436952707043367</v>
      </c>
      <c r="P36" s="231">
        <v>0.50827422919241216</v>
      </c>
      <c r="Q36" s="231">
        <v>0.62063460057354558</v>
      </c>
      <c r="R36" s="231">
        <v>0.49196705124921619</v>
      </c>
      <c r="S36" s="231">
        <v>0.82348529019103667</v>
      </c>
      <c r="T36" s="231">
        <v>0.29784897182957171</v>
      </c>
      <c r="U36" s="231">
        <v>0.33530401718360708</v>
      </c>
      <c r="V36" s="231">
        <v>0.36574155280837289</v>
      </c>
      <c r="W36" s="231">
        <v>0.29893172025894449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0.20629409134352561</v>
      </c>
      <c r="C38" s="231">
        <v>4.2106981341699247E-2</v>
      </c>
      <c r="D38" s="231">
        <v>0.21865555815235119</v>
      </c>
      <c r="E38" s="231">
        <v>0.18406240637882229</v>
      </c>
      <c r="F38" s="231">
        <v>0.1799145514171368</v>
      </c>
      <c r="G38" s="231">
        <v>0.14678659207934261</v>
      </c>
      <c r="H38" s="231">
        <v>0.1514058179608169</v>
      </c>
      <c r="I38" s="231">
        <v>0.119993796966194</v>
      </c>
      <c r="J38" s="231">
        <v>0.1061581230540605</v>
      </c>
      <c r="K38" s="231">
        <v>0.1048540915726784</v>
      </c>
      <c r="L38" s="231">
        <v>9.7187813664420891E-2</v>
      </c>
      <c r="M38" s="231">
        <v>6.7073275591175985E-2</v>
      </c>
      <c r="N38" s="231">
        <v>7.8042679481030691E-2</v>
      </c>
      <c r="O38" s="231">
        <v>0.1234424808920848</v>
      </c>
      <c r="P38" s="231">
        <v>0.10200173737463809</v>
      </c>
      <c r="Q38" s="231">
        <v>0.12181542373590271</v>
      </c>
      <c r="R38" s="231">
        <v>9.3487126080060032E-2</v>
      </c>
      <c r="S38" s="231">
        <v>0.1153690264209495</v>
      </c>
      <c r="T38" s="231">
        <v>5.0009709148955618E-2</v>
      </c>
      <c r="U38" s="231">
        <v>7.1280008668720432E-2</v>
      </c>
      <c r="V38" s="231">
        <v>9.5257454195868937E-2</v>
      </c>
      <c r="W38" s="231">
        <v>7.5842765011437677E-2</v>
      </c>
      <c r="DA38" s="73" t="s">
        <v>1479</v>
      </c>
    </row>
    <row r="39" spans="1:105" ht="12" customHeight="1" x14ac:dyDescent="0.25">
      <c r="A39" s="64" t="s">
        <v>160</v>
      </c>
      <c r="B39" s="231">
        <v>6.1952560959632183E-2</v>
      </c>
      <c r="C39" s="231">
        <v>0.1138575957623213</v>
      </c>
      <c r="D39" s="231">
        <v>0.109420600835255</v>
      </c>
      <c r="E39" s="231">
        <v>6.6248569778566815E-2</v>
      </c>
      <c r="F39" s="231">
        <v>0.1017641390927411</v>
      </c>
      <c r="G39" s="231">
        <v>9.4824159450122542E-2</v>
      </c>
      <c r="H39" s="231">
        <v>9.7847151300995541E-2</v>
      </c>
      <c r="I39" s="231">
        <v>5.3002372947317328E-2</v>
      </c>
      <c r="J39" s="231">
        <v>9.3897881230268848E-2</v>
      </c>
      <c r="K39" s="231">
        <v>7.4321207852108037E-2</v>
      </c>
      <c r="L39" s="231">
        <v>4.3039828987371853E-2</v>
      </c>
      <c r="M39" s="231">
        <v>9.5040690072584394E-2</v>
      </c>
      <c r="N39" s="231">
        <v>8.6753347493889854E-2</v>
      </c>
      <c r="O39" s="231">
        <v>0.16444299695271511</v>
      </c>
      <c r="P39" s="231">
        <v>0.10872461036435049</v>
      </c>
      <c r="Q39" s="231">
        <v>0.10821766665870861</v>
      </c>
      <c r="R39" s="231">
        <v>0.1208938945507879</v>
      </c>
      <c r="S39" s="231">
        <v>0.14929039382365031</v>
      </c>
      <c r="T39" s="231">
        <v>7.3790232655974772E-2</v>
      </c>
      <c r="U39" s="231">
        <v>0.10524717441203051</v>
      </c>
      <c r="V39" s="231">
        <v>0.11731605392981211</v>
      </c>
      <c r="W39" s="231">
        <v>0.11210224780858009</v>
      </c>
      <c r="DA39" s="73" t="s">
        <v>1480</v>
      </c>
    </row>
    <row r="40" spans="1:105" ht="12" customHeight="1" x14ac:dyDescent="0.25">
      <c r="A40" s="64" t="s">
        <v>70</v>
      </c>
      <c r="B40" s="231">
        <v>1.664115556004941</v>
      </c>
      <c r="C40" s="231">
        <v>1.150854720800591</v>
      </c>
      <c r="D40" s="231">
        <v>1.0790508489907269</v>
      </c>
      <c r="E40" s="231">
        <v>1.6350018583838339</v>
      </c>
      <c r="F40" s="231">
        <v>1.6818248413383949</v>
      </c>
      <c r="G40" s="231">
        <v>0.1261745672606642</v>
      </c>
      <c r="H40" s="231">
        <v>1.8591691441598949E-2</v>
      </c>
      <c r="I40" s="231">
        <v>1.7106082120198238E-2</v>
      </c>
      <c r="J40" s="231">
        <v>9.0798224278889741E-2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1.383276971398268E-2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0.87150114418823599</v>
      </c>
      <c r="E41" s="231">
        <v>1.2139140354078559</v>
      </c>
      <c r="F41" s="231">
        <v>1.650126123585802</v>
      </c>
      <c r="G41" s="231">
        <v>2.9160069699816389</v>
      </c>
      <c r="H41" s="231">
        <v>2.450046165499228</v>
      </c>
      <c r="I41" s="231">
        <v>3.0521827461732909</v>
      </c>
      <c r="J41" s="231">
        <v>3.0487650173770229</v>
      </c>
      <c r="K41" s="231">
        <v>2.7524314848215718</v>
      </c>
      <c r="L41" s="231">
        <v>2.159764652956254</v>
      </c>
      <c r="M41" s="231">
        <v>1.487090836777099</v>
      </c>
      <c r="N41" s="231">
        <v>2.1044402702629919</v>
      </c>
      <c r="O41" s="231">
        <v>2.023100145236659</v>
      </c>
      <c r="P41" s="231">
        <v>1.5998133333886</v>
      </c>
      <c r="Q41" s="231">
        <v>1.99410431407817</v>
      </c>
      <c r="R41" s="231">
        <v>2.3257357404797689</v>
      </c>
      <c r="S41" s="231">
        <v>2.4762639085723741</v>
      </c>
      <c r="T41" s="231">
        <v>1.4594537808344421</v>
      </c>
      <c r="U41" s="231">
        <v>2.133767160474318</v>
      </c>
      <c r="V41" s="231">
        <v>1.634019334962479</v>
      </c>
      <c r="W41" s="231">
        <v>1.0652143766252751</v>
      </c>
      <c r="DA41" s="73" t="s">
        <v>1482</v>
      </c>
    </row>
    <row r="42" spans="1:105" ht="12" customHeight="1" x14ac:dyDescent="0.25">
      <c r="A42" s="64" t="s">
        <v>162</v>
      </c>
      <c r="B42" s="231">
        <v>6.5746686347568204</v>
      </c>
      <c r="C42" s="231">
        <v>6.9342925070617154</v>
      </c>
      <c r="D42" s="231">
        <v>7.7184561161501701</v>
      </c>
      <c r="E42" s="231">
        <v>5.3009393918427099</v>
      </c>
      <c r="F42" s="231">
        <v>5.4305333258860369</v>
      </c>
      <c r="G42" s="231">
        <v>4.806544266692069</v>
      </c>
      <c r="H42" s="231">
        <v>4.6726512091095298</v>
      </c>
      <c r="I42" s="231">
        <v>4.3106072741296808</v>
      </c>
      <c r="J42" s="231">
        <v>4.6628612869864634</v>
      </c>
      <c r="K42" s="231">
        <v>2.9526543244221441</v>
      </c>
      <c r="L42" s="231">
        <v>2.1790450561606538</v>
      </c>
      <c r="M42" s="231">
        <v>1.8156230957905359</v>
      </c>
      <c r="N42" s="231">
        <v>2.1151826320124951</v>
      </c>
      <c r="O42" s="231">
        <v>3.0124390917956898</v>
      </c>
      <c r="P42" s="231">
        <v>3.454724494327237</v>
      </c>
      <c r="Q42" s="231">
        <v>3.247689474761172</v>
      </c>
      <c r="R42" s="231">
        <v>3.3967304668521918</v>
      </c>
      <c r="S42" s="231">
        <v>4.041562653323167</v>
      </c>
      <c r="T42" s="231">
        <v>1.818380876160917</v>
      </c>
      <c r="U42" s="231">
        <v>2.6733243770649411</v>
      </c>
      <c r="V42" s="231">
        <v>2.7260695506069941</v>
      </c>
      <c r="W42" s="231">
        <v>2.748376519050105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0.57586104969358243</v>
      </c>
      <c r="E44" s="231">
        <v>0.43439882480310532</v>
      </c>
      <c r="F44" s="231">
        <v>0.72838256644009325</v>
      </c>
      <c r="G44" s="231">
        <v>1.2172354594474519</v>
      </c>
      <c r="H44" s="231">
        <v>1.4028735894724791</v>
      </c>
      <c r="I44" s="231">
        <v>1.17450097404479</v>
      </c>
      <c r="J44" s="231">
        <v>1.346270812246708</v>
      </c>
      <c r="K44" s="231">
        <v>1.6806521801051371</v>
      </c>
      <c r="L44" s="231">
        <v>1.687022476470317</v>
      </c>
      <c r="M44" s="231">
        <v>1.5772186036416951</v>
      </c>
      <c r="N44" s="231">
        <v>1.0488265738653331</v>
      </c>
      <c r="O44" s="231">
        <v>1.0118859758248999</v>
      </c>
      <c r="P44" s="231">
        <v>1.4307743818033121</v>
      </c>
      <c r="Q44" s="231">
        <v>1.8346786286422281</v>
      </c>
      <c r="R44" s="231">
        <v>1.973342113730945</v>
      </c>
      <c r="S44" s="231">
        <v>2.7221702636391361</v>
      </c>
      <c r="T44" s="231">
        <v>1.822666774620479</v>
      </c>
      <c r="U44" s="231">
        <v>2.9990906499931538</v>
      </c>
      <c r="V44" s="231">
        <v>2.940900745536251</v>
      </c>
      <c r="W44" s="231">
        <v>3.774763626116548</v>
      </c>
      <c r="DA44" s="73" t="s">
        <v>1485</v>
      </c>
    </row>
    <row r="45" spans="1:105" ht="12" customHeight="1" x14ac:dyDescent="0.25">
      <c r="A45" s="146" t="s">
        <v>79</v>
      </c>
      <c r="B45" s="327">
        <v>7.2201040956233289</v>
      </c>
      <c r="C45" s="327">
        <v>8.944084856536799</v>
      </c>
      <c r="D45" s="327">
        <v>4.5407146975326063</v>
      </c>
      <c r="E45" s="327">
        <v>9.7673245131236985</v>
      </c>
      <c r="F45" s="327">
        <v>5.5847590320464482</v>
      </c>
      <c r="G45" s="327">
        <v>3.8526686365119458</v>
      </c>
      <c r="H45" s="327">
        <v>4.8305589110981364</v>
      </c>
      <c r="I45" s="327">
        <v>5.1688555523438264</v>
      </c>
      <c r="J45" s="327">
        <v>4.8965324717092003</v>
      </c>
      <c r="K45" s="327">
        <v>3.5485549445415598</v>
      </c>
      <c r="L45" s="327">
        <v>2.5716549544857101</v>
      </c>
      <c r="M45" s="327">
        <v>2.1151953906310408</v>
      </c>
      <c r="N45" s="327">
        <v>1.451662382127078</v>
      </c>
      <c r="O45" s="327">
        <v>1.8141989330819479</v>
      </c>
      <c r="P45" s="327">
        <v>2.0505176925790671</v>
      </c>
      <c r="Q45" s="327">
        <v>2.1997327221460492</v>
      </c>
      <c r="R45" s="327">
        <v>1.8185486061545959</v>
      </c>
      <c r="S45" s="327">
        <v>2.7468606820870289</v>
      </c>
      <c r="T45" s="327">
        <v>1.144495280085071</v>
      </c>
      <c r="U45" s="327">
        <v>1.4491909083993919</v>
      </c>
      <c r="V45" s="327">
        <v>1.4365137342587091</v>
      </c>
      <c r="W45" s="327">
        <v>1.530984473576932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202.9640796432227</v>
      </c>
      <c r="C48" s="225">
        <v>239.66277461575501</v>
      </c>
      <c r="D48" s="225">
        <v>248.30302899243441</v>
      </c>
      <c r="E48" s="225">
        <v>292.84455785797189</v>
      </c>
      <c r="F48" s="225">
        <v>263.25151294306471</v>
      </c>
      <c r="G48" s="225">
        <v>263.07283153523792</v>
      </c>
      <c r="H48" s="225">
        <v>241.09517420162521</v>
      </c>
      <c r="I48" s="225">
        <v>259.4586023569197</v>
      </c>
      <c r="J48" s="225">
        <v>255.41697646410739</v>
      </c>
      <c r="K48" s="225">
        <v>154.4535256028872</v>
      </c>
      <c r="L48" s="225">
        <v>194.45956355866591</v>
      </c>
      <c r="M48" s="225">
        <v>213.50181072917641</v>
      </c>
      <c r="N48" s="225">
        <v>146.7012135167594</v>
      </c>
      <c r="O48" s="225">
        <v>154.9566900961392</v>
      </c>
      <c r="P48" s="225">
        <v>193.38270153930981</v>
      </c>
      <c r="Q48" s="225">
        <v>211.64290626632851</v>
      </c>
      <c r="R48" s="225">
        <v>256.13823849334989</v>
      </c>
      <c r="S48" s="225">
        <v>210.73401758220149</v>
      </c>
      <c r="T48" s="225">
        <v>365.23291933650728</v>
      </c>
      <c r="U48" s="225">
        <v>329.30113917186549</v>
      </c>
      <c r="V48" s="225">
        <v>286.7699544305479</v>
      </c>
      <c r="W48" s="225">
        <v>325.18396739285811</v>
      </c>
      <c r="DA48" s="89" t="s">
        <v>1487</v>
      </c>
    </row>
    <row r="49" spans="1:105" ht="12" customHeight="1" x14ac:dyDescent="0.25">
      <c r="A49" s="55" t="s">
        <v>92</v>
      </c>
      <c r="B49" s="261">
        <v>1.460438229628269</v>
      </c>
      <c r="C49" s="261">
        <v>1.7245055326188661</v>
      </c>
      <c r="D49" s="261">
        <v>1.7866769169721719</v>
      </c>
      <c r="E49" s="261">
        <v>2.1071777251726531</v>
      </c>
      <c r="F49" s="261">
        <v>1.8942394840770069</v>
      </c>
      <c r="G49" s="261">
        <v>1.892953773032015</v>
      </c>
      <c r="H49" s="261">
        <v>1.734812435786091</v>
      </c>
      <c r="I49" s="261">
        <v>1.866947405442607</v>
      </c>
      <c r="J49" s="261">
        <v>1.8378656833266349</v>
      </c>
      <c r="K49" s="261">
        <v>1.1113781014248041</v>
      </c>
      <c r="L49" s="261">
        <v>1.399243556973949</v>
      </c>
      <c r="M49" s="261">
        <v>1.5362630029505679</v>
      </c>
      <c r="N49" s="261">
        <v>1.0555959504231001</v>
      </c>
      <c r="O49" s="261">
        <v>1.114998646809169</v>
      </c>
      <c r="P49" s="261">
        <v>1.3914949422244549</v>
      </c>
      <c r="Q49" s="261">
        <v>1.522887162518074</v>
      </c>
      <c r="R49" s="261">
        <v>1.843055560485759</v>
      </c>
      <c r="S49" s="261">
        <v>1.516347208339335</v>
      </c>
      <c r="T49" s="261">
        <v>2.6280518161413662</v>
      </c>
      <c r="U49" s="261">
        <v>2.369502887171643</v>
      </c>
      <c r="V49" s="261">
        <v>2.0634676110931922</v>
      </c>
      <c r="W49" s="261">
        <v>2.339877570836824</v>
      </c>
      <c r="DA49" s="67" t="s">
        <v>1488</v>
      </c>
    </row>
    <row r="50" spans="1:105" ht="12" customHeight="1" x14ac:dyDescent="0.25">
      <c r="A50" s="202" t="s">
        <v>93</v>
      </c>
      <c r="B50" s="226">
        <v>1.635167984516783</v>
      </c>
      <c r="C50" s="226">
        <v>1.9308288285346931</v>
      </c>
      <c r="D50" s="226">
        <v>2.0004385218344161</v>
      </c>
      <c r="E50" s="226">
        <v>2.3592846886555732</v>
      </c>
      <c r="F50" s="226">
        <v>2.1208700899035651</v>
      </c>
      <c r="G50" s="226">
        <v>2.1194305538140128</v>
      </c>
      <c r="H50" s="226">
        <v>1.9423688702404289</v>
      </c>
      <c r="I50" s="226">
        <v>2.0903127323183401</v>
      </c>
      <c r="J50" s="226">
        <v>2.0577516147209489</v>
      </c>
      <c r="K50" s="226">
        <v>1.244345603446334</v>
      </c>
      <c r="L50" s="226">
        <v>1.566651858659958</v>
      </c>
      <c r="M50" s="226">
        <v>1.720064585587973</v>
      </c>
      <c r="N50" s="226">
        <v>1.181889564173326</v>
      </c>
      <c r="O50" s="226">
        <v>1.248399318132037</v>
      </c>
      <c r="P50" s="226">
        <v>1.5579761841222191</v>
      </c>
      <c r="Q50" s="226">
        <v>1.70508843281581</v>
      </c>
      <c r="R50" s="226">
        <v>2.0635624191781381</v>
      </c>
      <c r="S50" s="226">
        <v>1.697766025420324</v>
      </c>
      <c r="T50" s="226">
        <v>2.942477199120813</v>
      </c>
      <c r="U50" s="226">
        <v>2.6529949584443249</v>
      </c>
      <c r="V50" s="226">
        <v>2.3103450089811348</v>
      </c>
      <c r="W50" s="226">
        <v>2.619825209926987</v>
      </c>
      <c r="DA50" s="174" t="s">
        <v>1489</v>
      </c>
    </row>
    <row r="51" spans="1:105" ht="12" customHeight="1" x14ac:dyDescent="0.25">
      <c r="A51" s="202" t="s">
        <v>94</v>
      </c>
      <c r="B51" s="226">
        <v>1.8282906590546339</v>
      </c>
      <c r="C51" s="226">
        <v>2.2137404694449261</v>
      </c>
      <c r="D51" s="226">
        <v>2.218753194679675</v>
      </c>
      <c r="E51" s="226">
        <v>2.4836137530335569</v>
      </c>
      <c r="F51" s="226">
        <v>2.4067091372028249</v>
      </c>
      <c r="G51" s="226">
        <v>2.1793714710059442</v>
      </c>
      <c r="H51" s="226">
        <v>2.188648725937111</v>
      </c>
      <c r="I51" s="226">
        <v>2.2848311155296428</v>
      </c>
      <c r="J51" s="226">
        <v>2.6535341060208308</v>
      </c>
      <c r="K51" s="226">
        <v>1.863771263072193</v>
      </c>
      <c r="L51" s="226">
        <v>2.314860126682984</v>
      </c>
      <c r="M51" s="226">
        <v>2.482189240139089</v>
      </c>
      <c r="N51" s="226">
        <v>2.6576178169784632</v>
      </c>
      <c r="O51" s="226">
        <v>2.3784673978126749</v>
      </c>
      <c r="P51" s="226">
        <v>3.0932874783628979</v>
      </c>
      <c r="Q51" s="226">
        <v>3.524426101782006</v>
      </c>
      <c r="R51" s="226">
        <v>4.1622496062198264</v>
      </c>
      <c r="S51" s="226">
        <v>3.4699811921604762</v>
      </c>
      <c r="T51" s="226">
        <v>4.885654294289834</v>
      </c>
      <c r="U51" s="226">
        <v>4.5857935898659834</v>
      </c>
      <c r="V51" s="226">
        <v>4.40014454685718</v>
      </c>
      <c r="W51" s="226">
        <v>5.0803528472609409</v>
      </c>
      <c r="DA51" s="174" t="s">
        <v>1490</v>
      </c>
    </row>
    <row r="52" spans="1:105" ht="12" customHeight="1" x14ac:dyDescent="0.25">
      <c r="A52" s="202" t="s">
        <v>95</v>
      </c>
      <c r="B52" s="226">
        <v>1.2026917858791859</v>
      </c>
      <c r="C52" s="226">
        <v>1.4201549895827059</v>
      </c>
      <c r="D52" s="226">
        <v>1.4713540144791519</v>
      </c>
      <c r="E52" s="226">
        <v>1.735291017476172</v>
      </c>
      <c r="F52" s="226">
        <v>1.559933328071889</v>
      </c>
      <c r="G52" s="226">
        <v>1.5588745266234909</v>
      </c>
      <c r="H52" s="226">
        <v>1.428642871867347</v>
      </c>
      <c r="I52" s="226">
        <v>1.5374579106750741</v>
      </c>
      <c r="J52" s="226">
        <v>1.513508696255369</v>
      </c>
      <c r="K52" s="226">
        <v>0.91523577407983714</v>
      </c>
      <c r="L52" s="226">
        <v>1.1522970970468831</v>
      </c>
      <c r="M52" s="226">
        <v>1.2651345720174889</v>
      </c>
      <c r="N52" s="226">
        <v>0.8692983742998428</v>
      </c>
      <c r="O52" s="226">
        <v>0.91821734502603736</v>
      </c>
      <c r="P52" s="226">
        <v>1.145916001891951</v>
      </c>
      <c r="Q52" s="226">
        <v>1.25411937596809</v>
      </c>
      <c r="R52" s="226">
        <v>1.517782634380495</v>
      </c>
      <c r="S52" s="226">
        <v>1.2487336300931711</v>
      </c>
      <c r="T52" s="226">
        <v>2.1642382868480592</v>
      </c>
      <c r="U52" s="226">
        <v>1.9513195431372099</v>
      </c>
      <c r="V52" s="226">
        <v>1.6992951128930729</v>
      </c>
      <c r="W52" s="226">
        <v>1.9269226710976251</v>
      </c>
      <c r="DA52" s="174" t="s">
        <v>1491</v>
      </c>
    </row>
    <row r="53" spans="1:105" ht="12" customHeight="1" x14ac:dyDescent="0.25">
      <c r="A53" s="56" t="s">
        <v>96</v>
      </c>
      <c r="B53" s="262">
        <v>1.6510523731080211</v>
      </c>
      <c r="C53" s="262">
        <v>1.9491785063570051</v>
      </c>
      <c r="D53" s="262">
        <v>2.008087327026209</v>
      </c>
      <c r="E53" s="262">
        <v>2.4091240416543021</v>
      </c>
      <c r="F53" s="262">
        <v>2.161675802534377</v>
      </c>
      <c r="G53" s="262">
        <v>2.1262079730885941</v>
      </c>
      <c r="H53" s="262">
        <v>1.9487652648785641</v>
      </c>
      <c r="I53" s="262">
        <v>2.0937904616841272</v>
      </c>
      <c r="J53" s="262">
        <v>2.1165990988429182</v>
      </c>
      <c r="K53" s="262">
        <v>1.3519764673181409</v>
      </c>
      <c r="L53" s="262">
        <v>1.6850023802983349</v>
      </c>
      <c r="M53" s="262">
        <v>1.831905979248913</v>
      </c>
      <c r="N53" s="262">
        <v>1.646094863566822</v>
      </c>
      <c r="O53" s="262">
        <v>1.433366916041888</v>
      </c>
      <c r="P53" s="262">
        <v>1.8408709999156341</v>
      </c>
      <c r="Q53" s="262">
        <v>2.108261150519914</v>
      </c>
      <c r="R53" s="262">
        <v>2.4962648975518471</v>
      </c>
      <c r="S53" s="262">
        <v>2.1236738296671649</v>
      </c>
      <c r="T53" s="262">
        <v>3.2461574419003258</v>
      </c>
      <c r="U53" s="262">
        <v>3.0282608583884612</v>
      </c>
      <c r="V53" s="262">
        <v>2.8016462729357459</v>
      </c>
      <c r="W53" s="262">
        <v>3.2324095739996062</v>
      </c>
      <c r="DA53" s="68" t="s">
        <v>1492</v>
      </c>
    </row>
    <row r="54" spans="1:105" ht="12" customHeight="1" x14ac:dyDescent="0.25">
      <c r="A54" s="37" t="s">
        <v>160</v>
      </c>
      <c r="B54" s="228">
        <v>1.3080039283356E-2</v>
      </c>
      <c r="C54" s="228">
        <v>2.6620595367582829E-2</v>
      </c>
      <c r="D54" s="228">
        <v>2.3813651488421721E-2</v>
      </c>
      <c r="E54" s="228">
        <v>2.3695007506138729E-2</v>
      </c>
      <c r="F54" s="228">
        <v>3.0055381441693101E-2</v>
      </c>
      <c r="G54" s="228">
        <v>3.1582954580156017E-2</v>
      </c>
      <c r="H54" s="228">
        <v>2.9491399683945329E-2</v>
      </c>
      <c r="I54" s="228">
        <v>1.859349488871944E-2</v>
      </c>
      <c r="J54" s="228">
        <v>2.65466884953009E-2</v>
      </c>
      <c r="K54" s="228">
        <v>1.5504556503087951E-2</v>
      </c>
      <c r="L54" s="228">
        <v>1.461547129232944E-2</v>
      </c>
      <c r="M54" s="228">
        <v>4.2076857995175257E-2</v>
      </c>
      <c r="N54" s="228">
        <v>1.1972752449881731E-2</v>
      </c>
      <c r="O54" s="228">
        <v>2.7900797273359208E-2</v>
      </c>
      <c r="P54" s="228">
        <v>1.9762834831871599E-2</v>
      </c>
      <c r="Q54" s="228">
        <v>1.963664313337158E-2</v>
      </c>
      <c r="R54" s="228">
        <v>2.6290916911171219E-2</v>
      </c>
      <c r="S54" s="228">
        <v>2.1866542427821489E-2</v>
      </c>
      <c r="T54" s="228">
        <v>4.8045660456456009E-2</v>
      </c>
      <c r="U54" s="228">
        <v>3.9828079287710809E-2</v>
      </c>
      <c r="V54" s="228">
        <v>3.4024716851281528E-2</v>
      </c>
      <c r="W54" s="228">
        <v>3.5170479832376068E-2</v>
      </c>
      <c r="DA54" s="69" t="s">
        <v>1493</v>
      </c>
    </row>
    <row r="55" spans="1:105" ht="12" customHeight="1" x14ac:dyDescent="0.25">
      <c r="A55" s="37" t="s">
        <v>162</v>
      </c>
      <c r="B55" s="228">
        <v>1.388109267568499</v>
      </c>
      <c r="C55" s="228">
        <v>1.621279579592521</v>
      </c>
      <c r="D55" s="228">
        <v>1.679799074174485</v>
      </c>
      <c r="E55" s="228">
        <v>1.8959775146713631</v>
      </c>
      <c r="F55" s="228">
        <v>1.6038729556055711</v>
      </c>
      <c r="G55" s="228">
        <v>1.6009092001737619</v>
      </c>
      <c r="H55" s="228">
        <v>1.408349886115871</v>
      </c>
      <c r="I55" s="228">
        <v>1.5121823771639971</v>
      </c>
      <c r="J55" s="228">
        <v>1.318278159853991</v>
      </c>
      <c r="K55" s="228">
        <v>0.61596948071924618</v>
      </c>
      <c r="L55" s="228">
        <v>0.73996043228593567</v>
      </c>
      <c r="M55" s="228">
        <v>0.80382113299044844</v>
      </c>
      <c r="N55" s="228">
        <v>0.29191447674291221</v>
      </c>
      <c r="O55" s="228">
        <v>0.5111160338600611</v>
      </c>
      <c r="P55" s="228">
        <v>0.62796407678272004</v>
      </c>
      <c r="Q55" s="228">
        <v>0.58930968660614758</v>
      </c>
      <c r="R55" s="228">
        <v>0.73869039297214667</v>
      </c>
      <c r="S55" s="228">
        <v>0.59196709828485683</v>
      </c>
      <c r="T55" s="228">
        <v>1.183968487589075</v>
      </c>
      <c r="U55" s="228">
        <v>1.011650677049833</v>
      </c>
      <c r="V55" s="228">
        <v>0.79063130295701811</v>
      </c>
      <c r="W55" s="228">
        <v>0.86226389590405139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0.148421707895631</v>
      </c>
      <c r="F56" s="228">
        <v>0.1163351201568763</v>
      </c>
      <c r="G56" s="228">
        <v>0.15374189002377489</v>
      </c>
      <c r="H56" s="228">
        <v>0.111512205229251</v>
      </c>
      <c r="I56" s="228">
        <v>0.1550902575800169</v>
      </c>
      <c r="J56" s="228">
        <v>0.1613858064262173</v>
      </c>
      <c r="K56" s="228">
        <v>0.16250888784032799</v>
      </c>
      <c r="L56" s="228">
        <v>0.20947582812093171</v>
      </c>
      <c r="M56" s="228">
        <v>0.23761884037208719</v>
      </c>
      <c r="N56" s="228">
        <v>7.070354336385215E-2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0.13733132288279309</v>
      </c>
      <c r="U56" s="228">
        <v>0.17084305646124109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9.1142353509276436E-2</v>
      </c>
      <c r="T57" s="228">
        <v>7.78344252872398E-2</v>
      </c>
      <c r="U57" s="228">
        <v>9.3422954579164871E-2</v>
      </c>
      <c r="V57" s="228">
        <v>0.20057462166821019</v>
      </c>
      <c r="W57" s="228">
        <v>0.2586339363340921</v>
      </c>
      <c r="DA57" s="69" t="s">
        <v>1496</v>
      </c>
    </row>
    <row r="58" spans="1:105" ht="12" customHeight="1" x14ac:dyDescent="0.25">
      <c r="A58" s="37" t="s">
        <v>38</v>
      </c>
      <c r="B58" s="228">
        <v>0.24986306625616619</v>
      </c>
      <c r="C58" s="228">
        <v>0.30127833139690119</v>
      </c>
      <c r="D58" s="228">
        <v>0.30447460136330212</v>
      </c>
      <c r="E58" s="228">
        <v>0.34102981158117007</v>
      </c>
      <c r="F58" s="228">
        <v>0.41141234533023691</v>
      </c>
      <c r="G58" s="228">
        <v>0.33997392831090117</v>
      </c>
      <c r="H58" s="228">
        <v>0.39941177384949639</v>
      </c>
      <c r="I58" s="228">
        <v>0.4079243320513935</v>
      </c>
      <c r="J58" s="228">
        <v>0.61038844406740844</v>
      </c>
      <c r="K58" s="228">
        <v>0.55799354225547881</v>
      </c>
      <c r="L58" s="228">
        <v>0.72095064859913838</v>
      </c>
      <c r="M58" s="228">
        <v>0.7483891478912017</v>
      </c>
      <c r="N58" s="228">
        <v>1.271504091010176</v>
      </c>
      <c r="O58" s="228">
        <v>0.89435008490846712</v>
      </c>
      <c r="P58" s="228">
        <v>1.1931440883010429</v>
      </c>
      <c r="Q58" s="228">
        <v>1.499314820780395</v>
      </c>
      <c r="R58" s="228">
        <v>1.7312835876685291</v>
      </c>
      <c r="S58" s="228">
        <v>1.41869783544521</v>
      </c>
      <c r="T58" s="228">
        <v>1.798977545684763</v>
      </c>
      <c r="U58" s="228">
        <v>1.7125160910105111</v>
      </c>
      <c r="V58" s="228">
        <v>1.7764156314592361</v>
      </c>
      <c r="W58" s="228">
        <v>2.0763412619290871</v>
      </c>
      <c r="DA58" s="69" t="s">
        <v>1497</v>
      </c>
    </row>
    <row r="59" spans="1:105" ht="12" customHeight="1" x14ac:dyDescent="0.25">
      <c r="A59" s="57" t="s">
        <v>1498</v>
      </c>
      <c r="B59" s="263">
        <v>7.7965086377536821</v>
      </c>
      <c r="C59" s="263">
        <v>9.4402094143481037</v>
      </c>
      <c r="D59" s="263">
        <v>9.4615855316508206</v>
      </c>
      <c r="E59" s="263">
        <v>10.591049066772779</v>
      </c>
      <c r="F59" s="263">
        <v>10.26309929651171</v>
      </c>
      <c r="G59" s="263">
        <v>9.2936472734360969</v>
      </c>
      <c r="H59" s="263">
        <v>9.3332089251063497</v>
      </c>
      <c r="I59" s="263">
        <v>9.7433662638993592</v>
      </c>
      <c r="J59" s="263">
        <v>11.315652396792769</v>
      </c>
      <c r="K59" s="263">
        <v>7.9478110766332044</v>
      </c>
      <c r="L59" s="263">
        <v>9.8714210913310563</v>
      </c>
      <c r="M59" s="263">
        <v>10.584974416097671</v>
      </c>
      <c r="N59" s="263">
        <v>11.333066853076071</v>
      </c>
      <c r="O59" s="263">
        <v>10.14266605795086</v>
      </c>
      <c r="P59" s="263">
        <v>13.19092367762897</v>
      </c>
      <c r="Q59" s="263">
        <v>15.02945847783103</v>
      </c>
      <c r="R59" s="263">
        <v>17.749374174541479</v>
      </c>
      <c r="S59" s="263">
        <v>14.79728521476493</v>
      </c>
      <c r="T59" s="263">
        <v>20.83423974074508</v>
      </c>
      <c r="U59" s="263">
        <v>19.555522617411778</v>
      </c>
      <c r="V59" s="263">
        <v>18.76384632664233</v>
      </c>
      <c r="W59" s="263">
        <v>21.66450649427227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32.836528420135906</v>
      </c>
      <c r="C60" s="263">
        <f t="shared" si="1"/>
        <v>38.934273184838162</v>
      </c>
      <c r="D60" s="263">
        <f t="shared" si="1"/>
        <v>39.191514413269019</v>
      </c>
      <c r="E60" s="263">
        <f t="shared" si="1"/>
        <v>47.800595838925787</v>
      </c>
      <c r="F60" s="263">
        <f t="shared" si="1"/>
        <v>41.386442784726185</v>
      </c>
      <c r="G60" s="263">
        <f t="shared" si="1"/>
        <v>40.833542393801416</v>
      </c>
      <c r="H60" s="263">
        <f t="shared" si="1"/>
        <v>37.25910985459592</v>
      </c>
      <c r="I60" s="263">
        <f t="shared" si="1"/>
        <v>40.11470077145286</v>
      </c>
      <c r="J60" s="263">
        <f t="shared" si="1"/>
        <v>38.403918967737013</v>
      </c>
      <c r="K60" s="263">
        <f t="shared" si="1"/>
        <v>21.982164151099369</v>
      </c>
      <c r="L60" s="263">
        <f t="shared" si="1"/>
        <v>27.219094535524999</v>
      </c>
      <c r="M60" s="263">
        <f t="shared" si="1"/>
        <v>29.945176965722698</v>
      </c>
      <c r="N60" s="263">
        <f t="shared" si="1"/>
        <v>18.317029659159957</v>
      </c>
      <c r="O60" s="263">
        <f t="shared" si="1"/>
        <v>20.80892686694694</v>
      </c>
      <c r="P60" s="263">
        <f t="shared" si="1"/>
        <v>25.890194774398388</v>
      </c>
      <c r="Q60" s="263">
        <f t="shared" si="1"/>
        <v>27.727047884838711</v>
      </c>
      <c r="R60" s="263">
        <f t="shared" si="1"/>
        <v>33.515984883890781</v>
      </c>
      <c r="S60" s="263">
        <f t="shared" si="1"/>
        <v>27.758944341009357</v>
      </c>
      <c r="T60" s="263">
        <f t="shared" si="1"/>
        <v>48.768356153476503</v>
      </c>
      <c r="U60" s="263">
        <f t="shared" si="1"/>
        <v>43.482535051307373</v>
      </c>
      <c r="V60" s="263">
        <f t="shared" si="1"/>
        <v>37.366920660875238</v>
      </c>
      <c r="W60" s="263">
        <f t="shared" si="1"/>
        <v>42.07858901055419</v>
      </c>
      <c r="DA60" s="70"/>
    </row>
    <row r="61" spans="1:105" ht="12" customHeight="1" x14ac:dyDescent="0.25">
      <c r="A61" s="60" t="s">
        <v>1501</v>
      </c>
      <c r="B61" s="264">
        <v>26.163718661643561</v>
      </c>
      <c r="C61" s="264">
        <v>30.71990353267374</v>
      </c>
      <c r="D61" s="264">
        <v>31.832808722649471</v>
      </c>
      <c r="E61" s="264">
        <v>37.353103849755598</v>
      </c>
      <c r="F61" s="264">
        <v>33.297820389575897</v>
      </c>
      <c r="G61" s="264">
        <v>32.962965597696567</v>
      </c>
      <c r="H61" s="264">
        <v>29.914222313091511</v>
      </c>
      <c r="I61" s="264">
        <v>32.033292216976811</v>
      </c>
      <c r="J61" s="264">
        <v>30.79580006784418</v>
      </c>
      <c r="K61" s="264">
        <v>17.483403009276181</v>
      </c>
      <c r="L61" s="264">
        <v>21.56698330680204</v>
      </c>
      <c r="M61" s="264">
        <v>23.6969746614126</v>
      </c>
      <c r="N61" s="264">
        <v>14.725876101953579</v>
      </c>
      <c r="O61" s="264">
        <v>16.778769305621811</v>
      </c>
      <c r="P61" s="264">
        <v>20.915165784004021</v>
      </c>
      <c r="Q61" s="264">
        <v>22.34983951144411</v>
      </c>
      <c r="R61" s="264">
        <v>27.091459678075719</v>
      </c>
      <c r="S61" s="264">
        <v>22.41613872975061</v>
      </c>
      <c r="T61" s="264">
        <v>39.017914750798077</v>
      </c>
      <c r="U61" s="264">
        <v>34.898226237568238</v>
      </c>
      <c r="V61" s="264">
        <v>30.098641431002392</v>
      </c>
      <c r="W61" s="264">
        <v>33.850666273511337</v>
      </c>
      <c r="DA61" s="72" t="s">
        <v>1502</v>
      </c>
    </row>
    <row r="62" spans="1:105" ht="12" customHeight="1" x14ac:dyDescent="0.25">
      <c r="A62" s="59" t="s">
        <v>30</v>
      </c>
      <c r="B62" s="232">
        <v>3.7184550390358</v>
      </c>
      <c r="C62" s="232">
        <v>5.0606691835315711</v>
      </c>
      <c r="D62" s="232">
        <v>5.1568858154873398</v>
      </c>
      <c r="E62" s="232">
        <v>4.1629285746739164</v>
      </c>
      <c r="F62" s="232">
        <v>6.5435882343673306</v>
      </c>
      <c r="G62" s="232">
        <v>9.8074058612710147</v>
      </c>
      <c r="H62" s="232">
        <v>9.7571175150380363</v>
      </c>
      <c r="I62" s="232">
        <v>10.064815264993859</v>
      </c>
      <c r="J62" s="232">
        <v>9.394338796385556</v>
      </c>
      <c r="K62" s="232">
        <v>4.0514519632155821</v>
      </c>
      <c r="L62" s="232">
        <v>4.2982819596439841</v>
      </c>
      <c r="M62" s="232">
        <v>4.6378230673660674</v>
      </c>
      <c r="N62" s="232">
        <v>3.0040346585370812</v>
      </c>
      <c r="O62" s="232">
        <v>1.582533551199218</v>
      </c>
      <c r="P62" s="232">
        <v>2.5470388168357139</v>
      </c>
      <c r="Q62" s="232">
        <v>3.384547309360606</v>
      </c>
      <c r="R62" s="232">
        <v>3.248318404350599</v>
      </c>
      <c r="S62" s="232">
        <v>3.598521162677998</v>
      </c>
      <c r="T62" s="232">
        <v>5.1880764463049687</v>
      </c>
      <c r="U62" s="232">
        <v>3.6737657442310949</v>
      </c>
      <c r="V62" s="232">
        <v>3.3175414957996598</v>
      </c>
      <c r="W62" s="232">
        <v>3.1277421309732092</v>
      </c>
      <c r="DA62" s="71" t="s">
        <v>1503</v>
      </c>
    </row>
    <row r="63" spans="1:105" ht="12" customHeight="1" x14ac:dyDescent="0.25">
      <c r="A63" s="59" t="s">
        <v>33</v>
      </c>
      <c r="B63" s="297">
        <v>0.54429393162086392</v>
      </c>
      <c r="C63" s="297">
        <v>0.13110280840147301</v>
      </c>
      <c r="D63" s="297">
        <v>0.63917436652045889</v>
      </c>
      <c r="E63" s="297">
        <v>0.8501042458316912</v>
      </c>
      <c r="F63" s="297">
        <v>0.65099427678390509</v>
      </c>
      <c r="G63" s="297">
        <v>0.65688233523740669</v>
      </c>
      <c r="H63" s="297">
        <v>0.61773211031684283</v>
      </c>
      <c r="I63" s="297">
        <v>0.5857034202515774</v>
      </c>
      <c r="J63" s="297">
        <v>0.45863331312842148</v>
      </c>
      <c r="K63" s="297">
        <v>0.44970358995882831</v>
      </c>
      <c r="L63" s="297">
        <v>0.72363518512225222</v>
      </c>
      <c r="M63" s="297">
        <v>0.6463749667822194</v>
      </c>
      <c r="N63" s="297">
        <v>0.40123354273074607</v>
      </c>
      <c r="O63" s="297">
        <v>0.56838683655628097</v>
      </c>
      <c r="P63" s="297">
        <v>0.51114608917056636</v>
      </c>
      <c r="Q63" s="297">
        <v>0.66430402730199534</v>
      </c>
      <c r="R63" s="297">
        <v>0.6172688830371903</v>
      </c>
      <c r="S63" s="297">
        <v>0.50414729690803994</v>
      </c>
      <c r="T63" s="297">
        <v>0.87109313330353777</v>
      </c>
      <c r="U63" s="297">
        <v>0.78098096257596195</v>
      </c>
      <c r="V63" s="297">
        <v>0.86405428820554842</v>
      </c>
      <c r="W63" s="297">
        <v>0.79354780834328875</v>
      </c>
      <c r="DA63" s="122" t="s">
        <v>1504</v>
      </c>
    </row>
    <row r="64" spans="1:105" ht="12" customHeight="1" x14ac:dyDescent="0.25">
      <c r="A64" s="59" t="s">
        <v>160</v>
      </c>
      <c r="B64" s="297">
        <v>0.16345791951233091</v>
      </c>
      <c r="C64" s="297">
        <v>0.35450298469858421</v>
      </c>
      <c r="D64" s="297">
        <v>0.31985852001270082</v>
      </c>
      <c r="E64" s="297">
        <v>0.30597334652426078</v>
      </c>
      <c r="F64" s="297">
        <v>0.36821853268343052</v>
      </c>
      <c r="G64" s="297">
        <v>0.42434608239185739</v>
      </c>
      <c r="H64" s="297">
        <v>0.399214033355692</v>
      </c>
      <c r="I64" s="297">
        <v>0.25871063256244331</v>
      </c>
      <c r="J64" s="297">
        <v>0.4056655781531357</v>
      </c>
      <c r="K64" s="297">
        <v>0.31875259686936269</v>
      </c>
      <c r="L64" s="297">
        <v>0.32046337336538661</v>
      </c>
      <c r="M64" s="297">
        <v>0.91589269119738337</v>
      </c>
      <c r="N64" s="297">
        <v>0.44601688704429421</v>
      </c>
      <c r="O64" s="297">
        <v>0.75717236202906779</v>
      </c>
      <c r="P64" s="297">
        <v>0.54483541961854287</v>
      </c>
      <c r="Q64" s="297">
        <v>0.59015048818827853</v>
      </c>
      <c r="R64" s="297">
        <v>0.79822797410067581</v>
      </c>
      <c r="S64" s="297">
        <v>0.6523791596013937</v>
      </c>
      <c r="T64" s="297">
        <v>1.2853137133838439</v>
      </c>
      <c r="U64" s="297">
        <v>1.153142951521239</v>
      </c>
      <c r="V64" s="297">
        <v>1.0641418073694811</v>
      </c>
      <c r="W64" s="297">
        <v>1.1729331472216149</v>
      </c>
      <c r="DA64" s="122" t="s">
        <v>1505</v>
      </c>
    </row>
    <row r="65" spans="1:105" ht="12" customHeight="1" x14ac:dyDescent="0.25">
      <c r="A65" s="59" t="s">
        <v>70</v>
      </c>
      <c r="B65" s="297">
        <v>4.3906637982232084</v>
      </c>
      <c r="C65" s="297">
        <v>3.5832605698958369</v>
      </c>
      <c r="D65" s="297">
        <v>3.154283607858039</v>
      </c>
      <c r="E65" s="297">
        <v>7.5513628725149777</v>
      </c>
      <c r="F65" s="297">
        <v>6.0854352115512667</v>
      </c>
      <c r="G65" s="297">
        <v>0.5646417919761646</v>
      </c>
      <c r="H65" s="297">
        <v>7.5853655713221599E-2</v>
      </c>
      <c r="I65" s="297">
        <v>8.3496739483351359E-2</v>
      </c>
      <c r="J65" s="297">
        <v>0.39227417769997769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0.12547326705320361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17.346847973251361</v>
      </c>
      <c r="C66" s="297">
        <v>21.59036798614628</v>
      </c>
      <c r="D66" s="297">
        <v>22.562606412770929</v>
      </c>
      <c r="E66" s="297">
        <v>24.482734810210751</v>
      </c>
      <c r="F66" s="297">
        <v>19.649584134189968</v>
      </c>
      <c r="G66" s="297">
        <v>21.509689526820122</v>
      </c>
      <c r="H66" s="297">
        <v>19.064304998667719</v>
      </c>
      <c r="I66" s="297">
        <v>21.040566159685572</v>
      </c>
      <c r="J66" s="297">
        <v>20.144888202477091</v>
      </c>
      <c r="K66" s="297">
        <v>12.663494859232401</v>
      </c>
      <c r="L66" s="297">
        <v>16.22460278867042</v>
      </c>
      <c r="M66" s="297">
        <v>17.496883936066929</v>
      </c>
      <c r="N66" s="297">
        <v>10.87459101364146</v>
      </c>
      <c r="O66" s="297">
        <v>13.87067655583725</v>
      </c>
      <c r="P66" s="297">
        <v>17.312145458379199</v>
      </c>
      <c r="Q66" s="297">
        <v>17.71083768659323</v>
      </c>
      <c r="R66" s="297">
        <v>22.427644416587249</v>
      </c>
      <c r="S66" s="297">
        <v>17.66109111056317</v>
      </c>
      <c r="T66" s="297">
        <v>31.673431457805741</v>
      </c>
      <c r="U66" s="297">
        <v>29.290336579239941</v>
      </c>
      <c r="V66" s="297">
        <v>24.727430572574491</v>
      </c>
      <c r="W66" s="297">
        <v>28.756443186973229</v>
      </c>
      <c r="DA66" s="122" t="s">
        <v>1507</v>
      </c>
    </row>
    <row r="67" spans="1:105" ht="12" customHeight="1" x14ac:dyDescent="0.25">
      <c r="A67" s="60" t="s">
        <v>1508</v>
      </c>
      <c r="B67" s="264">
        <v>6.6728097584923454</v>
      </c>
      <c r="C67" s="264">
        <v>8.2143696521644252</v>
      </c>
      <c r="D67" s="264">
        <v>7.3587056906195443</v>
      </c>
      <c r="E67" s="264">
        <v>10.447491989170191</v>
      </c>
      <c r="F67" s="264">
        <v>8.0886223951502867</v>
      </c>
      <c r="G67" s="264">
        <v>7.8705767961048521</v>
      </c>
      <c r="H67" s="264">
        <v>7.3448875415044119</v>
      </c>
      <c r="I67" s="264">
        <v>8.0814085544760506</v>
      </c>
      <c r="J67" s="264">
        <v>7.6081188998928351</v>
      </c>
      <c r="K67" s="264">
        <v>4.4987611418231879</v>
      </c>
      <c r="L67" s="264">
        <v>5.6521112287229576</v>
      </c>
      <c r="M67" s="264">
        <v>6.2482023043100989</v>
      </c>
      <c r="N67" s="264">
        <v>3.5911535572063782</v>
      </c>
      <c r="O67" s="264">
        <v>4.0301575613251277</v>
      </c>
      <c r="P67" s="264">
        <v>4.9750289903943656</v>
      </c>
      <c r="Q67" s="264">
        <v>5.3772083733946001</v>
      </c>
      <c r="R67" s="264">
        <v>6.4245252058150637</v>
      </c>
      <c r="S67" s="264">
        <v>5.342805611258747</v>
      </c>
      <c r="T67" s="264">
        <v>9.7504414026784278</v>
      </c>
      <c r="U67" s="264">
        <v>8.584308813739133</v>
      </c>
      <c r="V67" s="264">
        <v>7.268279229872844</v>
      </c>
      <c r="W67" s="264">
        <v>8.2279227370428547</v>
      </c>
      <c r="DA67" s="72" t="s">
        <v>1509</v>
      </c>
    </row>
    <row r="68" spans="1:105" ht="12" customHeight="1" x14ac:dyDescent="0.25">
      <c r="A68" s="147" t="s">
        <v>30</v>
      </c>
      <c r="B68" s="231">
        <v>0.54878607152618264</v>
      </c>
      <c r="C68" s="231">
        <v>0.70977812956296904</v>
      </c>
      <c r="D68" s="231">
        <v>0.76915654500539365</v>
      </c>
      <c r="E68" s="231">
        <v>0.48283332147414643</v>
      </c>
      <c r="F68" s="231">
        <v>0.85215166142610166</v>
      </c>
      <c r="G68" s="231">
        <v>1.123570298566879</v>
      </c>
      <c r="H68" s="231">
        <v>1.09675652513587</v>
      </c>
      <c r="I68" s="231">
        <v>1.0442125534063269</v>
      </c>
      <c r="J68" s="231">
        <v>1.0075449844069819</v>
      </c>
      <c r="K68" s="231">
        <v>0.3524383938267952</v>
      </c>
      <c r="L68" s="231">
        <v>0.35027979695169648</v>
      </c>
      <c r="M68" s="231">
        <v>0.39366435624515811</v>
      </c>
      <c r="N68" s="231">
        <v>0.28093056648287651</v>
      </c>
      <c r="O68" s="231">
        <v>0.16308874108520091</v>
      </c>
      <c r="P68" s="231">
        <v>0.27322802195375667</v>
      </c>
      <c r="Q68" s="231">
        <v>0.32954709976605351</v>
      </c>
      <c r="R68" s="231">
        <v>0.30924038228871392</v>
      </c>
      <c r="S68" s="231">
        <v>0.33649874438609539</v>
      </c>
      <c r="T68" s="231">
        <v>0.43562521692101241</v>
      </c>
      <c r="U68" s="231">
        <v>0.29469571258096361</v>
      </c>
      <c r="V68" s="231">
        <v>0.28493152379745051</v>
      </c>
      <c r="W68" s="231">
        <v>0.25604120992807688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8.0329310252251471E-2</v>
      </c>
      <c r="C70" s="231">
        <v>1.838766826143582E-2</v>
      </c>
      <c r="D70" s="231">
        <v>9.5333727563333165E-2</v>
      </c>
      <c r="E70" s="231">
        <v>9.8598534481543765E-2</v>
      </c>
      <c r="F70" s="231">
        <v>8.4777011430323304E-2</v>
      </c>
      <c r="G70" s="231">
        <v>7.5254709753630161E-2</v>
      </c>
      <c r="H70" s="231">
        <v>6.9436667307917255E-2</v>
      </c>
      <c r="I70" s="231">
        <v>6.07660297677695E-2</v>
      </c>
      <c r="J70" s="231">
        <v>4.9188527722918277E-2</v>
      </c>
      <c r="K70" s="231">
        <v>3.9120002503359182E-2</v>
      </c>
      <c r="L70" s="231">
        <v>5.8971186183588667E-2</v>
      </c>
      <c r="M70" s="231">
        <v>5.486513424407518E-2</v>
      </c>
      <c r="N70" s="231">
        <v>3.7522458714298677E-2</v>
      </c>
      <c r="O70" s="231">
        <v>5.8575373364513572E-2</v>
      </c>
      <c r="P70" s="231">
        <v>5.4832079491814241E-2</v>
      </c>
      <c r="Q70" s="231">
        <v>6.4682052147659028E-2</v>
      </c>
      <c r="R70" s="231">
        <v>5.8764087014896452E-2</v>
      </c>
      <c r="S70" s="231">
        <v>4.7142958100307733E-2</v>
      </c>
      <c r="T70" s="231">
        <v>7.3142741646380835E-2</v>
      </c>
      <c r="U70" s="231">
        <v>6.2647364394394736E-2</v>
      </c>
      <c r="V70" s="231">
        <v>7.4210467387924917E-2</v>
      </c>
      <c r="W70" s="231">
        <v>6.4960899100965447E-2</v>
      </c>
      <c r="DA70" s="73" t="s">
        <v>1512</v>
      </c>
    </row>
    <row r="71" spans="1:105" ht="12" customHeight="1" x14ac:dyDescent="0.25">
      <c r="A71" s="147" t="s">
        <v>160</v>
      </c>
      <c r="B71" s="231">
        <v>2.4123844060859E-2</v>
      </c>
      <c r="C71" s="231">
        <v>4.9720393939731843E-2</v>
      </c>
      <c r="D71" s="231">
        <v>4.7707334027960777E-2</v>
      </c>
      <c r="E71" s="231">
        <v>3.5488028327855942E-2</v>
      </c>
      <c r="F71" s="231">
        <v>4.7951983400496549E-2</v>
      </c>
      <c r="G71" s="231">
        <v>4.8614553250161403E-2</v>
      </c>
      <c r="H71" s="231">
        <v>4.4873969728646573E-2</v>
      </c>
      <c r="I71" s="231">
        <v>2.6840918895053301E-2</v>
      </c>
      <c r="J71" s="231">
        <v>4.3507726033045209E-2</v>
      </c>
      <c r="K71" s="231">
        <v>2.7728491979846882E-2</v>
      </c>
      <c r="L71" s="231">
        <v>2.6115514618817781E-2</v>
      </c>
      <c r="M71" s="231">
        <v>7.7742143551550125E-2</v>
      </c>
      <c r="N71" s="231">
        <v>4.1710496375997802E-2</v>
      </c>
      <c r="O71" s="231">
        <v>7.803075468084246E-2</v>
      </c>
      <c r="P71" s="231">
        <v>5.844602878006367E-2</v>
      </c>
      <c r="Q71" s="231">
        <v>5.7461859454613039E-2</v>
      </c>
      <c r="R71" s="231">
        <v>7.5991418677993625E-2</v>
      </c>
      <c r="S71" s="231">
        <v>6.1004162028091592E-2</v>
      </c>
      <c r="T71" s="231">
        <v>0.1079234415682462</v>
      </c>
      <c r="U71" s="231">
        <v>9.2500803661718395E-2</v>
      </c>
      <c r="V71" s="231">
        <v>9.1395253712500818E-2</v>
      </c>
      <c r="W71" s="231">
        <v>9.6017897129493851E-2</v>
      </c>
      <c r="DA71" s="73" t="s">
        <v>1513</v>
      </c>
    </row>
    <row r="72" spans="1:105" ht="12" customHeight="1" x14ac:dyDescent="0.25">
      <c r="A72" s="147" t="s">
        <v>70</v>
      </c>
      <c r="B72" s="231">
        <v>0.64799361883475581</v>
      </c>
      <c r="C72" s="231">
        <v>0.5025659439099236</v>
      </c>
      <c r="D72" s="231">
        <v>0.47046569743719652</v>
      </c>
      <c r="E72" s="231">
        <v>0.87583765899191701</v>
      </c>
      <c r="F72" s="231">
        <v>0.79248778197696224</v>
      </c>
      <c r="G72" s="231">
        <v>6.4687314440536325E-2</v>
      </c>
      <c r="H72" s="231">
        <v>8.5263902715802461E-3</v>
      </c>
      <c r="I72" s="231">
        <v>8.6626869188807052E-3</v>
      </c>
      <c r="J72" s="231">
        <v>4.2071495271817409E-2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1.0776440693380461E-2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0.37997411706902479</v>
      </c>
      <c r="E73" s="231">
        <v>0.65026936913698097</v>
      </c>
      <c r="F73" s="231">
        <v>0.77755112156750184</v>
      </c>
      <c r="G73" s="231">
        <v>1.4949816264343481</v>
      </c>
      <c r="H73" s="231">
        <v>1.1236228750921271</v>
      </c>
      <c r="I73" s="231">
        <v>1.5456551280137509</v>
      </c>
      <c r="J73" s="231">
        <v>1.412649906230393</v>
      </c>
      <c r="K73" s="231">
        <v>1.0269043864817691</v>
      </c>
      <c r="L73" s="231">
        <v>1.310492320590634</v>
      </c>
      <c r="M73" s="231">
        <v>1.216422452516146</v>
      </c>
      <c r="N73" s="231">
        <v>1.0118024353180219</v>
      </c>
      <c r="O73" s="231">
        <v>0.95999242322937994</v>
      </c>
      <c r="P73" s="231">
        <v>0.85999605620677544</v>
      </c>
      <c r="Q73" s="231">
        <v>1.0588376682965219</v>
      </c>
      <c r="R73" s="231">
        <v>1.46190971054311</v>
      </c>
      <c r="S73" s="231">
        <v>1.0118695572690859</v>
      </c>
      <c r="T73" s="231">
        <v>2.1345545225718752</v>
      </c>
      <c r="U73" s="231">
        <v>1.8753489418932641</v>
      </c>
      <c r="V73" s="231">
        <v>1.272985296448649</v>
      </c>
      <c r="W73" s="231">
        <v>0.91237817648679886</v>
      </c>
      <c r="DA73" s="73" t="s">
        <v>1515</v>
      </c>
    </row>
    <row r="74" spans="1:105" ht="12" customHeight="1" x14ac:dyDescent="0.25">
      <c r="A74" s="147" t="s">
        <v>162</v>
      </c>
      <c r="B74" s="231">
        <v>2.5601246895998528</v>
      </c>
      <c r="C74" s="231">
        <v>3.0281313498324831</v>
      </c>
      <c r="D74" s="231">
        <v>3.3652434852532029</v>
      </c>
      <c r="E74" s="231">
        <v>2.8396067708441821</v>
      </c>
      <c r="F74" s="231">
        <v>2.5589057817451279</v>
      </c>
      <c r="G74" s="231">
        <v>2.4642243449072572</v>
      </c>
      <c r="H74" s="231">
        <v>2.1429383085981719</v>
      </c>
      <c r="I74" s="231">
        <v>2.1829335895648359</v>
      </c>
      <c r="J74" s="231">
        <v>2.1605438668716461</v>
      </c>
      <c r="K74" s="231">
        <v>1.1016055056171621</v>
      </c>
      <c r="L74" s="231">
        <v>1.3221911972727169</v>
      </c>
      <c r="M74" s="231">
        <v>1.485157896482636</v>
      </c>
      <c r="N74" s="231">
        <v>1.016967299311931</v>
      </c>
      <c r="O74" s="231">
        <v>1.4294491107485749</v>
      </c>
      <c r="P74" s="231">
        <v>1.857122564486523</v>
      </c>
      <c r="Q74" s="231">
        <v>1.7244714464182609</v>
      </c>
      <c r="R74" s="231">
        <v>2.135114994863728</v>
      </c>
      <c r="S74" s="231">
        <v>1.6514936871373691</v>
      </c>
      <c r="T74" s="231">
        <v>2.6595108210609371</v>
      </c>
      <c r="U74" s="231">
        <v>2.349560971194141</v>
      </c>
      <c r="V74" s="231">
        <v>2.1237487101697989</v>
      </c>
      <c r="W74" s="231">
        <v>2.3540414134235719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0.25107516538670133</v>
      </c>
      <c r="E76" s="231">
        <v>0.23269872620234899</v>
      </c>
      <c r="F76" s="231">
        <v>0.34321902633417772</v>
      </c>
      <c r="G76" s="231">
        <v>0.62405359988895082</v>
      </c>
      <c r="H76" s="231">
        <v>0.64337598131449414</v>
      </c>
      <c r="I76" s="231">
        <v>0.59477875486502907</v>
      </c>
      <c r="J76" s="231">
        <v>0.62379662776281508</v>
      </c>
      <c r="K76" s="231">
        <v>0.62703435323186363</v>
      </c>
      <c r="L76" s="231">
        <v>1.023643940580282</v>
      </c>
      <c r="M76" s="231">
        <v>1.2901458838613611</v>
      </c>
      <c r="N76" s="231">
        <v>0.50426961347331667</v>
      </c>
      <c r="O76" s="231">
        <v>0.48015560290038839</v>
      </c>
      <c r="P76" s="231">
        <v>0.76912743505285697</v>
      </c>
      <c r="Q76" s="231">
        <v>0.97418516549523171</v>
      </c>
      <c r="R76" s="231">
        <v>1.240402315738514</v>
      </c>
      <c r="S76" s="231">
        <v>1.1123536590522889</v>
      </c>
      <c r="T76" s="231">
        <v>2.665779251113523</v>
      </c>
      <c r="U76" s="231">
        <v>2.6358740453463532</v>
      </c>
      <c r="V76" s="231">
        <v>2.291113285675094</v>
      </c>
      <c r="W76" s="231">
        <v>3.2331632293360042</v>
      </c>
      <c r="DA76" s="73" t="s">
        <v>1518</v>
      </c>
    </row>
    <row r="77" spans="1:105" ht="12" customHeight="1" x14ac:dyDescent="0.25">
      <c r="A77" s="147" t="s">
        <v>79</v>
      </c>
      <c r="B77" s="231">
        <v>2.8114522242184439</v>
      </c>
      <c r="C77" s="231">
        <v>3.9057861666578821</v>
      </c>
      <c r="D77" s="231">
        <v>1.9797496188767321</v>
      </c>
      <c r="E77" s="231">
        <v>5.2321595797112197</v>
      </c>
      <c r="F77" s="231">
        <v>2.6315780272695961</v>
      </c>
      <c r="G77" s="231">
        <v>1.975190348863088</v>
      </c>
      <c r="H77" s="231">
        <v>2.2153568240556041</v>
      </c>
      <c r="I77" s="231">
        <v>2.617558893044404</v>
      </c>
      <c r="J77" s="231">
        <v>2.2688157655932191</v>
      </c>
      <c r="K77" s="231">
        <v>1.3239300081823919</v>
      </c>
      <c r="L77" s="231">
        <v>1.560417272525221</v>
      </c>
      <c r="M77" s="231">
        <v>1.7302044374091741</v>
      </c>
      <c r="N77" s="231">
        <v>0.69795068752993561</v>
      </c>
      <c r="O77" s="231">
        <v>0.86086555531622644</v>
      </c>
      <c r="P77" s="231">
        <v>1.102276804422575</v>
      </c>
      <c r="Q77" s="231">
        <v>1.16802308181626</v>
      </c>
      <c r="R77" s="231">
        <v>1.1431022966881079</v>
      </c>
      <c r="S77" s="231">
        <v>1.122442843285508</v>
      </c>
      <c r="T77" s="231">
        <v>1.6739054077964539</v>
      </c>
      <c r="U77" s="231">
        <v>1.2736809746682991</v>
      </c>
      <c r="V77" s="231">
        <v>1.1191182519880449</v>
      </c>
      <c r="W77" s="231">
        <v>1.3113199116379439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132.45487204794156</v>
      </c>
      <c r="C79" s="263">
        <f t="shared" si="2"/>
        <v>155.80377779352068</v>
      </c>
      <c r="D79" s="263">
        <f t="shared" si="2"/>
        <v>163.30321402015659</v>
      </c>
      <c r="E79" s="263">
        <f t="shared" si="2"/>
        <v>192.37394105434558</v>
      </c>
      <c r="F79" s="263">
        <f t="shared" si="2"/>
        <v>172.97782193054277</v>
      </c>
      <c r="G79" s="263">
        <f t="shared" si="2"/>
        <v>175.7810277795692</v>
      </c>
      <c r="H79" s="263">
        <f t="shared" si="2"/>
        <v>159.55473595888449</v>
      </c>
      <c r="I79" s="263">
        <f t="shared" si="2"/>
        <v>172.46409110410525</v>
      </c>
      <c r="J79" s="263">
        <f t="shared" si="2"/>
        <v>167.26893128844495</v>
      </c>
      <c r="K79" s="263">
        <f t="shared" si="2"/>
        <v>100.40463482646501</v>
      </c>
      <c r="L79" s="263">
        <f t="shared" si="2"/>
        <v>127.4300721240859</v>
      </c>
      <c r="M79" s="263">
        <f t="shared" si="2"/>
        <v>140.43363177153293</v>
      </c>
      <c r="N79" s="263">
        <f t="shared" si="2"/>
        <v>89.93484578876938</v>
      </c>
      <c r="O79" s="263">
        <f t="shared" si="2"/>
        <v>97.357909637249037</v>
      </c>
      <c r="P79" s="263">
        <f t="shared" si="2"/>
        <v>120.32449115019442</v>
      </c>
      <c r="Q79" s="263">
        <f t="shared" si="2"/>
        <v>131.13566405631371</v>
      </c>
      <c r="R79" s="263">
        <f t="shared" si="2"/>
        <v>159.78136746145356</v>
      </c>
      <c r="S79" s="263">
        <f t="shared" si="2"/>
        <v>130.69298192649819</v>
      </c>
      <c r="T79" s="263">
        <f t="shared" si="2"/>
        <v>237.17267485315591</v>
      </c>
      <c r="U79" s="263">
        <f t="shared" si="2"/>
        <v>212.61720223301984</v>
      </c>
      <c r="V79" s="263">
        <f t="shared" si="2"/>
        <v>181.69188187882887</v>
      </c>
      <c r="W79" s="263">
        <f t="shared" si="2"/>
        <v>205.53451488605924</v>
      </c>
      <c r="DA79" s="70"/>
    </row>
    <row r="80" spans="1:105" ht="12" customHeight="1" x14ac:dyDescent="0.25">
      <c r="A80" s="60" t="s">
        <v>1523</v>
      </c>
      <c r="B80" s="264">
        <v>124.73929083546111</v>
      </c>
      <c r="C80" s="264">
        <v>146.46155734800971</v>
      </c>
      <c r="D80" s="264">
        <v>153.93983934052369</v>
      </c>
      <c r="E80" s="264">
        <v>181.89282662264341</v>
      </c>
      <c r="F80" s="264">
        <v>162.82125316455191</v>
      </c>
      <c r="G80" s="264">
        <v>166.58384816623351</v>
      </c>
      <c r="H80" s="264">
        <v>150.31840534212611</v>
      </c>
      <c r="I80" s="264">
        <v>162.8218605641392</v>
      </c>
      <c r="J80" s="264">
        <v>156.07073487821069</v>
      </c>
      <c r="K80" s="264">
        <v>92.539321687931363</v>
      </c>
      <c r="L80" s="264">
        <v>117.6611159603047</v>
      </c>
      <c r="M80" s="264">
        <v>129.95852893589239</v>
      </c>
      <c r="N80" s="264">
        <v>78.719415683561152</v>
      </c>
      <c r="O80" s="264">
        <v>87.320524017968054</v>
      </c>
      <c r="P80" s="264">
        <v>107.27048869459</v>
      </c>
      <c r="Q80" s="264">
        <v>116.26221071287991</v>
      </c>
      <c r="R80" s="264">
        <v>142.21623102958591</v>
      </c>
      <c r="S80" s="264">
        <v>116.04929189761759</v>
      </c>
      <c r="T80" s="264">
        <v>216.5546936273542</v>
      </c>
      <c r="U80" s="264">
        <v>193.26466510165449</v>
      </c>
      <c r="V80" s="264">
        <v>163.12280347228921</v>
      </c>
      <c r="W80" s="264">
        <v>184.0948850400224</v>
      </c>
      <c r="DA80" s="72" t="s">
        <v>1524</v>
      </c>
    </row>
    <row r="81" spans="1:105" ht="12" customHeight="1" x14ac:dyDescent="0.25">
      <c r="A81" s="59" t="s">
        <v>30</v>
      </c>
      <c r="B81" s="232">
        <v>17.728269080223129</v>
      </c>
      <c r="C81" s="232">
        <v>24.127468012872502</v>
      </c>
      <c r="D81" s="232">
        <v>22.012419024548581</v>
      </c>
      <c r="E81" s="232">
        <v>16.839562799726242</v>
      </c>
      <c r="F81" s="232">
        <v>25.42555860756864</v>
      </c>
      <c r="G81" s="232">
        <v>31.748328238621941</v>
      </c>
      <c r="H81" s="232">
        <v>32.139917077831747</v>
      </c>
      <c r="I81" s="232">
        <v>31.117369859239421</v>
      </c>
      <c r="J81" s="232">
        <v>29.45108793862854</v>
      </c>
      <c r="K81" s="232">
        <v>10.272801458928139</v>
      </c>
      <c r="L81" s="232">
        <v>10.072677049870199</v>
      </c>
      <c r="M81" s="232">
        <v>11.323608850485931</v>
      </c>
      <c r="N81" s="232">
        <v>7.6436707128169816</v>
      </c>
      <c r="O81" s="232">
        <v>4.4934308059938557</v>
      </c>
      <c r="P81" s="232">
        <v>7.5680813108058604</v>
      </c>
      <c r="Q81" s="232">
        <v>9.1024442258403422</v>
      </c>
      <c r="R81" s="232">
        <v>8.3271122968107694</v>
      </c>
      <c r="S81" s="232">
        <v>9.2528635942822408</v>
      </c>
      <c r="T81" s="232">
        <v>11.68033986927809</v>
      </c>
      <c r="U81" s="232">
        <v>7.7906124415836926</v>
      </c>
      <c r="V81" s="232">
        <v>7.5585643515644749</v>
      </c>
      <c r="W81" s="232">
        <v>6.8148885077058248</v>
      </c>
      <c r="DA81" s="71" t="s">
        <v>1525</v>
      </c>
    </row>
    <row r="82" spans="1:105" ht="12" customHeight="1" x14ac:dyDescent="0.25">
      <c r="A82" s="59" t="s">
        <v>33</v>
      </c>
      <c r="B82" s="297">
        <v>2.594999583754372</v>
      </c>
      <c r="C82" s="297">
        <v>0.62505149050206832</v>
      </c>
      <c r="D82" s="297">
        <v>2.728347008061319</v>
      </c>
      <c r="E82" s="297">
        <v>3.438777191875797</v>
      </c>
      <c r="F82" s="297">
        <v>2.5294826851465628</v>
      </c>
      <c r="G82" s="297">
        <v>2.1264456970853791</v>
      </c>
      <c r="H82" s="297">
        <v>2.0348077976203349</v>
      </c>
      <c r="I82" s="297">
        <v>1.8108181298845709</v>
      </c>
      <c r="J82" s="297">
        <v>1.4378074209678879</v>
      </c>
      <c r="K82" s="297">
        <v>1.1402617473829471</v>
      </c>
      <c r="L82" s="297">
        <v>1.6957806840254861</v>
      </c>
      <c r="M82" s="297">
        <v>1.5781751887194111</v>
      </c>
      <c r="N82" s="297">
        <v>1.020925997260077</v>
      </c>
      <c r="O82" s="297">
        <v>1.613872210903841</v>
      </c>
      <c r="P82" s="297">
        <v>1.5187813938969039</v>
      </c>
      <c r="Q82" s="297">
        <v>1.786587630432581</v>
      </c>
      <c r="R82" s="297">
        <v>1.582377915752762</v>
      </c>
      <c r="S82" s="297">
        <v>1.2963120011901439</v>
      </c>
      <c r="T82" s="297">
        <v>1.9611630553413</v>
      </c>
      <c r="U82" s="297">
        <v>1.6561535022309171</v>
      </c>
      <c r="V82" s="297">
        <v>1.968629465197584</v>
      </c>
      <c r="W82" s="297">
        <v>1.7290235617061951</v>
      </c>
      <c r="DA82" s="122" t="s">
        <v>1526</v>
      </c>
    </row>
    <row r="83" spans="1:105" ht="12" customHeight="1" x14ac:dyDescent="0.25">
      <c r="A83" s="59" t="s">
        <v>160</v>
      </c>
      <c r="B83" s="297">
        <v>0.77930913510775379</v>
      </c>
      <c r="C83" s="297">
        <v>1.6901439540084811</v>
      </c>
      <c r="D83" s="297">
        <v>1.3653317182137661</v>
      </c>
      <c r="E83" s="297">
        <v>1.237700165019354</v>
      </c>
      <c r="F83" s="297">
        <v>1.4307382353255109</v>
      </c>
      <c r="G83" s="297">
        <v>1.373684224056781</v>
      </c>
      <c r="H83" s="297">
        <v>1.315009879565715</v>
      </c>
      <c r="I83" s="297">
        <v>0.79985516157094094</v>
      </c>
      <c r="J83" s="297">
        <v>1.271754497555408</v>
      </c>
      <c r="K83" s="297">
        <v>0.80822435311754504</v>
      </c>
      <c r="L83" s="297">
        <v>0.75098006518140881</v>
      </c>
      <c r="M83" s="297">
        <v>2.2362238562128089</v>
      </c>
      <c r="N83" s="297">
        <v>1.1348757935377829</v>
      </c>
      <c r="O83" s="297">
        <v>2.1499080473904248</v>
      </c>
      <c r="P83" s="297">
        <v>1.6188833595409331</v>
      </c>
      <c r="Q83" s="297">
        <v>1.587158166981296</v>
      </c>
      <c r="R83" s="297">
        <v>2.0462692234509978</v>
      </c>
      <c r="S83" s="297">
        <v>1.677460018340408</v>
      </c>
      <c r="T83" s="297">
        <v>2.8937316491663521</v>
      </c>
      <c r="U83" s="297">
        <v>2.4453627287349442</v>
      </c>
      <c r="V83" s="297">
        <v>2.424501499190316</v>
      </c>
      <c r="W83" s="297">
        <v>2.5556482250090822</v>
      </c>
      <c r="DA83" s="122" t="s">
        <v>1527</v>
      </c>
    </row>
    <row r="84" spans="1:105" ht="12" customHeight="1" x14ac:dyDescent="0.25">
      <c r="A84" s="59" t="s">
        <v>70</v>
      </c>
      <c r="B84" s="297">
        <v>20.93312099744503</v>
      </c>
      <c r="C84" s="297">
        <v>17.08371000880496</v>
      </c>
      <c r="D84" s="297">
        <v>13.464213671342341</v>
      </c>
      <c r="E84" s="297">
        <v>30.546200117112949</v>
      </c>
      <c r="F84" s="297">
        <v>23.645373773861589</v>
      </c>
      <c r="G84" s="297">
        <v>1.8278465480554451</v>
      </c>
      <c r="H84" s="297">
        <v>0.2498617241122609</v>
      </c>
      <c r="I84" s="297">
        <v>0.25814670772753501</v>
      </c>
      <c r="J84" s="297">
        <v>1.229772691180798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0.28587367019325638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10.87444361972841</v>
      </c>
      <c r="E85" s="297">
        <v>22.679155292944909</v>
      </c>
      <c r="F85" s="297">
        <v>23.199710223776481</v>
      </c>
      <c r="G85" s="297">
        <v>42.243166669042523</v>
      </c>
      <c r="H85" s="297">
        <v>32.927222409496977</v>
      </c>
      <c r="I85" s="297">
        <v>46.06027971636388</v>
      </c>
      <c r="J85" s="297">
        <v>41.292525156456271</v>
      </c>
      <c r="K85" s="297">
        <v>29.931996809672171</v>
      </c>
      <c r="L85" s="297">
        <v>37.684633931270447</v>
      </c>
      <c r="M85" s="297">
        <v>34.989939603939007</v>
      </c>
      <c r="N85" s="297">
        <v>27.529523536089339</v>
      </c>
      <c r="O85" s="297">
        <v>26.449768999112219</v>
      </c>
      <c r="P85" s="297">
        <v>23.820836654326751</v>
      </c>
      <c r="Q85" s="297">
        <v>29.246231651651559</v>
      </c>
      <c r="R85" s="297">
        <v>39.365771822533702</v>
      </c>
      <c r="S85" s="297">
        <v>27.823851187613791</v>
      </c>
      <c r="T85" s="297">
        <v>57.233422962438077</v>
      </c>
      <c r="U85" s="297">
        <v>49.576957435410748</v>
      </c>
      <c r="V85" s="297">
        <v>33.769311143832773</v>
      </c>
      <c r="W85" s="297">
        <v>24.284198435744312</v>
      </c>
      <c r="DA85" s="122" t="s">
        <v>1529</v>
      </c>
    </row>
    <row r="86" spans="1:105" ht="12" customHeight="1" x14ac:dyDescent="0.25">
      <c r="A86" s="59" t="s">
        <v>162</v>
      </c>
      <c r="B86" s="297">
        <v>82.70359203893085</v>
      </c>
      <c r="C86" s="297">
        <v>102.9351838818217</v>
      </c>
      <c r="D86" s="297">
        <v>96.309587688038619</v>
      </c>
      <c r="E86" s="297">
        <v>99.035701177717627</v>
      </c>
      <c r="F86" s="297">
        <v>76.349800006403058</v>
      </c>
      <c r="G86" s="297">
        <v>69.630715101233918</v>
      </c>
      <c r="H86" s="297">
        <v>62.797765924138872</v>
      </c>
      <c r="I86" s="297">
        <v>65.051077640333816</v>
      </c>
      <c r="J86" s="297">
        <v>63.153872435733263</v>
      </c>
      <c r="K86" s="297">
        <v>32.109369590501402</v>
      </c>
      <c r="L86" s="297">
        <v>38.021047871470181</v>
      </c>
      <c r="M86" s="297">
        <v>42.720014738918039</v>
      </c>
      <c r="N86" s="297">
        <v>27.67005121216312</v>
      </c>
      <c r="O86" s="297">
        <v>39.38426789671886</v>
      </c>
      <c r="P86" s="297">
        <v>51.44001874941312</v>
      </c>
      <c r="Q86" s="297">
        <v>47.631750275513667</v>
      </c>
      <c r="R86" s="297">
        <v>57.493598336829137</v>
      </c>
      <c r="S86" s="297">
        <v>45.411895493930828</v>
      </c>
      <c r="T86" s="297">
        <v>71.308980906968728</v>
      </c>
      <c r="U86" s="297">
        <v>62.113285511120651</v>
      </c>
      <c r="V86" s="297">
        <v>56.338067050038767</v>
      </c>
      <c r="W86" s="297">
        <v>62.656045796339932</v>
      </c>
      <c r="DA86" s="122" t="s">
        <v>1530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7.1854966105906923</v>
      </c>
      <c r="E87" s="297">
        <v>8.1157298782465617</v>
      </c>
      <c r="F87" s="297">
        <v>10.24058963247006</v>
      </c>
      <c r="G87" s="297">
        <v>17.633661688137551</v>
      </c>
      <c r="H87" s="297">
        <v>18.853820529360249</v>
      </c>
      <c r="I87" s="297">
        <v>17.724313349019049</v>
      </c>
      <c r="J87" s="297">
        <v>18.233914737688501</v>
      </c>
      <c r="K87" s="297">
        <v>18.276667728329159</v>
      </c>
      <c r="L87" s="297">
        <v>29.435996358486989</v>
      </c>
      <c r="M87" s="297">
        <v>37.110566697617209</v>
      </c>
      <c r="N87" s="297">
        <v>13.72036843169386</v>
      </c>
      <c r="O87" s="297">
        <v>13.229276057848841</v>
      </c>
      <c r="P87" s="297">
        <v>21.30388722660641</v>
      </c>
      <c r="Q87" s="297">
        <v>26.908038762460471</v>
      </c>
      <c r="R87" s="297">
        <v>33.401101434208471</v>
      </c>
      <c r="S87" s="297">
        <v>30.586909602260199</v>
      </c>
      <c r="T87" s="297">
        <v>71.477055184161657</v>
      </c>
      <c r="U87" s="297">
        <v>69.682293482573499</v>
      </c>
      <c r="V87" s="297">
        <v>60.777856292272013</v>
      </c>
      <c r="W87" s="297">
        <v>86.055080513517069</v>
      </c>
      <c r="DA87" s="122" t="s">
        <v>1531</v>
      </c>
    </row>
    <row r="88" spans="1:105" ht="12" customHeight="1" x14ac:dyDescent="0.25">
      <c r="A88" s="60" t="s">
        <v>1532</v>
      </c>
      <c r="B88" s="264">
        <v>7.7155812124804486</v>
      </c>
      <c r="C88" s="264">
        <v>9.3422204455109661</v>
      </c>
      <c r="D88" s="264">
        <v>9.3633746796328854</v>
      </c>
      <c r="E88" s="264">
        <v>10.48111443170216</v>
      </c>
      <c r="F88" s="264">
        <v>10.15656876599086</v>
      </c>
      <c r="G88" s="264">
        <v>9.1971796133356847</v>
      </c>
      <c r="H88" s="264">
        <v>9.2363306167583694</v>
      </c>
      <c r="I88" s="264">
        <v>9.6422305399660608</v>
      </c>
      <c r="J88" s="264">
        <v>11.19819641023426</v>
      </c>
      <c r="K88" s="264">
        <v>7.8653131385336561</v>
      </c>
      <c r="L88" s="264">
        <v>9.7689561637811941</v>
      </c>
      <c r="M88" s="264">
        <v>10.475102835640531</v>
      </c>
      <c r="N88" s="264">
        <v>11.215430105208229</v>
      </c>
      <c r="O88" s="264">
        <v>10.037385619280981</v>
      </c>
      <c r="P88" s="264">
        <v>13.054002455604421</v>
      </c>
      <c r="Q88" s="264">
        <v>14.87345334343382</v>
      </c>
      <c r="R88" s="264">
        <v>17.565136431867629</v>
      </c>
      <c r="S88" s="264">
        <v>14.64369002888059</v>
      </c>
      <c r="T88" s="264">
        <v>20.61798122580171</v>
      </c>
      <c r="U88" s="264">
        <v>19.352537131365359</v>
      </c>
      <c r="V88" s="264">
        <v>18.56907840653966</v>
      </c>
      <c r="W88" s="264">
        <v>21.43962984603683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22.098529505204588</v>
      </c>
      <c r="C89" s="263">
        <f t="shared" si="3"/>
        <v>26.246105896509874</v>
      </c>
      <c r="D89" s="263">
        <f t="shared" si="3"/>
        <v>26.861405052366372</v>
      </c>
      <c r="E89" s="263">
        <f t="shared" si="3"/>
        <v>30.984480671935511</v>
      </c>
      <c r="F89" s="263">
        <f t="shared" si="3"/>
        <v>28.48072108949431</v>
      </c>
      <c r="G89" s="263">
        <f t="shared" si="3"/>
        <v>27.287775790867141</v>
      </c>
      <c r="H89" s="263">
        <f t="shared" si="3"/>
        <v>25.704881294328843</v>
      </c>
      <c r="I89" s="263">
        <f t="shared" si="3"/>
        <v>27.26310459181239</v>
      </c>
      <c r="J89" s="263">
        <f t="shared" si="3"/>
        <v>28.249214611966018</v>
      </c>
      <c r="K89" s="263">
        <f t="shared" si="3"/>
        <v>17.632208339348335</v>
      </c>
      <c r="L89" s="263">
        <f t="shared" si="3"/>
        <v>21.82092078806183</v>
      </c>
      <c r="M89" s="263">
        <f t="shared" si="3"/>
        <v>23.702470195879059</v>
      </c>
      <c r="N89" s="263">
        <f t="shared" si="3"/>
        <v>19.70577464631242</v>
      </c>
      <c r="O89" s="263">
        <f t="shared" si="3"/>
        <v>19.553737910170554</v>
      </c>
      <c r="P89" s="263">
        <f t="shared" si="3"/>
        <v>24.947546330570951</v>
      </c>
      <c r="Q89" s="263">
        <f t="shared" si="3"/>
        <v>27.635953623741109</v>
      </c>
      <c r="R89" s="263">
        <f t="shared" si="3"/>
        <v>33.00859685564815</v>
      </c>
      <c r="S89" s="263">
        <f t="shared" si="3"/>
        <v>27.42830421424857</v>
      </c>
      <c r="T89" s="263">
        <f t="shared" si="3"/>
        <v>42.591069550829374</v>
      </c>
      <c r="U89" s="263">
        <f t="shared" si="3"/>
        <v>39.058007433118945</v>
      </c>
      <c r="V89" s="263">
        <f t="shared" si="3"/>
        <v>35.672407011441159</v>
      </c>
      <c r="W89" s="263">
        <f t="shared" si="3"/>
        <v>40.70696912885041</v>
      </c>
      <c r="DA89" s="70"/>
    </row>
    <row r="90" spans="1:105" ht="12" customHeight="1" x14ac:dyDescent="0.25">
      <c r="A90" s="60" t="s">
        <v>1535</v>
      </c>
      <c r="B90" s="264">
        <v>13.93939255871816</v>
      </c>
      <c r="C90" s="264">
        <v>16.366816974517651</v>
      </c>
      <c r="D90" s="264">
        <v>16.95974577505735</v>
      </c>
      <c r="E90" s="264">
        <v>19.900824671824441</v>
      </c>
      <c r="F90" s="264">
        <v>17.740268337330871</v>
      </c>
      <c r="G90" s="264">
        <v>17.56186585355027</v>
      </c>
      <c r="H90" s="264">
        <v>15.937569628519849</v>
      </c>
      <c r="I90" s="264">
        <v>17.06655850168513</v>
      </c>
      <c r="J90" s="264">
        <v>16.407252801368909</v>
      </c>
      <c r="K90" s="264">
        <v>9.3147316312438004</v>
      </c>
      <c r="L90" s="264">
        <v>11.49036383201768</v>
      </c>
      <c r="M90" s="264">
        <v>12.62517138833495</v>
      </c>
      <c r="N90" s="264">
        <v>7.845588404721159</v>
      </c>
      <c r="O90" s="264">
        <v>8.9393199425475345</v>
      </c>
      <c r="P90" s="264">
        <v>11.143091319098749</v>
      </c>
      <c r="Q90" s="264">
        <v>11.90745056554581</v>
      </c>
      <c r="R90" s="264">
        <v>14.433670393918661</v>
      </c>
      <c r="S90" s="264">
        <v>11.942773175541049</v>
      </c>
      <c r="T90" s="264">
        <v>20.78779540353796</v>
      </c>
      <c r="U90" s="264">
        <v>18.59292562419958</v>
      </c>
      <c r="V90" s="264">
        <v>16.035823646350309</v>
      </c>
      <c r="W90" s="264">
        <v>18.034811169728211</v>
      </c>
      <c r="DA90" s="72" t="s">
        <v>1536</v>
      </c>
    </row>
    <row r="91" spans="1:105" ht="12" customHeight="1" x14ac:dyDescent="0.25">
      <c r="A91" s="59" t="s">
        <v>30</v>
      </c>
      <c r="B91" s="232">
        <v>1.981102349072867</v>
      </c>
      <c r="C91" s="232">
        <v>2.696201379908238</v>
      </c>
      <c r="D91" s="232">
        <v>2.7474632597982458</v>
      </c>
      <c r="E91" s="232">
        <v>2.2179070317460559</v>
      </c>
      <c r="F91" s="232">
        <v>3.4862645605181628</v>
      </c>
      <c r="G91" s="232">
        <v>5.2251471608792386</v>
      </c>
      <c r="H91" s="232">
        <v>5.1983547538695314</v>
      </c>
      <c r="I91" s="232">
        <v>5.3622886266319121</v>
      </c>
      <c r="J91" s="232">
        <v>5.0050750814864466</v>
      </c>
      <c r="K91" s="232">
        <v>2.1585150061579088</v>
      </c>
      <c r="L91" s="232">
        <v>2.290020021174239</v>
      </c>
      <c r="M91" s="232">
        <v>2.4709192599853789</v>
      </c>
      <c r="N91" s="232">
        <v>1.600476557131453</v>
      </c>
      <c r="O91" s="232">
        <v>0.84313536209391637</v>
      </c>
      <c r="P91" s="232">
        <v>1.3570002945420661</v>
      </c>
      <c r="Q91" s="232">
        <v>1.803204436986066</v>
      </c>
      <c r="R91" s="232">
        <v>1.730624991788059</v>
      </c>
      <c r="S91" s="232">
        <v>1.917204498570023</v>
      </c>
      <c r="T91" s="232">
        <v>2.7640808688141392</v>
      </c>
      <c r="U91" s="232">
        <v>1.957292980400503</v>
      </c>
      <c r="V91" s="232">
        <v>1.7675053702356049</v>
      </c>
      <c r="W91" s="232">
        <v>1.666384887787141</v>
      </c>
      <c r="DA91" s="71" t="s">
        <v>1537</v>
      </c>
    </row>
    <row r="92" spans="1:105" ht="12" customHeight="1" x14ac:dyDescent="0.25">
      <c r="A92" s="59" t="s">
        <v>33</v>
      </c>
      <c r="B92" s="297">
        <v>0.28998656033227321</v>
      </c>
      <c r="C92" s="297">
        <v>6.9848385678358535E-2</v>
      </c>
      <c r="D92" s="297">
        <v>0.34053654694966767</v>
      </c>
      <c r="E92" s="297">
        <v>0.45291485326408087</v>
      </c>
      <c r="F92" s="297">
        <v>0.34683390747787651</v>
      </c>
      <c r="G92" s="297">
        <v>0.34997092172472227</v>
      </c>
      <c r="H92" s="297">
        <v>0.32911263468275448</v>
      </c>
      <c r="I92" s="297">
        <v>0.31204852809549888</v>
      </c>
      <c r="J92" s="297">
        <v>0.24434866751471829</v>
      </c>
      <c r="K92" s="297">
        <v>0.2395911283318756</v>
      </c>
      <c r="L92" s="297">
        <v>0.38553521558491288</v>
      </c>
      <c r="M92" s="297">
        <v>0.34437285152873481</v>
      </c>
      <c r="N92" s="297">
        <v>0.2137674667801884</v>
      </c>
      <c r="O92" s="297">
        <v>0.30282267373487598</v>
      </c>
      <c r="P92" s="297">
        <v>0.27232619659098928</v>
      </c>
      <c r="Q92" s="297">
        <v>0.35392501863564391</v>
      </c>
      <c r="R92" s="297">
        <v>0.32886583846167872</v>
      </c>
      <c r="S92" s="297">
        <v>0.26859741040252988</v>
      </c>
      <c r="T92" s="297">
        <v>0.46409722170430379</v>
      </c>
      <c r="U92" s="297">
        <v>0.4160876501929196</v>
      </c>
      <c r="V92" s="297">
        <v>0.46034709633987198</v>
      </c>
      <c r="W92" s="297">
        <v>0.4227829597794901</v>
      </c>
      <c r="DA92" s="122" t="s">
        <v>1538</v>
      </c>
    </row>
    <row r="93" spans="1:105" ht="12" customHeight="1" x14ac:dyDescent="0.25">
      <c r="A93" s="59" t="s">
        <v>160</v>
      </c>
      <c r="B93" s="297">
        <v>8.7086401454624318E-2</v>
      </c>
      <c r="C93" s="297">
        <v>0.18887056273828631</v>
      </c>
      <c r="D93" s="297">
        <v>0.170412835093051</v>
      </c>
      <c r="E93" s="297">
        <v>0.16301515258070159</v>
      </c>
      <c r="F93" s="297">
        <v>0.1961778729104825</v>
      </c>
      <c r="G93" s="297">
        <v>0.22608126542370799</v>
      </c>
      <c r="H93" s="297">
        <v>0.21269152133378821</v>
      </c>
      <c r="I93" s="297">
        <v>0.13783472881051259</v>
      </c>
      <c r="J93" s="297">
        <v>0.21612874739116689</v>
      </c>
      <c r="K93" s="297">
        <v>0.1698236261570383</v>
      </c>
      <c r="L93" s="297">
        <v>0.17073508623909711</v>
      </c>
      <c r="M93" s="297">
        <v>0.48796533586709789</v>
      </c>
      <c r="N93" s="297">
        <v>0.23762694274198851</v>
      </c>
      <c r="O93" s="297">
        <v>0.40340300724942968</v>
      </c>
      <c r="P93" s="297">
        <v>0.29027505195928899</v>
      </c>
      <c r="Q93" s="297">
        <v>0.31441781766425758</v>
      </c>
      <c r="R93" s="297">
        <v>0.42527643819422811</v>
      </c>
      <c r="S93" s="297">
        <v>0.34757173933925872</v>
      </c>
      <c r="T93" s="297">
        <v>0.68478386591990936</v>
      </c>
      <c r="U93" s="297">
        <v>0.61436650062815268</v>
      </c>
      <c r="V93" s="297">
        <v>0.56694885703740505</v>
      </c>
      <c r="W93" s="297">
        <v>0.62491023526499623</v>
      </c>
      <c r="DA93" s="122" t="s">
        <v>1539</v>
      </c>
    </row>
    <row r="94" spans="1:105" ht="12" customHeight="1" x14ac:dyDescent="0.25">
      <c r="A94" s="59" t="s">
        <v>70</v>
      </c>
      <c r="B94" s="297">
        <v>2.3392388164802682</v>
      </c>
      <c r="C94" s="297">
        <v>1.9090740261314421</v>
      </c>
      <c r="D94" s="297">
        <v>1.680525540733703</v>
      </c>
      <c r="E94" s="297">
        <v>4.0231823615971978</v>
      </c>
      <c r="F94" s="297">
        <v>3.2421717799930829</v>
      </c>
      <c r="G94" s="297">
        <v>0.30082740512542289</v>
      </c>
      <c r="H94" s="297">
        <v>4.0412981720008637E-2</v>
      </c>
      <c r="I94" s="297">
        <v>4.4485030743651267E-2</v>
      </c>
      <c r="J94" s="297">
        <v>0.20899413513510309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6.6849103053671671E-2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9.2419784313781275</v>
      </c>
      <c r="C95" s="297">
        <v>11.50282262006133</v>
      </c>
      <c r="D95" s="297">
        <v>12.020807592482679</v>
      </c>
      <c r="E95" s="297">
        <v>13.0438052726364</v>
      </c>
      <c r="F95" s="297">
        <v>10.46882021643126</v>
      </c>
      <c r="G95" s="297">
        <v>11.459839100397179</v>
      </c>
      <c r="H95" s="297">
        <v>10.15699773691377</v>
      </c>
      <c r="I95" s="297">
        <v>11.20990158740355</v>
      </c>
      <c r="J95" s="297">
        <v>10.732706169841469</v>
      </c>
      <c r="K95" s="297">
        <v>6.7468018705969772</v>
      </c>
      <c r="L95" s="297">
        <v>8.6440735090194263</v>
      </c>
      <c r="M95" s="297">
        <v>9.3219139409537402</v>
      </c>
      <c r="N95" s="297">
        <v>5.7937174380675298</v>
      </c>
      <c r="O95" s="297">
        <v>7.3899588994693124</v>
      </c>
      <c r="P95" s="297">
        <v>9.2234897760064047</v>
      </c>
      <c r="Q95" s="297">
        <v>9.4359032922598445</v>
      </c>
      <c r="R95" s="297">
        <v>11.94890312547469</v>
      </c>
      <c r="S95" s="297">
        <v>9.4093995272292386</v>
      </c>
      <c r="T95" s="297">
        <v>16.874833447099601</v>
      </c>
      <c r="U95" s="297">
        <v>15.605178492978011</v>
      </c>
      <c r="V95" s="297">
        <v>13.174173219683761</v>
      </c>
      <c r="W95" s="297">
        <v>15.320733086896579</v>
      </c>
      <c r="DA95" s="122" t="s">
        <v>1541</v>
      </c>
    </row>
    <row r="96" spans="1:105" ht="12" customHeight="1" x14ac:dyDescent="0.25">
      <c r="A96" s="61" t="s">
        <v>1542</v>
      </c>
      <c r="B96" s="265">
        <v>8.1591369464864272</v>
      </c>
      <c r="C96" s="265">
        <v>9.879288921992222</v>
      </c>
      <c r="D96" s="265">
        <v>9.9016592773090224</v>
      </c>
      <c r="E96" s="265">
        <v>11.08365600011107</v>
      </c>
      <c r="F96" s="265">
        <v>10.74045275216344</v>
      </c>
      <c r="G96" s="265">
        <v>9.7259099373168709</v>
      </c>
      <c r="H96" s="265">
        <v>9.7673116658089931</v>
      </c>
      <c r="I96" s="265">
        <v>10.19654609012726</v>
      </c>
      <c r="J96" s="265">
        <v>11.841961810597111</v>
      </c>
      <c r="K96" s="265">
        <v>8.3174767081045342</v>
      </c>
      <c r="L96" s="265">
        <v>10.33055695604415</v>
      </c>
      <c r="M96" s="265">
        <v>11.077298807544111</v>
      </c>
      <c r="N96" s="265">
        <v>11.86018624159126</v>
      </c>
      <c r="O96" s="265">
        <v>10.614417967623019</v>
      </c>
      <c r="P96" s="265">
        <v>13.8044550114722</v>
      </c>
      <c r="Q96" s="265">
        <v>15.728503058195299</v>
      </c>
      <c r="R96" s="265">
        <v>18.57492646172949</v>
      </c>
      <c r="S96" s="265">
        <v>15.485531038707521</v>
      </c>
      <c r="T96" s="265">
        <v>21.803274147291411</v>
      </c>
      <c r="U96" s="265">
        <v>20.465081808919361</v>
      </c>
      <c r="V96" s="265">
        <v>19.63658336509085</v>
      </c>
      <c r="W96" s="265">
        <v>22.672157959122199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90.958594475435802</v>
      </c>
      <c r="C99" s="225">
        <v>91.867561181349231</v>
      </c>
      <c r="D99" s="225">
        <v>94.339339574408356</v>
      </c>
      <c r="E99" s="225">
        <v>82.61959372913617</v>
      </c>
      <c r="F99" s="225">
        <v>78.023630736853562</v>
      </c>
      <c r="G99" s="225">
        <v>91.10486529650413</v>
      </c>
      <c r="H99" s="225">
        <v>85.614664335275179</v>
      </c>
      <c r="I99" s="225">
        <v>84.46646585788065</v>
      </c>
      <c r="J99" s="225">
        <v>92.492380969214437</v>
      </c>
      <c r="K99" s="225">
        <v>78.342012439164122</v>
      </c>
      <c r="L99" s="225">
        <v>75.391180525175642</v>
      </c>
      <c r="M99" s="225">
        <v>81.128388570210248</v>
      </c>
      <c r="N99" s="225">
        <v>77.35079280223205</v>
      </c>
      <c r="O99" s="225">
        <v>74.124728568026924</v>
      </c>
      <c r="P99" s="225">
        <v>70.935335884632394</v>
      </c>
      <c r="Q99" s="225">
        <v>70.615171671441985</v>
      </c>
      <c r="R99" s="225">
        <v>70.517434754322281</v>
      </c>
      <c r="S99" s="225">
        <v>67.775270744183402</v>
      </c>
      <c r="T99" s="225">
        <v>77.491073622527978</v>
      </c>
      <c r="U99" s="225">
        <v>80.156954709809526</v>
      </c>
      <c r="V99" s="225">
        <v>73.381837175786899</v>
      </c>
      <c r="W99" s="225">
        <v>65.758022998472711</v>
      </c>
      <c r="DA99" s="89" t="s">
        <v>1544</v>
      </c>
    </row>
    <row r="100" spans="1:105" ht="12" customHeight="1" x14ac:dyDescent="0.25">
      <c r="A100" s="55" t="s">
        <v>92</v>
      </c>
      <c r="B100" s="261">
        <v>0.7722482217744322</v>
      </c>
      <c r="C100" s="261">
        <v>0.77996544658782752</v>
      </c>
      <c r="D100" s="261">
        <v>0.80095111022624543</v>
      </c>
      <c r="E100" s="261">
        <v>0.70144921113836756</v>
      </c>
      <c r="F100" s="261">
        <v>0.66242899244870412</v>
      </c>
      <c r="G100" s="261">
        <v>0.773490076731568</v>
      </c>
      <c r="H100" s="261">
        <v>0.72687768178513112</v>
      </c>
      <c r="I100" s="261">
        <v>0.71712935357551044</v>
      </c>
      <c r="J100" s="261">
        <v>0.78527023359470949</v>
      </c>
      <c r="K100" s="261">
        <v>0.66513208724347772</v>
      </c>
      <c r="L100" s="261">
        <v>0.64007920783774708</v>
      </c>
      <c r="M100" s="261">
        <v>0.68878871941598296</v>
      </c>
      <c r="N100" s="261">
        <v>0.65671652622432575</v>
      </c>
      <c r="O100" s="261">
        <v>0.62932689490370231</v>
      </c>
      <c r="P100" s="261">
        <v>0.6022486089810648</v>
      </c>
      <c r="Q100" s="261">
        <v>0.59953038047616181</v>
      </c>
      <c r="R100" s="261">
        <v>0.59870058356831413</v>
      </c>
      <c r="S100" s="261">
        <v>0.57541931704413563</v>
      </c>
      <c r="T100" s="261">
        <v>0.65790752543360698</v>
      </c>
      <c r="U100" s="261">
        <v>0.68054114176150038</v>
      </c>
      <c r="V100" s="261">
        <v>0.62301966731380232</v>
      </c>
      <c r="W100" s="261">
        <v>0.55829266734743688</v>
      </c>
      <c r="DA100" s="67" t="s">
        <v>1545</v>
      </c>
    </row>
    <row r="101" spans="1:105" ht="12" customHeight="1" x14ac:dyDescent="0.25">
      <c r="A101" s="202" t="s">
        <v>93</v>
      </c>
      <c r="B101" s="226">
        <v>0.8658365358932949</v>
      </c>
      <c r="C101" s="226">
        <v>0.87448900670609486</v>
      </c>
      <c r="D101" s="226">
        <v>0.89801791074987425</v>
      </c>
      <c r="E101" s="226">
        <v>0.78645743421928915</v>
      </c>
      <c r="F101" s="226">
        <v>0.74270837785703914</v>
      </c>
      <c r="G101" s="226">
        <v>0.86722889053245189</v>
      </c>
      <c r="H101" s="226">
        <v>0.81496756647607704</v>
      </c>
      <c r="I101" s="226">
        <v>0.80403784402443446</v>
      </c>
      <c r="J101" s="226">
        <v>0.88043667777374313</v>
      </c>
      <c r="K101" s="226">
        <v>0.74573905914228755</v>
      </c>
      <c r="L101" s="226">
        <v>0.71765003581120324</v>
      </c>
      <c r="M101" s="226">
        <v>0.7722626248477279</v>
      </c>
      <c r="N101" s="226">
        <v>0.73630362116396653</v>
      </c>
      <c r="O101" s="226">
        <v>0.70559465630866125</v>
      </c>
      <c r="P101" s="226">
        <v>0.67523476861955389</v>
      </c>
      <c r="Q101" s="226">
        <v>0.67218711957862265</v>
      </c>
      <c r="R101" s="226">
        <v>0.67125676006476731</v>
      </c>
      <c r="S101" s="226">
        <v>0.64515405035287476</v>
      </c>
      <c r="T101" s="226">
        <v>0.73763895687668102</v>
      </c>
      <c r="U101" s="226">
        <v>0.76301552804061645</v>
      </c>
      <c r="V101" s="226">
        <v>0.69852305946512083</v>
      </c>
      <c r="W101" s="226">
        <v>0.62595183191231341</v>
      </c>
      <c r="DA101" s="174" t="s">
        <v>1546</v>
      </c>
    </row>
    <row r="102" spans="1:105" ht="12" customHeight="1" x14ac:dyDescent="0.25">
      <c r="A102" s="202" t="s">
        <v>94</v>
      </c>
      <c r="B102" s="226">
        <v>1.386247674258968</v>
      </c>
      <c r="C102" s="226">
        <v>1.433260225061284</v>
      </c>
      <c r="D102" s="226">
        <v>1.4349618699516931</v>
      </c>
      <c r="E102" s="226">
        <v>1.2116776284197031</v>
      </c>
      <c r="F102" s="226">
        <v>1.219813904007951</v>
      </c>
      <c r="G102" s="226">
        <v>1.330288912370226</v>
      </c>
      <c r="H102" s="226">
        <v>1.3508670685055839</v>
      </c>
      <c r="I102" s="226">
        <v>1.3072275357983529</v>
      </c>
      <c r="J102" s="226">
        <v>1.646784739273667</v>
      </c>
      <c r="K102" s="226">
        <v>1.618589209022441</v>
      </c>
      <c r="L102" s="226">
        <v>1.5647433504107919</v>
      </c>
      <c r="M102" s="226">
        <v>1.6561698933076721</v>
      </c>
      <c r="N102" s="226">
        <v>2.2091433220783219</v>
      </c>
      <c r="O102" s="226">
        <v>1.8413574337105421</v>
      </c>
      <c r="P102" s="226">
        <v>1.807992245328101</v>
      </c>
      <c r="Q102" s="226">
        <v>1.8691860583566891</v>
      </c>
      <c r="R102" s="226">
        <v>1.8382818228249469</v>
      </c>
      <c r="S102" s="226">
        <v>1.774293315014335</v>
      </c>
      <c r="T102" s="226">
        <v>1.7803409916457911</v>
      </c>
      <c r="U102" s="226">
        <v>1.8986310956423851</v>
      </c>
      <c r="V102" s="226">
        <v>1.8562083682278721</v>
      </c>
      <c r="W102" s="226">
        <v>1.6896728426174059</v>
      </c>
      <c r="DA102" s="174" t="s">
        <v>1547</v>
      </c>
    </row>
    <row r="103" spans="1:105" ht="12" customHeight="1" x14ac:dyDescent="0.25">
      <c r="A103" s="202" t="s">
        <v>95</v>
      </c>
      <c r="B103" s="226">
        <v>0.69312167530051561</v>
      </c>
      <c r="C103" s="226">
        <v>0.70004817333639413</v>
      </c>
      <c r="D103" s="226">
        <v>0.71888359170088212</v>
      </c>
      <c r="E103" s="226">
        <v>0.62957691407214755</v>
      </c>
      <c r="F103" s="226">
        <v>0.59455480772578706</v>
      </c>
      <c r="G103" s="226">
        <v>0.69423628659271419</v>
      </c>
      <c r="H103" s="226">
        <v>0.65239991796915486</v>
      </c>
      <c r="I103" s="226">
        <v>0.6436504286346163</v>
      </c>
      <c r="J103" s="226">
        <v>0.70480941817147325</v>
      </c>
      <c r="K103" s="226">
        <v>0.59698093644945649</v>
      </c>
      <c r="L103" s="226">
        <v>0.57449503974528227</v>
      </c>
      <c r="M103" s="226">
        <v>0.61821364901653575</v>
      </c>
      <c r="N103" s="226">
        <v>0.58942765553831911</v>
      </c>
      <c r="O103" s="226">
        <v>0.56484443655311689</v>
      </c>
      <c r="P103" s="226">
        <v>0.54054066171263948</v>
      </c>
      <c r="Q103" s="226">
        <v>0.53810094991785018</v>
      </c>
      <c r="R103" s="226">
        <v>0.53735617614342202</v>
      </c>
      <c r="S103" s="226">
        <v>0.5164603682912805</v>
      </c>
      <c r="T103" s="226">
        <v>0.59049662189388019</v>
      </c>
      <c r="U103" s="226">
        <v>0.61081113946085108</v>
      </c>
      <c r="V103" s="226">
        <v>0.55918346378510186</v>
      </c>
      <c r="W103" s="226">
        <v>0.50108855933743857</v>
      </c>
      <c r="DA103" s="174" t="s">
        <v>1548</v>
      </c>
    </row>
    <row r="104" spans="1:105" ht="12" customHeight="1" x14ac:dyDescent="0.25">
      <c r="A104" s="56" t="s">
        <v>96</v>
      </c>
      <c r="B104" s="262">
        <v>0.73503457078359224</v>
      </c>
      <c r="C104" s="262">
        <v>0.74097112433612444</v>
      </c>
      <c r="D104" s="262">
        <v>0.76254466417244138</v>
      </c>
      <c r="E104" s="262">
        <v>0.69010237304099242</v>
      </c>
      <c r="F104" s="262">
        <v>0.64329749387946633</v>
      </c>
      <c r="G104" s="262">
        <v>0.7620294891365631</v>
      </c>
      <c r="H104" s="262">
        <v>0.70623202406800145</v>
      </c>
      <c r="I104" s="262">
        <v>0.70336641232375774</v>
      </c>
      <c r="J104" s="262">
        <v>0.77126228089785998</v>
      </c>
      <c r="K104" s="262">
        <v>0.68938921921734919</v>
      </c>
      <c r="L104" s="262">
        <v>0.66875987025214889</v>
      </c>
      <c r="M104" s="262">
        <v>0.7176695217235094</v>
      </c>
      <c r="N104" s="262">
        <v>0.80341058867414661</v>
      </c>
      <c r="O104" s="262">
        <v>0.65155277465394801</v>
      </c>
      <c r="P104" s="262">
        <v>0.63175830789331366</v>
      </c>
      <c r="Q104" s="262">
        <v>0.65650774799097078</v>
      </c>
      <c r="R104" s="262">
        <v>0.64733034725499849</v>
      </c>
      <c r="S104" s="262">
        <v>0.63758403875325076</v>
      </c>
      <c r="T104" s="262">
        <v>0.69454655832436329</v>
      </c>
      <c r="U104" s="262">
        <v>0.7361574227418699</v>
      </c>
      <c r="V104" s="262">
        <v>0.69394397632936711</v>
      </c>
      <c r="W104" s="262">
        <v>0.63122829440295836</v>
      </c>
      <c r="DA104" s="68" t="s">
        <v>1549</v>
      </c>
    </row>
    <row r="105" spans="1:105" ht="12" customHeight="1" x14ac:dyDescent="0.25">
      <c r="A105" s="37" t="s">
        <v>160</v>
      </c>
      <c r="B105" s="228">
        <v>5.8231230075250226E-3</v>
      </c>
      <c r="C105" s="228">
        <v>1.0119695254018001E-2</v>
      </c>
      <c r="D105" s="228">
        <v>9.0429199131742202E-3</v>
      </c>
      <c r="E105" s="228">
        <v>6.787521367302385E-3</v>
      </c>
      <c r="F105" s="228">
        <v>8.9442420257304592E-3</v>
      </c>
      <c r="G105" s="228">
        <v>1.13192796982973E-2</v>
      </c>
      <c r="H105" s="228">
        <v>1.068767555885649E-2</v>
      </c>
      <c r="I105" s="228">
        <v>6.2461072546483379E-3</v>
      </c>
      <c r="J105" s="228">
        <v>9.673281789812499E-3</v>
      </c>
      <c r="K105" s="228">
        <v>7.9059616497450958E-3</v>
      </c>
      <c r="L105" s="228">
        <v>5.800728117310837E-3</v>
      </c>
      <c r="M105" s="228">
        <v>1.6484076636622162E-2</v>
      </c>
      <c r="N105" s="228">
        <v>5.8435490606941181E-3</v>
      </c>
      <c r="O105" s="228">
        <v>1.26826157873894E-2</v>
      </c>
      <c r="P105" s="228">
        <v>6.7822976694892996E-3</v>
      </c>
      <c r="Q105" s="228">
        <v>6.1148062034027256E-3</v>
      </c>
      <c r="R105" s="228">
        <v>6.8177493464141852E-3</v>
      </c>
      <c r="S105" s="228">
        <v>6.5649245378160441E-3</v>
      </c>
      <c r="T105" s="228">
        <v>1.027983044867887E-2</v>
      </c>
      <c r="U105" s="228">
        <v>9.6820378336901335E-3</v>
      </c>
      <c r="V105" s="228">
        <v>8.4276332573982437E-3</v>
      </c>
      <c r="W105" s="228">
        <v>6.8681277819798671E-3</v>
      </c>
      <c r="DA105" s="69" t="s">
        <v>1550</v>
      </c>
    </row>
    <row r="106" spans="1:105" ht="12" customHeight="1" x14ac:dyDescent="0.25">
      <c r="A106" s="37" t="s">
        <v>162</v>
      </c>
      <c r="B106" s="228">
        <v>0.61797452116389273</v>
      </c>
      <c r="C106" s="228">
        <v>0.61632187561883534</v>
      </c>
      <c r="D106" s="228">
        <v>0.63788153216946353</v>
      </c>
      <c r="E106" s="228">
        <v>0.54310967782655251</v>
      </c>
      <c r="F106" s="228">
        <v>0.47729981139283628</v>
      </c>
      <c r="G106" s="228">
        <v>0.57376326088661678</v>
      </c>
      <c r="H106" s="228">
        <v>0.51038563165765893</v>
      </c>
      <c r="I106" s="228">
        <v>0.50798698001018572</v>
      </c>
      <c r="J106" s="228">
        <v>0.48036409964581561</v>
      </c>
      <c r="K106" s="228">
        <v>0.31409031861116882</v>
      </c>
      <c r="L106" s="228">
        <v>0.29368257782499418</v>
      </c>
      <c r="M106" s="228">
        <v>0.31490586012554328</v>
      </c>
      <c r="N106" s="228">
        <v>0.14247488816917031</v>
      </c>
      <c r="O106" s="228">
        <v>0.23233344254327151</v>
      </c>
      <c r="P106" s="228">
        <v>0.21550750844802241</v>
      </c>
      <c r="Q106" s="228">
        <v>0.18350970188283239</v>
      </c>
      <c r="R106" s="228">
        <v>0.19155687726312681</v>
      </c>
      <c r="S106" s="228">
        <v>0.17772445469776049</v>
      </c>
      <c r="T106" s="228">
        <v>0.25332142785351169</v>
      </c>
      <c r="U106" s="228">
        <v>0.24592800619177679</v>
      </c>
      <c r="V106" s="228">
        <v>0.19583265577975581</v>
      </c>
      <c r="W106" s="228">
        <v>0.16838378796882961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4.2515939843113172E-2</v>
      </c>
      <c r="F107" s="228">
        <v>3.4620404761594677E-2</v>
      </c>
      <c r="G107" s="228">
        <v>5.5100844036212862E-2</v>
      </c>
      <c r="H107" s="228">
        <v>4.0411994110664602E-2</v>
      </c>
      <c r="I107" s="228">
        <v>5.2099424491924527E-2</v>
      </c>
      <c r="J107" s="228">
        <v>5.8806972580149608E-2</v>
      </c>
      <c r="K107" s="228">
        <v>8.2865255433296411E-2</v>
      </c>
      <c r="L107" s="228">
        <v>8.3138771359072244E-2</v>
      </c>
      <c r="M107" s="228">
        <v>9.3089820904591031E-2</v>
      </c>
      <c r="N107" s="228">
        <v>3.4508324308974193E-2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2.9383355356460431E-2</v>
      </c>
      <c r="U107" s="228">
        <v>4.1531225353148807E-2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2.736338746568652E-2</v>
      </c>
      <c r="T108" s="228">
        <v>1.6653422752890341E-2</v>
      </c>
      <c r="U108" s="228">
        <v>2.2710725622404941E-2</v>
      </c>
      <c r="V108" s="228">
        <v>4.9680629512642412E-2</v>
      </c>
      <c r="W108" s="228">
        <v>5.0506303353410442E-2</v>
      </c>
      <c r="DA108" s="69" t="s">
        <v>1553</v>
      </c>
    </row>
    <row r="109" spans="1:105" ht="12" customHeight="1" x14ac:dyDescent="0.25">
      <c r="A109" s="37" t="s">
        <v>38</v>
      </c>
      <c r="B109" s="228">
        <v>0.11123692661217439</v>
      </c>
      <c r="C109" s="228">
        <v>0.11452955346327109</v>
      </c>
      <c r="D109" s="228">
        <v>0.1156202120898036</v>
      </c>
      <c r="E109" s="228">
        <v>9.7689234004024322E-2</v>
      </c>
      <c r="F109" s="228">
        <v>0.1224330356993049</v>
      </c>
      <c r="G109" s="228">
        <v>0.1218461045154362</v>
      </c>
      <c r="H109" s="228">
        <v>0.14474672274082129</v>
      </c>
      <c r="I109" s="228">
        <v>0.13703390056699921</v>
      </c>
      <c r="J109" s="228">
        <v>0.2224179268820822</v>
      </c>
      <c r="K109" s="228">
        <v>0.28452768352313901</v>
      </c>
      <c r="L109" s="228">
        <v>0.28613779295077157</v>
      </c>
      <c r="M109" s="228">
        <v>0.29318976405675279</v>
      </c>
      <c r="N109" s="228">
        <v>0.62058382713530802</v>
      </c>
      <c r="O109" s="228">
        <v>0.40653671632328708</v>
      </c>
      <c r="P109" s="228">
        <v>0.40946850177580191</v>
      </c>
      <c r="Q109" s="228">
        <v>0.46688323990473563</v>
      </c>
      <c r="R109" s="228">
        <v>0.44895572064545752</v>
      </c>
      <c r="S109" s="228">
        <v>0.42593127205198777</v>
      </c>
      <c r="T109" s="228">
        <v>0.38490852191282199</v>
      </c>
      <c r="U109" s="228">
        <v>0.41630542774084922</v>
      </c>
      <c r="V109" s="228">
        <v>0.44000305777957072</v>
      </c>
      <c r="W109" s="228">
        <v>0.40547007529873852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68.864136594370322</v>
      </c>
      <c r="C110" s="263">
        <f t="shared" si="4"/>
        <v>69.260695225813294</v>
      </c>
      <c r="D110" s="263">
        <f t="shared" si="4"/>
        <v>71.448320471410938</v>
      </c>
      <c r="E110" s="263">
        <f t="shared" si="4"/>
        <v>62.949428237489187</v>
      </c>
      <c r="F110" s="263">
        <f t="shared" si="4"/>
        <v>58.78816692766371</v>
      </c>
      <c r="G110" s="263">
        <f t="shared" si="4"/>
        <v>69.465059002889475</v>
      </c>
      <c r="H110" s="263">
        <f t="shared" si="4"/>
        <v>64.398113280031296</v>
      </c>
      <c r="I110" s="263">
        <f t="shared" si="4"/>
        <v>63.753813581130032</v>
      </c>
      <c r="J110" s="263">
        <f t="shared" si="4"/>
        <v>67.908399875173501</v>
      </c>
      <c r="K110" s="263">
        <f t="shared" si="4"/>
        <v>55.509338687381856</v>
      </c>
      <c r="L110" s="263">
        <f t="shared" si="4"/>
        <v>53.350703412260387</v>
      </c>
      <c r="M110" s="263">
        <f t="shared" si="4"/>
        <v>57.656716792383627</v>
      </c>
      <c r="N110" s="263">
        <f t="shared" si="4"/>
        <v>49.296185299757937</v>
      </c>
      <c r="O110" s="263">
        <f t="shared" si="4"/>
        <v>49.784352791056129</v>
      </c>
      <c r="P110" s="263">
        <f t="shared" si="4"/>
        <v>47.229523141717642</v>
      </c>
      <c r="Q110" s="263">
        <f t="shared" si="4"/>
        <v>46.378244976517671</v>
      </c>
      <c r="R110" s="263">
        <f t="shared" si="4"/>
        <v>46.571823427872793</v>
      </c>
      <c r="S110" s="263">
        <f t="shared" si="4"/>
        <v>44.680369199482996</v>
      </c>
      <c r="T110" s="263">
        <f t="shared" si="4"/>
        <v>53.310603426483986</v>
      </c>
      <c r="U110" s="263">
        <f t="shared" si="4"/>
        <v>54.624388098214936</v>
      </c>
      <c r="V110" s="263">
        <f t="shared" si="4"/>
        <v>48.946056943360574</v>
      </c>
      <c r="W110" s="263">
        <f t="shared" si="4"/>
        <v>43.619865935820535</v>
      </c>
      <c r="DA110" s="70"/>
    </row>
    <row r="111" spans="1:105" ht="12" customHeight="1" x14ac:dyDescent="0.25">
      <c r="A111" s="60" t="s">
        <v>1556</v>
      </c>
      <c r="B111" s="264">
        <v>61.897027851341853</v>
      </c>
      <c r="C111" s="264">
        <v>62.057307237878632</v>
      </c>
      <c r="D111" s="264">
        <v>64.236380227473504</v>
      </c>
      <c r="E111" s="264">
        <v>56.859686876366538</v>
      </c>
      <c r="F111" s="264">
        <v>52.657533655348587</v>
      </c>
      <c r="G111" s="264">
        <v>62.7791920512404</v>
      </c>
      <c r="H111" s="264">
        <v>57.608823069906641</v>
      </c>
      <c r="I111" s="264">
        <v>57.183850245641068</v>
      </c>
      <c r="J111" s="264">
        <v>59.631864182507627</v>
      </c>
      <c r="K111" s="264">
        <v>47.374510229992417</v>
      </c>
      <c r="L111" s="264">
        <v>45.486497556643492</v>
      </c>
      <c r="M111" s="264">
        <v>49.333012480473762</v>
      </c>
      <c r="N111" s="264">
        <v>38.193305172595657</v>
      </c>
      <c r="O111" s="264">
        <v>40.52991888745877</v>
      </c>
      <c r="P111" s="264">
        <v>38.142778533481128</v>
      </c>
      <c r="Q111" s="264">
        <v>36.983947859672888</v>
      </c>
      <c r="R111" s="264">
        <v>37.332847162826667</v>
      </c>
      <c r="S111" s="264">
        <v>35.762991232128499</v>
      </c>
      <c r="T111" s="264">
        <v>44.362830587046801</v>
      </c>
      <c r="U111" s="264">
        <v>45.082103878833351</v>
      </c>
      <c r="V111" s="264">
        <v>39.616984086249268</v>
      </c>
      <c r="W111" s="264">
        <v>35.127779959228803</v>
      </c>
      <c r="DA111" s="72" t="s">
        <v>1557</v>
      </c>
    </row>
    <row r="112" spans="1:105" ht="12" customHeight="1" x14ac:dyDescent="0.25">
      <c r="A112" s="59" t="s">
        <v>30</v>
      </c>
      <c r="B112" s="232">
        <v>8.7969649151051907</v>
      </c>
      <c r="C112" s="232">
        <v>10.223062778099459</v>
      </c>
      <c r="D112" s="232">
        <v>10.40623467817384</v>
      </c>
      <c r="E112" s="232">
        <v>6.3368981650553353</v>
      </c>
      <c r="F112" s="232">
        <v>10.348101276497079</v>
      </c>
      <c r="G112" s="232">
        <v>18.678568658040241</v>
      </c>
      <c r="H112" s="232">
        <v>18.790261391823659</v>
      </c>
      <c r="I112" s="232">
        <v>17.967085148944751</v>
      </c>
      <c r="J112" s="232">
        <v>18.19085505024653</v>
      </c>
      <c r="K112" s="232">
        <v>10.9781575346541</v>
      </c>
      <c r="L112" s="232">
        <v>9.0654213931462309</v>
      </c>
      <c r="M112" s="232">
        <v>9.6551473989279408</v>
      </c>
      <c r="N112" s="232">
        <v>7.7913199641371378</v>
      </c>
      <c r="O112" s="232">
        <v>3.822685400728167</v>
      </c>
      <c r="P112" s="232">
        <v>4.6450092009811321</v>
      </c>
      <c r="Q112" s="232">
        <v>5.6006630899472114</v>
      </c>
      <c r="R112" s="232">
        <v>4.4762805683725153</v>
      </c>
      <c r="S112" s="232">
        <v>5.7411261743611579</v>
      </c>
      <c r="T112" s="232">
        <v>5.898771319022563</v>
      </c>
      <c r="U112" s="232">
        <v>4.7458311428342226</v>
      </c>
      <c r="V112" s="232">
        <v>4.3666751187377324</v>
      </c>
      <c r="W112" s="232">
        <v>3.2457451932640899</v>
      </c>
      <c r="DA112" s="71" t="s">
        <v>1558</v>
      </c>
    </row>
    <row r="113" spans="1:105" ht="12" customHeight="1" x14ac:dyDescent="0.25">
      <c r="A113" s="59" t="s">
        <v>33</v>
      </c>
      <c r="B113" s="297">
        <v>1.28766774633773</v>
      </c>
      <c r="C113" s="297">
        <v>0.26484091175825492</v>
      </c>
      <c r="D113" s="297">
        <v>1.2898091399094549</v>
      </c>
      <c r="E113" s="297">
        <v>1.2940467122808039</v>
      </c>
      <c r="F113" s="297">
        <v>1.029489397147427</v>
      </c>
      <c r="G113" s="297">
        <v>1.251056800599827</v>
      </c>
      <c r="H113" s="297">
        <v>1.1896287817674269</v>
      </c>
      <c r="I113" s="297">
        <v>1.0455614878784041</v>
      </c>
      <c r="J113" s="297">
        <v>0.88808082198859628</v>
      </c>
      <c r="K113" s="297">
        <v>1.2185549524692241</v>
      </c>
      <c r="L113" s="297">
        <v>1.5262046440024499</v>
      </c>
      <c r="M113" s="297">
        <v>1.3456411528876651</v>
      </c>
      <c r="N113" s="297">
        <v>1.0406467524851779</v>
      </c>
      <c r="O113" s="297">
        <v>1.3729655591966921</v>
      </c>
      <c r="P113" s="297">
        <v>0.93217200756777707</v>
      </c>
      <c r="Q113" s="297">
        <v>1.0992734644079889</v>
      </c>
      <c r="R113" s="297">
        <v>0.85061510685026986</v>
      </c>
      <c r="S113" s="297">
        <v>0.80432297356789728</v>
      </c>
      <c r="T113" s="297">
        <v>0.99042087064619944</v>
      </c>
      <c r="U113" s="297">
        <v>1.0088840803129071</v>
      </c>
      <c r="V113" s="297">
        <v>1.1373013318214289</v>
      </c>
      <c r="W113" s="297">
        <v>0.82348668039141004</v>
      </c>
      <c r="DA113" s="122" t="s">
        <v>1559</v>
      </c>
    </row>
    <row r="114" spans="1:105" ht="12" customHeight="1" x14ac:dyDescent="0.25">
      <c r="A114" s="59" t="s">
        <v>160</v>
      </c>
      <c r="B114" s="297">
        <v>0.38670188773317032</v>
      </c>
      <c r="C114" s="297">
        <v>0.71613182687199262</v>
      </c>
      <c r="D114" s="297">
        <v>0.64545210853208967</v>
      </c>
      <c r="E114" s="297">
        <v>0.46575911725732799</v>
      </c>
      <c r="F114" s="297">
        <v>0.58230477401970793</v>
      </c>
      <c r="G114" s="297">
        <v>0.80818287188733728</v>
      </c>
      <c r="H114" s="297">
        <v>0.76880656879209697</v>
      </c>
      <c r="I114" s="297">
        <v>0.46183420577561979</v>
      </c>
      <c r="J114" s="297">
        <v>0.78551603162293338</v>
      </c>
      <c r="K114" s="297">
        <v>0.86371904561213075</v>
      </c>
      <c r="L114" s="297">
        <v>0.67588295693542821</v>
      </c>
      <c r="M114" s="297">
        <v>1.90673055152441</v>
      </c>
      <c r="N114" s="297">
        <v>1.156797664266233</v>
      </c>
      <c r="O114" s="297">
        <v>1.828986015475013</v>
      </c>
      <c r="P114" s="297">
        <v>0.99361090236253924</v>
      </c>
      <c r="Q114" s="297">
        <v>0.97656606765967457</v>
      </c>
      <c r="R114" s="297">
        <v>1.099982183031267</v>
      </c>
      <c r="S114" s="297">
        <v>1.0408139620354491</v>
      </c>
      <c r="T114" s="297">
        <v>1.4613839535565949</v>
      </c>
      <c r="U114" s="297">
        <v>1.4896490719537341</v>
      </c>
      <c r="V114" s="297">
        <v>1.400664184285918</v>
      </c>
      <c r="W114" s="297">
        <v>1.2171854216863149</v>
      </c>
      <c r="DA114" s="122" t="s">
        <v>1560</v>
      </c>
    </row>
    <row r="115" spans="1:105" ht="12" customHeight="1" x14ac:dyDescent="0.25">
      <c r="A115" s="59" t="s">
        <v>70</v>
      </c>
      <c r="B115" s="297">
        <v>10.38724819354208</v>
      </c>
      <c r="C115" s="297">
        <v>7.238548189544006</v>
      </c>
      <c r="D115" s="297">
        <v>6.3651235725074198</v>
      </c>
      <c r="E115" s="297">
        <v>11.49484471619969</v>
      </c>
      <c r="F115" s="297">
        <v>9.6235731261263364</v>
      </c>
      <c r="G115" s="297">
        <v>1.075381260632243</v>
      </c>
      <c r="H115" s="297">
        <v>0.14607900501147911</v>
      </c>
      <c r="I115" s="297">
        <v>0.14905321046223349</v>
      </c>
      <c r="J115" s="297">
        <v>0.75958541214634756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0.16515271745708579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41.038445108623677</v>
      </c>
      <c r="C116" s="297">
        <v>43.614723531604923</v>
      </c>
      <c r="D116" s="297">
        <v>45.529760728350702</v>
      </c>
      <c r="E116" s="297">
        <v>37.268138165573383</v>
      </c>
      <c r="F116" s="297">
        <v>31.074065081558039</v>
      </c>
      <c r="G116" s="297">
        <v>40.966002460080752</v>
      </c>
      <c r="H116" s="297">
        <v>36.714047322511973</v>
      </c>
      <c r="I116" s="297">
        <v>37.560316192580061</v>
      </c>
      <c r="J116" s="297">
        <v>39.007826866503223</v>
      </c>
      <c r="K116" s="297">
        <v>34.314078697256967</v>
      </c>
      <c r="L116" s="297">
        <v>34.218988562559382</v>
      </c>
      <c r="M116" s="297">
        <v>36.425493377133741</v>
      </c>
      <c r="N116" s="297">
        <v>28.20454079170711</v>
      </c>
      <c r="O116" s="297">
        <v>33.505281912058898</v>
      </c>
      <c r="P116" s="297">
        <v>31.57198642256968</v>
      </c>
      <c r="Q116" s="297">
        <v>29.307445237658019</v>
      </c>
      <c r="R116" s="297">
        <v>30.905969304572611</v>
      </c>
      <c r="S116" s="297">
        <v>28.17672812216399</v>
      </c>
      <c r="T116" s="297">
        <v>36.012254443821448</v>
      </c>
      <c r="U116" s="297">
        <v>37.837739583732493</v>
      </c>
      <c r="V116" s="297">
        <v>32.547190733947112</v>
      </c>
      <c r="W116" s="297">
        <v>29.841362663886979</v>
      </c>
      <c r="DA116" s="122" t="s">
        <v>1562</v>
      </c>
    </row>
    <row r="117" spans="1:105" ht="12" customHeight="1" x14ac:dyDescent="0.25">
      <c r="A117" s="60" t="s">
        <v>1563</v>
      </c>
      <c r="B117" s="264">
        <v>6.9671087430284642</v>
      </c>
      <c r="C117" s="264">
        <v>7.2033879879346676</v>
      </c>
      <c r="D117" s="264">
        <v>7.2119402439374287</v>
      </c>
      <c r="E117" s="264">
        <v>6.0897413611226474</v>
      </c>
      <c r="F117" s="264">
        <v>6.1306332723151238</v>
      </c>
      <c r="G117" s="264">
        <v>6.6858669516490767</v>
      </c>
      <c r="H117" s="264">
        <v>6.7892902101246584</v>
      </c>
      <c r="I117" s="264">
        <v>6.5699633354889624</v>
      </c>
      <c r="J117" s="264">
        <v>8.2765356926658811</v>
      </c>
      <c r="K117" s="264">
        <v>8.1348284573894372</v>
      </c>
      <c r="L117" s="264">
        <v>7.8642058556168957</v>
      </c>
      <c r="M117" s="264">
        <v>8.3237043119098661</v>
      </c>
      <c r="N117" s="264">
        <v>11.10288012716228</v>
      </c>
      <c r="O117" s="264">
        <v>9.2544339035973611</v>
      </c>
      <c r="P117" s="264">
        <v>9.0867446082365131</v>
      </c>
      <c r="Q117" s="264">
        <v>9.3942971168447809</v>
      </c>
      <c r="R117" s="264">
        <v>9.2389762650461265</v>
      </c>
      <c r="S117" s="264">
        <v>8.9173779673544988</v>
      </c>
      <c r="T117" s="264">
        <v>8.9477728394371869</v>
      </c>
      <c r="U117" s="264">
        <v>9.5422842193815889</v>
      </c>
      <c r="V117" s="264">
        <v>9.3290728571113029</v>
      </c>
      <c r="W117" s="264">
        <v>8.4920859765917331</v>
      </c>
      <c r="DA117" s="72" t="s">
        <v>1564</v>
      </c>
    </row>
    <row r="118" spans="1:105" ht="12" customHeight="1" x14ac:dyDescent="0.25">
      <c r="A118" s="57" t="s">
        <v>1565</v>
      </c>
      <c r="B118" s="263">
        <v>5.7080141212414164</v>
      </c>
      <c r="C118" s="263">
        <v>5.9015930240869334</v>
      </c>
      <c r="D118" s="263">
        <v>5.9085997179441367</v>
      </c>
      <c r="E118" s="263">
        <v>4.9892044126307642</v>
      </c>
      <c r="F118" s="263">
        <v>5.0227063450880074</v>
      </c>
      <c r="G118" s="263">
        <v>5.4775982951237134</v>
      </c>
      <c r="H118" s="263">
        <v>5.562330921183861</v>
      </c>
      <c r="I118" s="263">
        <v>5.3826407593443433</v>
      </c>
      <c r="J118" s="263">
        <v>6.7808016712769197</v>
      </c>
      <c r="K118" s="263">
        <v>6.6647037417233728</v>
      </c>
      <c r="L118" s="263">
        <v>6.4429880072028736</v>
      </c>
      <c r="M118" s="263">
        <v>6.819445986250984</v>
      </c>
      <c r="N118" s="263">
        <v>9.0963696548742217</v>
      </c>
      <c r="O118" s="263">
        <v>7.5819742958206362</v>
      </c>
      <c r="P118" s="263">
        <v>7.4445897793440547</v>
      </c>
      <c r="Q118" s="263">
        <v>7.696561454670042</v>
      </c>
      <c r="R118" s="263">
        <v>7.5693101588901239</v>
      </c>
      <c r="S118" s="263">
        <v>7.3058310469230756</v>
      </c>
      <c r="T118" s="263">
        <v>7.3307329632646141</v>
      </c>
      <c r="U118" s="263">
        <v>7.8178043550176151</v>
      </c>
      <c r="V118" s="263">
        <v>7.6431245112638218</v>
      </c>
      <c r="W118" s="263">
        <v>6.9573977471911244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6.8406501736286129</v>
      </c>
      <c r="C119" s="263">
        <f t="shared" si="5"/>
        <v>6.9105021031590796</v>
      </c>
      <c r="D119" s="263">
        <f t="shared" si="5"/>
        <v>7.0947712591635028</v>
      </c>
      <c r="E119" s="263">
        <f t="shared" si="5"/>
        <v>6.2097920422398074</v>
      </c>
      <c r="F119" s="263">
        <f t="shared" si="5"/>
        <v>5.8681543802581997</v>
      </c>
      <c r="G119" s="263">
        <f t="shared" si="5"/>
        <v>6.8472312490170051</v>
      </c>
      <c r="H119" s="263">
        <f t="shared" si="5"/>
        <v>6.4395652071227651</v>
      </c>
      <c r="I119" s="263">
        <f t="shared" si="5"/>
        <v>6.351628188557715</v>
      </c>
      <c r="J119" s="263">
        <f t="shared" si="5"/>
        <v>6.9640545817592985</v>
      </c>
      <c r="K119" s="263">
        <f t="shared" si="5"/>
        <v>5.9051730832922384</v>
      </c>
      <c r="L119" s="263">
        <f t="shared" si="5"/>
        <v>5.6826338413818576</v>
      </c>
      <c r="M119" s="263">
        <f t="shared" si="5"/>
        <v>6.1140772724556252</v>
      </c>
      <c r="N119" s="263">
        <f t="shared" si="5"/>
        <v>5.8464755188022615</v>
      </c>
      <c r="O119" s="263">
        <f t="shared" si="5"/>
        <v>5.6002712979802407</v>
      </c>
      <c r="P119" s="263">
        <f t="shared" si="5"/>
        <v>5.36058364485209</v>
      </c>
      <c r="Q119" s="263">
        <f t="shared" si="5"/>
        <v>5.3371519936130039</v>
      </c>
      <c r="R119" s="263">
        <f t="shared" si="5"/>
        <v>5.3292217974624787</v>
      </c>
      <c r="S119" s="263">
        <f t="shared" si="5"/>
        <v>5.121110166451615</v>
      </c>
      <c r="T119" s="263">
        <f t="shared" si="5"/>
        <v>5.847537165230472</v>
      </c>
      <c r="U119" s="263">
        <f t="shared" si="5"/>
        <v>6.0497189659909338</v>
      </c>
      <c r="V119" s="263">
        <f t="shared" si="5"/>
        <v>5.541758391375037</v>
      </c>
      <c r="W119" s="263">
        <f t="shared" si="5"/>
        <v>4.966385591580635</v>
      </c>
      <c r="DA119" s="70"/>
    </row>
    <row r="120" spans="1:105" ht="12" customHeight="1" x14ac:dyDescent="0.25">
      <c r="A120" s="60" t="s">
        <v>1568</v>
      </c>
      <c r="B120" s="264">
        <v>5.1761671689239357</v>
      </c>
      <c r="C120" s="264">
        <v>5.1895706056840893</v>
      </c>
      <c r="D120" s="264">
        <v>5.3717965777375349</v>
      </c>
      <c r="E120" s="264">
        <v>4.7549172336933676</v>
      </c>
      <c r="F120" s="264">
        <v>4.4035102550956129</v>
      </c>
      <c r="G120" s="264">
        <v>5.2499385522621091</v>
      </c>
      <c r="H120" s="264">
        <v>4.8175640893609426</v>
      </c>
      <c r="I120" s="264">
        <v>4.7820255432140826</v>
      </c>
      <c r="J120" s="264">
        <v>4.9867418245759243</v>
      </c>
      <c r="K120" s="264">
        <v>3.9617150129611902</v>
      </c>
      <c r="L120" s="264">
        <v>3.803829092529404</v>
      </c>
      <c r="M120" s="264">
        <v>4.1254956564123173</v>
      </c>
      <c r="N120" s="264">
        <v>3.193932554918252</v>
      </c>
      <c r="O120" s="264">
        <v>3.3893329419348892</v>
      </c>
      <c r="P120" s="264">
        <v>3.1897072416904679</v>
      </c>
      <c r="Q120" s="264">
        <v>3.0927994983572269</v>
      </c>
      <c r="R120" s="264">
        <v>3.1219763616241112</v>
      </c>
      <c r="S120" s="264">
        <v>2.990696443823595</v>
      </c>
      <c r="T120" s="264">
        <v>3.709861929989716</v>
      </c>
      <c r="U120" s="264">
        <v>3.7700114868855819</v>
      </c>
      <c r="V120" s="264">
        <v>3.31298835303576</v>
      </c>
      <c r="W120" s="264">
        <v>2.937576611575583</v>
      </c>
      <c r="DA120" s="72" t="s">
        <v>1569</v>
      </c>
    </row>
    <row r="121" spans="1:105" ht="12" customHeight="1" x14ac:dyDescent="0.25">
      <c r="A121" s="59" t="s">
        <v>30</v>
      </c>
      <c r="B121" s="232">
        <v>0.73565020099355383</v>
      </c>
      <c r="C121" s="232">
        <v>0.85490828485231685</v>
      </c>
      <c r="D121" s="232">
        <v>0.87022611849226994</v>
      </c>
      <c r="E121" s="232">
        <v>0.52992599763516257</v>
      </c>
      <c r="F121" s="232">
        <v>0.86536468627778962</v>
      </c>
      <c r="G121" s="232">
        <v>1.5620038183811371</v>
      </c>
      <c r="H121" s="232">
        <v>1.5713441741572749</v>
      </c>
      <c r="I121" s="232">
        <v>1.5025056856136669</v>
      </c>
      <c r="J121" s="232">
        <v>1.521218545612268</v>
      </c>
      <c r="K121" s="232">
        <v>0.91805342806810741</v>
      </c>
      <c r="L121" s="232">
        <v>0.75809999634169734</v>
      </c>
      <c r="M121" s="232">
        <v>0.80741610239317363</v>
      </c>
      <c r="N121" s="232">
        <v>0.65155268356029794</v>
      </c>
      <c r="O121" s="232">
        <v>0.31967380915116128</v>
      </c>
      <c r="P121" s="232">
        <v>0.38844101179160112</v>
      </c>
      <c r="Q121" s="232">
        <v>0.46835800387724691</v>
      </c>
      <c r="R121" s="232">
        <v>0.37433100297722449</v>
      </c>
      <c r="S121" s="232">
        <v>0.48010429333940741</v>
      </c>
      <c r="T121" s="232">
        <v>0.49328744042195261</v>
      </c>
      <c r="U121" s="232">
        <v>0.39687229263727442</v>
      </c>
      <c r="V121" s="232">
        <v>0.3651651972894735</v>
      </c>
      <c r="W121" s="232">
        <v>0.27142692131221691</v>
      </c>
      <c r="DA121" s="71" t="s">
        <v>1570</v>
      </c>
    </row>
    <row r="122" spans="1:105" ht="12" customHeight="1" x14ac:dyDescent="0.25">
      <c r="A122" s="59" t="s">
        <v>33</v>
      </c>
      <c r="B122" s="297">
        <v>0.1076818022520146</v>
      </c>
      <c r="C122" s="297">
        <v>2.2147441969642839E-2</v>
      </c>
      <c r="D122" s="297">
        <v>0.1078608772655731</v>
      </c>
      <c r="E122" s="297">
        <v>0.10821524618676261</v>
      </c>
      <c r="F122" s="297">
        <v>8.6091520114148487E-2</v>
      </c>
      <c r="G122" s="297">
        <v>0.104620195226118</v>
      </c>
      <c r="H122" s="297">
        <v>9.9483249150193964E-2</v>
      </c>
      <c r="I122" s="297">
        <v>8.7435556027754116E-2</v>
      </c>
      <c r="J122" s="297">
        <v>7.4266163557459089E-2</v>
      </c>
      <c r="K122" s="297">
        <v>0.1019022133607039</v>
      </c>
      <c r="L122" s="297">
        <v>0.1276295590527852</v>
      </c>
      <c r="M122" s="297">
        <v>0.11252985480108289</v>
      </c>
      <c r="N122" s="297">
        <v>8.7024559040185301E-2</v>
      </c>
      <c r="O122" s="297">
        <v>0.11481487073410659</v>
      </c>
      <c r="P122" s="297">
        <v>7.7953309049840602E-2</v>
      </c>
      <c r="Q122" s="297">
        <v>9.1927244548860046E-2</v>
      </c>
      <c r="R122" s="297">
        <v>7.1133076050817881E-2</v>
      </c>
      <c r="S122" s="297">
        <v>6.7261875303487109E-2</v>
      </c>
      <c r="T122" s="297">
        <v>8.2824396776666559E-2</v>
      </c>
      <c r="U122" s="297">
        <v>8.4368391101229206E-2</v>
      </c>
      <c r="V122" s="297">
        <v>9.5107342295756597E-2</v>
      </c>
      <c r="W122" s="297">
        <v>6.8864449022099025E-2</v>
      </c>
      <c r="DA122" s="122" t="s">
        <v>1571</v>
      </c>
    </row>
    <row r="123" spans="1:105" ht="12" customHeight="1" x14ac:dyDescent="0.25">
      <c r="A123" s="59" t="s">
        <v>160</v>
      </c>
      <c r="B123" s="297">
        <v>3.2338121634089938E-2</v>
      </c>
      <c r="C123" s="297">
        <v>5.9886850460396837E-2</v>
      </c>
      <c r="D123" s="297">
        <v>5.3976226795905899E-2</v>
      </c>
      <c r="E123" s="297">
        <v>3.8949318490130239E-2</v>
      </c>
      <c r="F123" s="297">
        <v>4.8695502162518493E-2</v>
      </c>
      <c r="G123" s="297">
        <v>6.7584661059928525E-2</v>
      </c>
      <c r="H123" s="297">
        <v>6.4291799764476798E-2</v>
      </c>
      <c r="I123" s="297">
        <v>3.8621095978358853E-2</v>
      </c>
      <c r="J123" s="297">
        <v>6.5689136210469914E-2</v>
      </c>
      <c r="K123" s="297">
        <v>7.2228898903017466E-2</v>
      </c>
      <c r="L123" s="297">
        <v>5.6521020365092559E-2</v>
      </c>
      <c r="M123" s="297">
        <v>0.15945121152648231</v>
      </c>
      <c r="N123" s="297">
        <v>9.6737731983571565E-2</v>
      </c>
      <c r="O123" s="297">
        <v>0.15294978926064109</v>
      </c>
      <c r="P123" s="297">
        <v>8.3091164633074796E-2</v>
      </c>
      <c r="Q123" s="297">
        <v>8.1665782561408939E-2</v>
      </c>
      <c r="R123" s="297">
        <v>9.1986511466790821E-2</v>
      </c>
      <c r="S123" s="297">
        <v>8.7038542015046697E-2</v>
      </c>
      <c r="T123" s="297">
        <v>0.1222088992666862</v>
      </c>
      <c r="U123" s="297">
        <v>0.1245725826768881</v>
      </c>
      <c r="V123" s="297">
        <v>0.1171311808832065</v>
      </c>
      <c r="W123" s="297">
        <v>0.1017876857247024</v>
      </c>
      <c r="DA123" s="122" t="s">
        <v>1572</v>
      </c>
    </row>
    <row r="124" spans="1:105" ht="12" customHeight="1" x14ac:dyDescent="0.25">
      <c r="A124" s="59" t="s">
        <v>70</v>
      </c>
      <c r="B124" s="297">
        <v>0.86863836506022774</v>
      </c>
      <c r="C124" s="297">
        <v>0.60532689193701283</v>
      </c>
      <c r="D124" s="297">
        <v>0.53228636019948228</v>
      </c>
      <c r="E124" s="297">
        <v>0.96126162914915725</v>
      </c>
      <c r="F124" s="297">
        <v>0.80477568943746858</v>
      </c>
      <c r="G124" s="297">
        <v>8.9929248117201432E-2</v>
      </c>
      <c r="H124" s="297">
        <v>1.2215923382064319E-2</v>
      </c>
      <c r="I124" s="297">
        <v>1.246464266863174E-2</v>
      </c>
      <c r="J124" s="297">
        <v>6.3520676336646528E-2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1.3810971279801231E-2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3.4318586789840499</v>
      </c>
      <c r="C125" s="297">
        <v>3.6473011364647201</v>
      </c>
      <c r="D125" s="297">
        <v>3.8074469949843039</v>
      </c>
      <c r="E125" s="297">
        <v>3.116565042232156</v>
      </c>
      <c r="F125" s="297">
        <v>2.598582857103688</v>
      </c>
      <c r="G125" s="297">
        <v>3.4258006294777248</v>
      </c>
      <c r="H125" s="297">
        <v>3.0702289429069318</v>
      </c>
      <c r="I125" s="297">
        <v>3.140998562925672</v>
      </c>
      <c r="J125" s="297">
        <v>3.2620473028590808</v>
      </c>
      <c r="K125" s="297">
        <v>2.869530472629362</v>
      </c>
      <c r="L125" s="297">
        <v>2.861578516769828</v>
      </c>
      <c r="M125" s="297">
        <v>3.046098487691578</v>
      </c>
      <c r="N125" s="297">
        <v>2.3586175803341969</v>
      </c>
      <c r="O125" s="297">
        <v>2.8018944727889799</v>
      </c>
      <c r="P125" s="297">
        <v>2.640221756215952</v>
      </c>
      <c r="Q125" s="297">
        <v>2.450848467369712</v>
      </c>
      <c r="R125" s="297">
        <v>2.5845257711292779</v>
      </c>
      <c r="S125" s="297">
        <v>2.3562917331656541</v>
      </c>
      <c r="T125" s="297">
        <v>3.011541193524411</v>
      </c>
      <c r="U125" s="297">
        <v>3.1641982204701899</v>
      </c>
      <c r="V125" s="297">
        <v>2.7217736612875219</v>
      </c>
      <c r="W125" s="297">
        <v>2.495497555516565</v>
      </c>
      <c r="DA125" s="122" t="s">
        <v>1574</v>
      </c>
    </row>
    <row r="126" spans="1:105" ht="12" customHeight="1" x14ac:dyDescent="0.25">
      <c r="A126" s="60" t="s">
        <v>1575</v>
      </c>
      <c r="B126" s="264">
        <v>1.664483004704677</v>
      </c>
      <c r="C126" s="264">
        <v>1.7209314974749901</v>
      </c>
      <c r="D126" s="264">
        <v>1.7229746814259681</v>
      </c>
      <c r="E126" s="264">
        <v>1.45487480854644</v>
      </c>
      <c r="F126" s="264">
        <v>1.464644125162587</v>
      </c>
      <c r="G126" s="264">
        <v>1.5972926967548959</v>
      </c>
      <c r="H126" s="264">
        <v>1.6220011177618221</v>
      </c>
      <c r="I126" s="264">
        <v>1.569602645343632</v>
      </c>
      <c r="J126" s="264">
        <v>1.977312757183374</v>
      </c>
      <c r="K126" s="264">
        <v>1.943458070331048</v>
      </c>
      <c r="L126" s="264">
        <v>1.8788047488524531</v>
      </c>
      <c r="M126" s="264">
        <v>1.9885816160433081</v>
      </c>
      <c r="N126" s="264">
        <v>2.652542963884009</v>
      </c>
      <c r="O126" s="264">
        <v>2.2109383560453519</v>
      </c>
      <c r="P126" s="264">
        <v>2.1708764031616221</v>
      </c>
      <c r="Q126" s="264">
        <v>2.244352495255777</v>
      </c>
      <c r="R126" s="264">
        <v>2.2072454358383671</v>
      </c>
      <c r="S126" s="264">
        <v>2.13041372262802</v>
      </c>
      <c r="T126" s="264">
        <v>2.137675235240756</v>
      </c>
      <c r="U126" s="264">
        <v>2.279707479105352</v>
      </c>
      <c r="V126" s="264">
        <v>2.228770038339277</v>
      </c>
      <c r="W126" s="264">
        <v>2.0288089800050519</v>
      </c>
      <c r="DA126" s="72" t="s">
        <v>1576</v>
      </c>
    </row>
    <row r="127" spans="1:105" ht="12" customHeight="1" x14ac:dyDescent="0.25">
      <c r="A127" s="132" t="s">
        <v>1577</v>
      </c>
      <c r="B127" s="318">
        <v>5.0933049081846589</v>
      </c>
      <c r="C127" s="318">
        <v>5.2660368522621974</v>
      </c>
      <c r="D127" s="318">
        <v>5.2722889790886223</v>
      </c>
      <c r="E127" s="318">
        <v>4.45190547588592</v>
      </c>
      <c r="F127" s="318">
        <v>4.4817995079246904</v>
      </c>
      <c r="G127" s="318">
        <v>4.8877030941103996</v>
      </c>
      <c r="H127" s="318">
        <v>4.9633106681332997</v>
      </c>
      <c r="I127" s="318">
        <v>4.8029717544918853</v>
      </c>
      <c r="J127" s="318">
        <v>6.050561491293263</v>
      </c>
      <c r="K127" s="318">
        <v>5.9469664156916364</v>
      </c>
      <c r="L127" s="318">
        <v>5.7491277602733426</v>
      </c>
      <c r="M127" s="318">
        <v>6.0850441108085809</v>
      </c>
      <c r="N127" s="318">
        <v>8.1167606151185492</v>
      </c>
      <c r="O127" s="318">
        <v>6.7654539870399626</v>
      </c>
      <c r="P127" s="318">
        <v>6.6428647261839364</v>
      </c>
      <c r="Q127" s="318">
        <v>6.8677009903209729</v>
      </c>
      <c r="R127" s="318">
        <v>6.7541536802404307</v>
      </c>
      <c r="S127" s="318">
        <v>6.5190492418698316</v>
      </c>
      <c r="T127" s="318">
        <v>6.5412694133745912</v>
      </c>
      <c r="U127" s="318">
        <v>6.9758869629388087</v>
      </c>
      <c r="V127" s="318">
        <v>6.8200187946661908</v>
      </c>
      <c r="W127" s="318">
        <v>6.2081395282628593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</v>
      </c>
      <c r="D132" s="234">
        <f t="shared" si="6"/>
        <v>1</v>
      </c>
      <c r="E132" s="234">
        <f t="shared" si="6"/>
        <v>1.0000000000000002</v>
      </c>
      <c r="F132" s="234">
        <f t="shared" si="6"/>
        <v>1</v>
      </c>
      <c r="G132" s="234">
        <f t="shared" si="6"/>
        <v>0.99999999999999978</v>
      </c>
      <c r="H132" s="234">
        <f t="shared" si="6"/>
        <v>0.99999999999999978</v>
      </c>
      <c r="I132" s="234">
        <f t="shared" si="6"/>
        <v>0.99999999999999956</v>
      </c>
      <c r="J132" s="234">
        <f t="shared" si="6"/>
        <v>1</v>
      </c>
      <c r="K132" s="234">
        <f t="shared" si="6"/>
        <v>0.99999999999999944</v>
      </c>
      <c r="L132" s="234">
        <f t="shared" si="6"/>
        <v>1.0000000000000004</v>
      </c>
      <c r="M132" s="234">
        <f t="shared" si="6"/>
        <v>0.99999999999999978</v>
      </c>
      <c r="N132" s="234">
        <f t="shared" si="6"/>
        <v>1</v>
      </c>
      <c r="O132" s="234">
        <f t="shared" si="6"/>
        <v>1.0000000000000002</v>
      </c>
      <c r="P132" s="234">
        <f t="shared" si="6"/>
        <v>1</v>
      </c>
      <c r="Q132" s="234">
        <f t="shared" si="6"/>
        <v>1.0000000000000002</v>
      </c>
      <c r="R132" s="234">
        <f t="shared" si="6"/>
        <v>1.0000000000000002</v>
      </c>
      <c r="S132" s="234">
        <f t="shared" si="6"/>
        <v>0.99999999999999989</v>
      </c>
      <c r="T132" s="234">
        <f t="shared" si="6"/>
        <v>0.99999999999999978</v>
      </c>
      <c r="U132" s="234">
        <f t="shared" si="6"/>
        <v>1</v>
      </c>
      <c r="V132" s="234">
        <f t="shared" si="6"/>
        <v>0.99999999999999989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4.6754288396044699E-3</v>
      </c>
      <c r="C133" s="268">
        <f t="shared" si="7"/>
        <v>4.6754288396051082E-3</v>
      </c>
      <c r="D133" s="268">
        <f t="shared" si="7"/>
        <v>4.6754288396042331E-3</v>
      </c>
      <c r="E133" s="268">
        <f t="shared" si="7"/>
        <v>4.6754288396046442E-3</v>
      </c>
      <c r="F133" s="268">
        <f t="shared" si="7"/>
        <v>4.675428839605031E-3</v>
      </c>
      <c r="G133" s="268">
        <f t="shared" si="7"/>
        <v>4.6754288396053754E-3</v>
      </c>
      <c r="H133" s="268">
        <f t="shared" si="7"/>
        <v>4.6754288396043892E-3</v>
      </c>
      <c r="I133" s="268">
        <f t="shared" si="7"/>
        <v>4.6754288396051343E-3</v>
      </c>
      <c r="J133" s="268">
        <f t="shared" si="7"/>
        <v>4.6754288396042695E-3</v>
      </c>
      <c r="K133" s="268">
        <f t="shared" si="7"/>
        <v>4.6754288396124929E-3</v>
      </c>
      <c r="L133" s="268">
        <f t="shared" si="7"/>
        <v>4.6754288396123949E-3</v>
      </c>
      <c r="M133" s="268">
        <f t="shared" si="7"/>
        <v>4.6754288396118372E-3</v>
      </c>
      <c r="N133" s="268">
        <f t="shared" si="7"/>
        <v>4.6754288396145217E-3</v>
      </c>
      <c r="O133" s="268">
        <f t="shared" si="7"/>
        <v>4.6754288396111329E-3</v>
      </c>
      <c r="P133" s="268">
        <f t="shared" si="7"/>
        <v>4.675428839613009E-3</v>
      </c>
      <c r="Q133" s="268">
        <f t="shared" si="7"/>
        <v>4.6754288396107478E-3</v>
      </c>
      <c r="R133" s="268">
        <f t="shared" si="7"/>
        <v>4.6754288396103445E-3</v>
      </c>
      <c r="S133" s="268">
        <f t="shared" si="7"/>
        <v>4.6754288396102014E-3</v>
      </c>
      <c r="T133" s="268">
        <f t="shared" si="7"/>
        <v>4.6754288396111182E-3</v>
      </c>
      <c r="U133" s="268">
        <f t="shared" si="7"/>
        <v>4.6754288396118476E-3</v>
      </c>
      <c r="V133" s="268">
        <f t="shared" si="7"/>
        <v>4.6754288396103749E-3</v>
      </c>
      <c r="W133" s="268">
        <f t="shared" si="7"/>
        <v>4.6754288396100461E-3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1.8694274529338316E-3</v>
      </c>
      <c r="C134" s="269">
        <f t="shared" si="8"/>
        <v>1.869427452934086E-3</v>
      </c>
      <c r="D134" s="269">
        <f t="shared" si="8"/>
        <v>1.8694274529337369E-3</v>
      </c>
      <c r="E134" s="269">
        <f t="shared" si="8"/>
        <v>1.8694274529338997E-3</v>
      </c>
      <c r="F134" s="269">
        <f t="shared" si="8"/>
        <v>1.8694274529340563E-3</v>
      </c>
      <c r="G134" s="269">
        <f t="shared" si="8"/>
        <v>1.869427452934194E-3</v>
      </c>
      <c r="H134" s="269">
        <f t="shared" si="8"/>
        <v>1.8694274529337989E-3</v>
      </c>
      <c r="I134" s="269">
        <f t="shared" si="8"/>
        <v>1.8694274529340955E-3</v>
      </c>
      <c r="J134" s="269">
        <f t="shared" si="8"/>
        <v>1.8694274529337507E-3</v>
      </c>
      <c r="K134" s="269">
        <f t="shared" si="8"/>
        <v>1.8694274529370378E-3</v>
      </c>
      <c r="L134" s="269">
        <f t="shared" si="8"/>
        <v>1.8694274529369996E-3</v>
      </c>
      <c r="M134" s="269">
        <f t="shared" si="8"/>
        <v>1.8694274529367761E-3</v>
      </c>
      <c r="N134" s="269">
        <f t="shared" si="8"/>
        <v>1.8694274529378501E-3</v>
      </c>
      <c r="O134" s="269">
        <f t="shared" si="8"/>
        <v>1.8694274529364948E-3</v>
      </c>
      <c r="P134" s="269">
        <f t="shared" si="8"/>
        <v>1.8694274529372455E-3</v>
      </c>
      <c r="Q134" s="269">
        <f t="shared" si="8"/>
        <v>1.8694274529363415E-3</v>
      </c>
      <c r="R134" s="269">
        <f t="shared" si="8"/>
        <v>1.8694274529361798E-3</v>
      </c>
      <c r="S134" s="269">
        <f t="shared" si="8"/>
        <v>1.8694274529361227E-3</v>
      </c>
      <c r="T134" s="269">
        <f t="shared" si="8"/>
        <v>1.8694274529364888E-3</v>
      </c>
      <c r="U134" s="269">
        <f t="shared" si="8"/>
        <v>1.8694274529367806E-3</v>
      </c>
      <c r="V134" s="269">
        <f t="shared" si="8"/>
        <v>1.8694274529361911E-3</v>
      </c>
      <c r="W134" s="269">
        <f t="shared" si="8"/>
        <v>1.8694274529360614E-3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6.9861584984144366E-3</v>
      </c>
      <c r="C135" s="269">
        <f t="shared" si="9"/>
        <v>7.1676633650988092E-3</v>
      </c>
      <c r="D135" s="269">
        <f t="shared" si="9"/>
        <v>6.9232631216217368E-3</v>
      </c>
      <c r="E135" s="269">
        <f t="shared" si="9"/>
        <v>6.5095695955498523E-3</v>
      </c>
      <c r="F135" s="269">
        <f t="shared" si="9"/>
        <v>7.0720509814740911E-3</v>
      </c>
      <c r="G135" s="269">
        <f t="shared" si="9"/>
        <v>6.3286171988613119E-3</v>
      </c>
      <c r="H135" s="269">
        <f t="shared" si="9"/>
        <v>6.9806612865769713E-3</v>
      </c>
      <c r="I135" s="269">
        <f t="shared" si="9"/>
        <v>6.7388354364576507E-3</v>
      </c>
      <c r="J135" s="269">
        <f t="shared" si="9"/>
        <v>8.0581909211787251E-3</v>
      </c>
      <c r="K135" s="269">
        <f t="shared" si="9"/>
        <v>9.4063020214270442E-3</v>
      </c>
      <c r="L135" s="269">
        <f t="shared" si="9"/>
        <v>9.2149832272612007E-3</v>
      </c>
      <c r="M135" s="269">
        <f t="shared" si="9"/>
        <v>8.9700044373085056E-3</v>
      </c>
      <c r="N135" s="269">
        <f t="shared" si="9"/>
        <v>1.4859374809214673E-2</v>
      </c>
      <c r="O135" s="269">
        <f t="shared" si="9"/>
        <v>1.2345873633739101E-2</v>
      </c>
      <c r="P135" s="269">
        <f t="shared" si="9"/>
        <v>1.2971758732977918E-2</v>
      </c>
      <c r="Q135" s="269">
        <f t="shared" si="9"/>
        <v>1.3546170567955661E-2</v>
      </c>
      <c r="R135" s="269">
        <f t="shared" si="9"/>
        <v>1.3156040745476825E-2</v>
      </c>
      <c r="S135" s="269">
        <f t="shared" si="9"/>
        <v>1.3388156885894356E-2</v>
      </c>
      <c r="T135" s="269">
        <f t="shared" si="9"/>
        <v>1.0461174422329479E-2</v>
      </c>
      <c r="U135" s="269">
        <f t="shared" si="9"/>
        <v>1.0949297094631496E-2</v>
      </c>
      <c r="V135" s="269">
        <f t="shared" si="9"/>
        <v>1.225931486012795E-2</v>
      </c>
      <c r="W135" s="269">
        <f t="shared" si="9"/>
        <v>1.2503961219250979E-2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9.3285351919702444E-4</v>
      </c>
      <c r="C136" s="269">
        <f t="shared" si="10"/>
        <v>9.3285351919715162E-4</v>
      </c>
      <c r="D136" s="269">
        <f t="shared" si="10"/>
        <v>9.3285351919697717E-4</v>
      </c>
      <c r="E136" s="269">
        <f t="shared" si="10"/>
        <v>9.3285351919705859E-4</v>
      </c>
      <c r="F136" s="269">
        <f t="shared" si="10"/>
        <v>9.3285351919713676E-4</v>
      </c>
      <c r="G136" s="269">
        <f t="shared" si="10"/>
        <v>9.3285351919720539E-4</v>
      </c>
      <c r="H136" s="269">
        <f t="shared" si="10"/>
        <v>9.3285351919700872E-4</v>
      </c>
      <c r="I136" s="269">
        <f t="shared" si="10"/>
        <v>9.328535191971566E-4</v>
      </c>
      <c r="J136" s="269">
        <f t="shared" si="10"/>
        <v>9.3285351919698465E-4</v>
      </c>
      <c r="K136" s="269">
        <f t="shared" si="10"/>
        <v>9.3285351919862505E-4</v>
      </c>
      <c r="L136" s="269">
        <f t="shared" si="10"/>
        <v>9.3285351919860596E-4</v>
      </c>
      <c r="M136" s="269">
        <f t="shared" si="10"/>
        <v>9.3285351919849451E-4</v>
      </c>
      <c r="N136" s="269">
        <f t="shared" si="10"/>
        <v>9.3285351919902989E-4</v>
      </c>
      <c r="O136" s="269">
        <f t="shared" si="10"/>
        <v>9.3285351919835421E-4</v>
      </c>
      <c r="P136" s="269">
        <f t="shared" si="10"/>
        <v>9.3285351919872826E-4</v>
      </c>
      <c r="Q136" s="269">
        <f t="shared" si="10"/>
        <v>9.3285351919827702E-4</v>
      </c>
      <c r="R136" s="269">
        <f t="shared" si="10"/>
        <v>9.3285351919819614E-4</v>
      </c>
      <c r="S136" s="269">
        <f t="shared" si="10"/>
        <v>9.3285351919816784E-4</v>
      </c>
      <c r="T136" s="269">
        <f t="shared" si="10"/>
        <v>9.3285351919835107E-4</v>
      </c>
      <c r="U136" s="269">
        <f t="shared" si="10"/>
        <v>9.3285351919849646E-4</v>
      </c>
      <c r="V136" s="269">
        <f t="shared" si="10"/>
        <v>9.3285351919820221E-4</v>
      </c>
      <c r="W136" s="269">
        <f t="shared" si="10"/>
        <v>9.3285351919813683E-4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3.8882359227739721E-3</v>
      </c>
      <c r="C137" s="270">
        <f t="shared" si="11"/>
        <v>3.8895653617430628E-3</v>
      </c>
      <c r="D137" s="270">
        <f t="shared" si="11"/>
        <v>3.8617397420328942E-3</v>
      </c>
      <c r="E137" s="270">
        <f t="shared" si="11"/>
        <v>3.8915798372064882E-3</v>
      </c>
      <c r="F137" s="270">
        <f t="shared" si="11"/>
        <v>3.9148119168763195E-3</v>
      </c>
      <c r="G137" s="270">
        <f t="shared" si="11"/>
        <v>3.8052384162395626E-3</v>
      </c>
      <c r="H137" s="270">
        <f t="shared" si="11"/>
        <v>3.830704013545736E-3</v>
      </c>
      <c r="I137" s="270">
        <f t="shared" si="11"/>
        <v>3.8059451755456174E-3</v>
      </c>
      <c r="J137" s="270">
        <f t="shared" si="11"/>
        <v>3.9614123410800324E-3</v>
      </c>
      <c r="K137" s="270">
        <f t="shared" si="11"/>
        <v>4.2052711597144127E-3</v>
      </c>
      <c r="L137" s="270">
        <f t="shared" si="11"/>
        <v>4.1339848240634072E-3</v>
      </c>
      <c r="M137" s="270">
        <f t="shared" si="11"/>
        <v>4.0799939008937481E-3</v>
      </c>
      <c r="N137" s="270">
        <f t="shared" si="11"/>
        <v>5.6723292952236401E-3</v>
      </c>
      <c r="O137" s="270">
        <f t="shared" si="11"/>
        <v>4.5854352504884925E-3</v>
      </c>
      <c r="P137" s="270">
        <f t="shared" si="11"/>
        <v>4.7577377480040499E-3</v>
      </c>
      <c r="Q137" s="270">
        <f t="shared" si="11"/>
        <v>4.9940294755486019E-3</v>
      </c>
      <c r="R137" s="270">
        <f t="shared" si="11"/>
        <v>4.8627990503234651E-3</v>
      </c>
      <c r="S137" s="270">
        <f t="shared" si="11"/>
        <v>5.0498682981549451E-3</v>
      </c>
      <c r="T137" s="270">
        <f t="shared" si="11"/>
        <v>4.2837671307217537E-3</v>
      </c>
      <c r="U137" s="270">
        <f t="shared" si="11"/>
        <v>4.4561888196662271E-3</v>
      </c>
      <c r="V137" s="270">
        <f t="shared" si="11"/>
        <v>4.8107315404958741E-3</v>
      </c>
      <c r="W137" s="270">
        <f t="shared" si="11"/>
        <v>4.9031896372406583E-3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2.7681748183698701E-2</v>
      </c>
      <c r="C138" s="271">
        <f t="shared" si="12"/>
        <v>2.840093770893105E-2</v>
      </c>
      <c r="D138" s="271">
        <f t="shared" si="12"/>
        <v>2.7432533399538064E-2</v>
      </c>
      <c r="E138" s="271">
        <f t="shared" si="12"/>
        <v>2.5793326385190003E-2</v>
      </c>
      <c r="F138" s="271">
        <f t="shared" si="12"/>
        <v>2.8022086022794348E-2</v>
      </c>
      <c r="G138" s="271">
        <f t="shared" si="12"/>
        <v>2.5076325950758711E-2</v>
      </c>
      <c r="H138" s="271">
        <f t="shared" si="12"/>
        <v>2.7659966193806576E-2</v>
      </c>
      <c r="I138" s="271">
        <f t="shared" si="12"/>
        <v>2.6701762584651262E-2</v>
      </c>
      <c r="J138" s="271">
        <f t="shared" si="12"/>
        <v>3.192953780634418E-2</v>
      </c>
      <c r="K138" s="271">
        <f t="shared" si="12"/>
        <v>3.7271253430058215E-2</v>
      </c>
      <c r="L138" s="271">
        <f t="shared" si="12"/>
        <v>3.651317748830718E-2</v>
      </c>
      <c r="M138" s="271">
        <f t="shared" si="12"/>
        <v>3.5542480763439431E-2</v>
      </c>
      <c r="N138" s="271">
        <f t="shared" si="12"/>
        <v>5.887834805483326E-2</v>
      </c>
      <c r="O138" s="271">
        <f t="shared" si="12"/>
        <v>4.8918925202526567E-2</v>
      </c>
      <c r="P138" s="271">
        <f t="shared" si="12"/>
        <v>5.1398913841918338E-2</v>
      </c>
      <c r="Q138" s="271">
        <f t="shared" si="12"/>
        <v>5.3674946338632935E-2</v>
      </c>
      <c r="R138" s="271">
        <f t="shared" si="12"/>
        <v>5.2129107447737327E-2</v>
      </c>
      <c r="S138" s="271">
        <f t="shared" si="12"/>
        <v>5.3048837589827313E-2</v>
      </c>
      <c r="T138" s="271">
        <f t="shared" si="12"/>
        <v>4.1451048688688881E-2</v>
      </c>
      <c r="U138" s="271">
        <f t="shared" si="12"/>
        <v>4.3385171554708175E-2</v>
      </c>
      <c r="V138" s="271">
        <f t="shared" si="12"/>
        <v>4.8575947273420371E-2</v>
      </c>
      <c r="W138" s="271">
        <f t="shared" si="12"/>
        <v>4.9545326784182893E-2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0.48984141604804271</v>
      </c>
      <c r="C139" s="271">
        <f t="shared" si="13"/>
        <v>0.48734170746515593</v>
      </c>
      <c r="D139" s="271">
        <f t="shared" si="13"/>
        <v>0.49364177799941072</v>
      </c>
      <c r="E139" s="271">
        <f t="shared" si="13"/>
        <v>0.4899399206870716</v>
      </c>
      <c r="F139" s="271">
        <f t="shared" si="13"/>
        <v>0.4916906005630155</v>
      </c>
      <c r="G139" s="271">
        <f t="shared" si="13"/>
        <v>0.49712945178457962</v>
      </c>
      <c r="H139" s="271">
        <f t="shared" si="13"/>
        <v>0.4927103657628118</v>
      </c>
      <c r="I139" s="271">
        <f t="shared" si="13"/>
        <v>0.49351743123877129</v>
      </c>
      <c r="J139" s="271">
        <f t="shared" si="13"/>
        <v>0.48707225459581655</v>
      </c>
      <c r="K139" s="271">
        <f t="shared" si="13"/>
        <v>0.47996730757339834</v>
      </c>
      <c r="L139" s="271">
        <f t="shared" si="13"/>
        <v>0.48135090766215805</v>
      </c>
      <c r="M139" s="271">
        <f t="shared" si="13"/>
        <v>0.4826380893682754</v>
      </c>
      <c r="N139" s="271">
        <f t="shared" si="13"/>
        <v>0.45232324792414863</v>
      </c>
      <c r="O139" s="271">
        <f t="shared" si="13"/>
        <v>0.4658005479091768</v>
      </c>
      <c r="P139" s="271">
        <f t="shared" si="13"/>
        <v>0.46229359373346307</v>
      </c>
      <c r="Q139" s="271">
        <f t="shared" si="13"/>
        <v>0.45922523464436066</v>
      </c>
      <c r="R139" s="271">
        <f t="shared" si="13"/>
        <v>0.46196097687987947</v>
      </c>
      <c r="S139" s="271">
        <f t="shared" si="13"/>
        <v>0.46014552633129857</v>
      </c>
      <c r="T139" s="271">
        <f t="shared" si="13"/>
        <v>0.47652352771617845</v>
      </c>
      <c r="U139" s="271">
        <f t="shared" si="13"/>
        <v>0.47422367601282339</v>
      </c>
      <c r="V139" s="271">
        <f t="shared" si="13"/>
        <v>0.46706031695964223</v>
      </c>
      <c r="W139" s="271">
        <f t="shared" si="13"/>
        <v>0.46564452483405849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0.36989965206337577</v>
      </c>
      <c r="C140" s="271">
        <f t="shared" si="14"/>
        <v>0.36801201801534117</v>
      </c>
      <c r="D140" s="271">
        <f t="shared" si="14"/>
        <v>0.37276946363395969</v>
      </c>
      <c r="E140" s="271">
        <f t="shared" si="14"/>
        <v>0.36997403701840326</v>
      </c>
      <c r="F140" s="271">
        <f t="shared" si="14"/>
        <v>0.37129604829750346</v>
      </c>
      <c r="G140" s="271">
        <f t="shared" si="14"/>
        <v>0.37540315134875668</v>
      </c>
      <c r="H140" s="271">
        <f t="shared" si="14"/>
        <v>0.37206611546665863</v>
      </c>
      <c r="I140" s="271">
        <f t="shared" si="14"/>
        <v>0.37267556421674242</v>
      </c>
      <c r="J140" s="271">
        <f t="shared" si="14"/>
        <v>0.36780854293269066</v>
      </c>
      <c r="K140" s="271">
        <f t="shared" si="14"/>
        <v>0.36244330155983062</v>
      </c>
      <c r="L140" s="271">
        <f t="shared" si="14"/>
        <v>0.36348811560507038</v>
      </c>
      <c r="M140" s="271">
        <f t="shared" si="14"/>
        <v>0.36446012011435919</v>
      </c>
      <c r="N140" s="271">
        <f t="shared" si="14"/>
        <v>0.34156812091795163</v>
      </c>
      <c r="O140" s="271">
        <f t="shared" si="14"/>
        <v>0.35174539138118804</v>
      </c>
      <c r="P140" s="271">
        <f t="shared" si="14"/>
        <v>0.34909714424058386</v>
      </c>
      <c r="Q140" s="271">
        <f t="shared" si="14"/>
        <v>0.34678009851459918</v>
      </c>
      <c r="R140" s="271">
        <f t="shared" si="14"/>
        <v>0.3488459714030489</v>
      </c>
      <c r="S140" s="271">
        <f t="shared" si="14"/>
        <v>0.34747504909175025</v>
      </c>
      <c r="T140" s="271">
        <f t="shared" si="14"/>
        <v>0.35984275997793325</v>
      </c>
      <c r="U140" s="271">
        <f t="shared" si="14"/>
        <v>0.35810604618241165</v>
      </c>
      <c r="V140" s="271">
        <f t="shared" si="14"/>
        <v>0.35269669545262999</v>
      </c>
      <c r="W140" s="271">
        <f t="shared" si="14"/>
        <v>0.35162757185978927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9.4225079471958781E-2</v>
      </c>
      <c r="C141" s="271">
        <f t="shared" si="15"/>
        <v>9.7710398271993737E-2</v>
      </c>
      <c r="D141" s="271">
        <f t="shared" si="15"/>
        <v>8.7893512291701906E-2</v>
      </c>
      <c r="E141" s="271">
        <f t="shared" si="15"/>
        <v>9.6413856664843367E-2</v>
      </c>
      <c r="F141" s="271">
        <f t="shared" si="15"/>
        <v>9.0526692406599996E-2</v>
      </c>
      <c r="G141" s="271">
        <f t="shared" si="15"/>
        <v>8.4779505489067056E-2</v>
      </c>
      <c r="H141" s="271">
        <f t="shared" si="15"/>
        <v>8.927447746486486E-2</v>
      </c>
      <c r="I141" s="271">
        <f t="shared" si="15"/>
        <v>8.9082751536094934E-2</v>
      </c>
      <c r="J141" s="271">
        <f t="shared" si="15"/>
        <v>9.3692351591154951E-2</v>
      </c>
      <c r="K141" s="271">
        <f t="shared" si="15"/>
        <v>9.922885444382272E-2</v>
      </c>
      <c r="L141" s="271">
        <f t="shared" si="15"/>
        <v>9.782112138139229E-2</v>
      </c>
      <c r="M141" s="271">
        <f t="shared" si="15"/>
        <v>9.6831601603976483E-2</v>
      </c>
      <c r="N141" s="271">
        <f t="shared" si="15"/>
        <v>0.11922086918687674</v>
      </c>
      <c r="O141" s="271">
        <f t="shared" si="15"/>
        <v>0.10912611681113525</v>
      </c>
      <c r="P141" s="271">
        <f t="shared" si="15"/>
        <v>0.11200314189130384</v>
      </c>
      <c r="Q141" s="271">
        <f t="shared" si="15"/>
        <v>0.11430181064715776</v>
      </c>
      <c r="R141" s="271">
        <f t="shared" si="15"/>
        <v>0.11156739466178948</v>
      </c>
      <c r="S141" s="271">
        <f t="shared" si="15"/>
        <v>0.11341485199132999</v>
      </c>
      <c r="T141" s="271">
        <f t="shared" si="15"/>
        <v>9.9960012252402058E-2</v>
      </c>
      <c r="U141" s="271">
        <f t="shared" si="15"/>
        <v>0.10140191052401193</v>
      </c>
      <c r="V141" s="271">
        <f t="shared" si="15"/>
        <v>0.1071192841019387</v>
      </c>
      <c r="W141" s="271">
        <f t="shared" si="15"/>
        <v>0.10829771585373345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3.3610049543108415E-2</v>
      </c>
      <c r="C142" s="320">
        <f t="shared" si="16"/>
        <v>3.4483260129865308E-2</v>
      </c>
      <c r="D142" s="320">
        <f t="shared" si="16"/>
        <v>3.3307463117318775E-2</v>
      </c>
      <c r="E142" s="320">
        <f t="shared" si="16"/>
        <v>3.1317204821562257E-2</v>
      </c>
      <c r="F142" s="320">
        <f t="shared" si="16"/>
        <v>3.4023273865412408E-2</v>
      </c>
      <c r="G142" s="320">
        <f t="shared" si="16"/>
        <v>3.0446652139565936E-2</v>
      </c>
      <c r="H142" s="320">
        <f t="shared" si="16"/>
        <v>3.3583602739439673E-2</v>
      </c>
      <c r="I142" s="320">
        <f t="shared" si="16"/>
        <v>3.2420191001048794E-2</v>
      </c>
      <c r="J142" s="320">
        <f t="shared" si="16"/>
        <v>3.876754244125892E-2</v>
      </c>
      <c r="K142" s="320">
        <f t="shared" si="16"/>
        <v>4.5253235670126235E-2</v>
      </c>
      <c r="L142" s="320">
        <f t="shared" si="16"/>
        <v>4.4332810782557339E-2</v>
      </c>
      <c r="M142" s="320">
        <f t="shared" si="16"/>
        <v>4.3154230412645919E-2</v>
      </c>
      <c r="N142" s="320">
        <f t="shared" si="16"/>
        <v>7.1487688638995281E-2</v>
      </c>
      <c r="O142" s="320">
        <f t="shared" si="16"/>
        <v>5.9395363643281539E-2</v>
      </c>
      <c r="P142" s="320">
        <f t="shared" si="16"/>
        <v>6.2406464693806514E-2</v>
      </c>
      <c r="Q142" s="320">
        <f t="shared" si="16"/>
        <v>6.5169930514991564E-2</v>
      </c>
      <c r="R142" s="320">
        <f t="shared" si="16"/>
        <v>6.3293035986369886E-2</v>
      </c>
      <c r="S142" s="320">
        <f t="shared" si="16"/>
        <v>6.4409734810331451E-2</v>
      </c>
      <c r="T142" s="320">
        <f t="shared" si="16"/>
        <v>5.0328172584889204E-2</v>
      </c>
      <c r="U142" s="320">
        <f t="shared" si="16"/>
        <v>5.2676505678521217E-2</v>
      </c>
      <c r="V142" s="320">
        <f t="shared" si="16"/>
        <v>5.8978933831372496E-2</v>
      </c>
      <c r="W142" s="320">
        <f t="shared" si="16"/>
        <v>6.0155914893644725E-2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6.0615029928850359E-2</v>
      </c>
      <c r="C143" s="328">
        <f t="shared" si="17"/>
        <v>6.3227138142128422E-2</v>
      </c>
      <c r="D143" s="328">
        <f t="shared" si="17"/>
        <v>5.4586049174383137E-2</v>
      </c>
      <c r="E143" s="328">
        <f t="shared" si="17"/>
        <v>6.5096651843281103E-2</v>
      </c>
      <c r="F143" s="328">
        <f t="shared" si="17"/>
        <v>5.6503418541187587E-2</v>
      </c>
      <c r="G143" s="328">
        <f t="shared" si="17"/>
        <v>5.4332853349501123E-2</v>
      </c>
      <c r="H143" s="328">
        <f t="shared" si="17"/>
        <v>5.5690874725425193E-2</v>
      </c>
      <c r="I143" s="328">
        <f t="shared" si="17"/>
        <v>5.666256053504614E-2</v>
      </c>
      <c r="J143" s="328">
        <f t="shared" si="17"/>
        <v>5.4924809149896031E-2</v>
      </c>
      <c r="K143" s="328">
        <f t="shared" si="17"/>
        <v>5.3975618773696478E-2</v>
      </c>
      <c r="L143" s="328">
        <f t="shared" si="17"/>
        <v>5.3488310598834944E-2</v>
      </c>
      <c r="M143" s="328">
        <f t="shared" si="17"/>
        <v>5.3677371191330557E-2</v>
      </c>
      <c r="N143" s="328">
        <f t="shared" si="17"/>
        <v>4.7733180547881462E-2</v>
      </c>
      <c r="O143" s="328">
        <f t="shared" si="17"/>
        <v>4.9730753167853706E-2</v>
      </c>
      <c r="P143" s="328">
        <f t="shared" si="17"/>
        <v>4.959667719749733E-2</v>
      </c>
      <c r="Q143" s="328">
        <f t="shared" si="17"/>
        <v>4.9131880132166197E-2</v>
      </c>
      <c r="R143" s="328">
        <f t="shared" si="17"/>
        <v>4.8274358675419599E-2</v>
      </c>
      <c r="S143" s="328">
        <f t="shared" si="17"/>
        <v>4.9005117180998536E-2</v>
      </c>
      <c r="T143" s="328">
        <f t="shared" si="17"/>
        <v>4.9631839667512855E-2</v>
      </c>
      <c r="U143" s="328">
        <f t="shared" si="17"/>
        <v>4.8725404845490712E-2</v>
      </c>
      <c r="V143" s="328">
        <f t="shared" si="17"/>
        <v>4.8140350270566214E-2</v>
      </c>
      <c r="W143" s="328">
        <f t="shared" si="17"/>
        <v>4.8141800960088722E-2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0.99999999999999967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0.99999999999999956</v>
      </c>
      <c r="G146" s="234">
        <f t="shared" si="18"/>
        <v>1</v>
      </c>
      <c r="H146" s="234">
        <f t="shared" si="18"/>
        <v>0.99999999999999978</v>
      </c>
      <c r="I146" s="234">
        <f t="shared" si="18"/>
        <v>0.99999999999999989</v>
      </c>
      <c r="J146" s="234">
        <f t="shared" si="18"/>
        <v>1.0000000000000002</v>
      </c>
      <c r="K146" s="234">
        <f t="shared" si="18"/>
        <v>1.0000000000000002</v>
      </c>
      <c r="L146" s="234">
        <f t="shared" si="18"/>
        <v>0.99999999999999989</v>
      </c>
      <c r="M146" s="234">
        <f t="shared" si="18"/>
        <v>0.99999999999999978</v>
      </c>
      <c r="N146" s="234">
        <f t="shared" si="18"/>
        <v>1</v>
      </c>
      <c r="O146" s="234">
        <f t="shared" si="18"/>
        <v>0.99999999999999989</v>
      </c>
      <c r="P146" s="234">
        <f t="shared" si="18"/>
        <v>1.0000000000000004</v>
      </c>
      <c r="Q146" s="234">
        <f t="shared" si="18"/>
        <v>0.99999999999999978</v>
      </c>
      <c r="R146" s="234">
        <f t="shared" si="18"/>
        <v>1.0000000000000004</v>
      </c>
      <c r="S146" s="234">
        <f t="shared" si="18"/>
        <v>1</v>
      </c>
      <c r="T146" s="234">
        <f t="shared" si="18"/>
        <v>1</v>
      </c>
      <c r="U146" s="234">
        <f t="shared" si="18"/>
        <v>1.0000000000000002</v>
      </c>
      <c r="V146" s="234">
        <f t="shared" si="18"/>
        <v>1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7.1955502283728131E-3</v>
      </c>
      <c r="C147" s="268">
        <f t="shared" si="19"/>
        <v>7.1955502283728469E-3</v>
      </c>
      <c r="D147" s="268">
        <f t="shared" si="19"/>
        <v>7.1955502283728105E-3</v>
      </c>
      <c r="E147" s="268">
        <f t="shared" si="19"/>
        <v>7.1955502283727723E-3</v>
      </c>
      <c r="F147" s="268">
        <f t="shared" si="19"/>
        <v>7.1955502283729995E-3</v>
      </c>
      <c r="G147" s="268">
        <f t="shared" si="19"/>
        <v>7.1955502283726274E-3</v>
      </c>
      <c r="H147" s="268">
        <f t="shared" si="19"/>
        <v>7.1955502283728278E-3</v>
      </c>
      <c r="I147" s="268">
        <f t="shared" si="19"/>
        <v>7.1955502283727454E-3</v>
      </c>
      <c r="J147" s="268">
        <f t="shared" si="19"/>
        <v>7.195550228372944E-3</v>
      </c>
      <c r="K147" s="268">
        <f t="shared" si="19"/>
        <v>7.1955502283725737E-3</v>
      </c>
      <c r="L147" s="268">
        <f t="shared" si="19"/>
        <v>7.1955502283733942E-3</v>
      </c>
      <c r="M147" s="268">
        <f t="shared" si="19"/>
        <v>7.1955502283739068E-3</v>
      </c>
      <c r="N147" s="268">
        <f t="shared" si="19"/>
        <v>7.1955502283729033E-3</v>
      </c>
      <c r="O147" s="268">
        <f t="shared" si="19"/>
        <v>7.1955502283728096E-3</v>
      </c>
      <c r="P147" s="268">
        <f t="shared" si="19"/>
        <v>7.1955502283724132E-3</v>
      </c>
      <c r="Q147" s="268">
        <f t="shared" si="19"/>
        <v>7.1955502283723785E-3</v>
      </c>
      <c r="R147" s="268">
        <f t="shared" si="19"/>
        <v>7.1955502283725208E-3</v>
      </c>
      <c r="S147" s="268">
        <f t="shared" si="19"/>
        <v>7.1955502283718858E-3</v>
      </c>
      <c r="T147" s="268">
        <f t="shared" si="19"/>
        <v>7.1955502283736128E-3</v>
      </c>
      <c r="U147" s="268">
        <f t="shared" si="19"/>
        <v>7.1955502283731132E-3</v>
      </c>
      <c r="V147" s="268">
        <f t="shared" si="19"/>
        <v>7.19555022837282E-3</v>
      </c>
      <c r="W147" s="268">
        <f t="shared" si="19"/>
        <v>7.1955502283727098E-3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8.0564402695843425E-3</v>
      </c>
      <c r="C148" s="269">
        <f t="shared" si="20"/>
        <v>8.0564402695843772E-3</v>
      </c>
      <c r="D148" s="269">
        <f t="shared" si="20"/>
        <v>8.056440269584339E-3</v>
      </c>
      <c r="E148" s="269">
        <f t="shared" si="20"/>
        <v>8.0564402695842956E-3</v>
      </c>
      <c r="F148" s="269">
        <f t="shared" si="20"/>
        <v>8.0564402695845506E-3</v>
      </c>
      <c r="G148" s="269">
        <f t="shared" si="20"/>
        <v>8.0564402695841308E-3</v>
      </c>
      <c r="H148" s="269">
        <f t="shared" si="20"/>
        <v>8.0564402695843564E-3</v>
      </c>
      <c r="I148" s="269">
        <f t="shared" si="20"/>
        <v>8.0564402695842696E-3</v>
      </c>
      <c r="J148" s="269">
        <f t="shared" si="20"/>
        <v>8.0564402695844917E-3</v>
      </c>
      <c r="K148" s="269">
        <f t="shared" si="20"/>
        <v>8.0564402695840667E-3</v>
      </c>
      <c r="L148" s="269">
        <f t="shared" si="20"/>
        <v>8.0564402695849913E-3</v>
      </c>
      <c r="M148" s="269">
        <f t="shared" si="20"/>
        <v>8.0564402695855689E-3</v>
      </c>
      <c r="N148" s="269">
        <f t="shared" si="20"/>
        <v>8.0564402695844431E-3</v>
      </c>
      <c r="O148" s="269">
        <f t="shared" si="20"/>
        <v>8.0564402695843425E-3</v>
      </c>
      <c r="P148" s="269">
        <f t="shared" si="20"/>
        <v>8.0564402695838949E-3</v>
      </c>
      <c r="Q148" s="269">
        <f t="shared" si="20"/>
        <v>8.0564402695838533E-3</v>
      </c>
      <c r="R148" s="269">
        <f t="shared" si="20"/>
        <v>8.0564402695840129E-3</v>
      </c>
      <c r="S148" s="269">
        <f t="shared" si="20"/>
        <v>8.0564402695833034E-3</v>
      </c>
      <c r="T148" s="269">
        <f t="shared" si="20"/>
        <v>8.0564402695852341E-3</v>
      </c>
      <c r="U148" s="269">
        <f t="shared" si="20"/>
        <v>8.0564402695846755E-3</v>
      </c>
      <c r="V148" s="269">
        <f t="shared" si="20"/>
        <v>8.0564402695843494E-3</v>
      </c>
      <c r="W148" s="269">
        <f t="shared" si="20"/>
        <v>8.0564402695842297E-3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9.0079518615730752E-3</v>
      </c>
      <c r="C149" s="269">
        <f t="shared" si="21"/>
        <v>9.236897440556455E-3</v>
      </c>
      <c r="D149" s="269">
        <f t="shared" si="21"/>
        <v>8.9356670503897822E-3</v>
      </c>
      <c r="E149" s="269">
        <f t="shared" si="21"/>
        <v>8.4809967827303694E-3</v>
      </c>
      <c r="F149" s="269">
        <f t="shared" si="21"/>
        <v>9.1422423761087415E-3</v>
      </c>
      <c r="G149" s="269">
        <f t="shared" si="21"/>
        <v>8.2842894049058157E-3</v>
      </c>
      <c r="H149" s="269">
        <f t="shared" si="21"/>
        <v>9.0779449783045772E-3</v>
      </c>
      <c r="I149" s="269">
        <f t="shared" si="21"/>
        <v>8.8061490148110596E-3</v>
      </c>
      <c r="J149" s="269">
        <f t="shared" si="21"/>
        <v>1.0389027944639069E-2</v>
      </c>
      <c r="K149" s="269">
        <f t="shared" si="21"/>
        <v>1.206687419919506E-2</v>
      </c>
      <c r="L149" s="269">
        <f t="shared" si="21"/>
        <v>1.1904069331023779E-2</v>
      </c>
      <c r="M149" s="269">
        <f t="shared" si="21"/>
        <v>1.1626080507990192E-2</v>
      </c>
      <c r="N149" s="269">
        <f t="shared" si="21"/>
        <v>1.8115854349595086E-2</v>
      </c>
      <c r="O149" s="269">
        <f t="shared" si="21"/>
        <v>1.5349239818797183E-2</v>
      </c>
      <c r="P149" s="269">
        <f t="shared" si="21"/>
        <v>1.5995678278049656E-2</v>
      </c>
      <c r="Q149" s="269">
        <f t="shared" si="21"/>
        <v>1.6652701306921747E-2</v>
      </c>
      <c r="R149" s="269">
        <f t="shared" si="21"/>
        <v>1.6250012613122155E-2</v>
      </c>
      <c r="S149" s="269">
        <f t="shared" si="21"/>
        <v>1.6466165415400639E-2</v>
      </c>
      <c r="T149" s="269">
        <f t="shared" si="21"/>
        <v>1.3376818012914212E-2</v>
      </c>
      <c r="U149" s="269">
        <f t="shared" si="21"/>
        <v>1.3925835790906914E-2</v>
      </c>
      <c r="V149" s="269">
        <f t="shared" si="21"/>
        <v>1.534381297229951E-2</v>
      </c>
      <c r="W149" s="269">
        <f t="shared" si="21"/>
        <v>1.562301145407736E-2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5.9256386055765104E-3</v>
      </c>
      <c r="C150" s="269">
        <f t="shared" si="22"/>
        <v>5.9256386055765347E-3</v>
      </c>
      <c r="D150" s="269">
        <f t="shared" si="22"/>
        <v>5.9256386055765069E-3</v>
      </c>
      <c r="E150" s="269">
        <f t="shared" si="22"/>
        <v>5.9256386055764748E-3</v>
      </c>
      <c r="F150" s="269">
        <f t="shared" si="22"/>
        <v>5.9256386055766639E-3</v>
      </c>
      <c r="G150" s="269">
        <f t="shared" si="22"/>
        <v>5.925638605576356E-3</v>
      </c>
      <c r="H150" s="269">
        <f t="shared" si="22"/>
        <v>5.9256386055765217E-3</v>
      </c>
      <c r="I150" s="269">
        <f t="shared" si="22"/>
        <v>5.9256386055764575E-3</v>
      </c>
      <c r="J150" s="269">
        <f t="shared" si="22"/>
        <v>5.9256386055766171E-3</v>
      </c>
      <c r="K150" s="269">
        <f t="shared" si="22"/>
        <v>5.9256386055763083E-3</v>
      </c>
      <c r="L150" s="269">
        <f t="shared" si="22"/>
        <v>5.92563860557699E-3</v>
      </c>
      <c r="M150" s="269">
        <f t="shared" si="22"/>
        <v>5.9256386055774098E-3</v>
      </c>
      <c r="N150" s="269">
        <f t="shared" si="22"/>
        <v>5.9256386055765832E-3</v>
      </c>
      <c r="O150" s="269">
        <f t="shared" si="22"/>
        <v>5.9256386055765078E-3</v>
      </c>
      <c r="P150" s="269">
        <f t="shared" si="22"/>
        <v>5.9256386055761834E-3</v>
      </c>
      <c r="Q150" s="269">
        <f t="shared" si="22"/>
        <v>5.925638605576147E-3</v>
      </c>
      <c r="R150" s="269">
        <f t="shared" si="22"/>
        <v>5.9256386055762666E-3</v>
      </c>
      <c r="S150" s="269">
        <f t="shared" si="22"/>
        <v>5.9256386055757454E-3</v>
      </c>
      <c r="T150" s="269">
        <f t="shared" si="22"/>
        <v>5.9256386055771678E-3</v>
      </c>
      <c r="U150" s="269">
        <f t="shared" si="22"/>
        <v>5.925638605576755E-3</v>
      </c>
      <c r="V150" s="269">
        <f t="shared" si="22"/>
        <v>5.9256386055765164E-3</v>
      </c>
      <c r="W150" s="269">
        <f t="shared" si="22"/>
        <v>5.9256386055764236E-3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8.134702337528386E-3</v>
      </c>
      <c r="C151" s="270">
        <f t="shared" si="23"/>
        <v>8.1330048418327434E-3</v>
      </c>
      <c r="D151" s="270">
        <f t="shared" si="23"/>
        <v>8.0872445864822451E-3</v>
      </c>
      <c r="E151" s="270">
        <f t="shared" si="23"/>
        <v>8.2266307397889735E-3</v>
      </c>
      <c r="F151" s="270">
        <f t="shared" si="23"/>
        <v>8.211446834122841E-3</v>
      </c>
      <c r="G151" s="270">
        <f t="shared" si="23"/>
        <v>8.082202790309018E-3</v>
      </c>
      <c r="H151" s="270">
        <f t="shared" si="23"/>
        <v>8.0829708488849034E-3</v>
      </c>
      <c r="I151" s="270">
        <f t="shared" si="23"/>
        <v>8.0698440624598789E-3</v>
      </c>
      <c r="J151" s="270">
        <f t="shared" si="23"/>
        <v>8.2868379703819502E-3</v>
      </c>
      <c r="K151" s="270">
        <f t="shared" si="23"/>
        <v>8.7532897811227976E-3</v>
      </c>
      <c r="L151" s="270">
        <f t="shared" si="23"/>
        <v>8.6650527722180754E-3</v>
      </c>
      <c r="M151" s="270">
        <f t="shared" si="23"/>
        <v>8.5802831038873772E-3</v>
      </c>
      <c r="N151" s="270">
        <f t="shared" si="23"/>
        <v>1.1220731063542084E-2</v>
      </c>
      <c r="O151" s="270">
        <f t="shared" si="23"/>
        <v>9.2501131455027183E-3</v>
      </c>
      <c r="P151" s="270">
        <f t="shared" si="23"/>
        <v>9.5193157674520936E-3</v>
      </c>
      <c r="Q151" s="270">
        <f t="shared" si="23"/>
        <v>9.9614071064914756E-3</v>
      </c>
      <c r="R151" s="270">
        <f t="shared" si="23"/>
        <v>9.7457720964870993E-3</v>
      </c>
      <c r="S151" s="270">
        <f t="shared" si="23"/>
        <v>1.0077508387267274E-2</v>
      </c>
      <c r="T151" s="270">
        <f t="shared" si="23"/>
        <v>8.8879103444382546E-3</v>
      </c>
      <c r="U151" s="270">
        <f t="shared" si="23"/>
        <v>9.1960230262306576E-3</v>
      </c>
      <c r="V151" s="270">
        <f t="shared" si="23"/>
        <v>9.7696646027618274E-3</v>
      </c>
      <c r="W151" s="270">
        <f t="shared" si="23"/>
        <v>9.9402488994621892E-3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3.8413243621524831E-2</v>
      </c>
      <c r="C152" s="271">
        <f t="shared" si="24"/>
        <v>3.9389552380353361E-2</v>
      </c>
      <c r="D152" s="271">
        <f t="shared" si="24"/>
        <v>3.8104994409629646E-2</v>
      </c>
      <c r="E152" s="271">
        <f t="shared" si="24"/>
        <v>3.6166111961381857E-2</v>
      </c>
      <c r="F152" s="271">
        <f t="shared" si="24"/>
        <v>3.8985908121756487E-2</v>
      </c>
      <c r="G152" s="271">
        <f t="shared" si="24"/>
        <v>3.5327278834535361E-2</v>
      </c>
      <c r="H152" s="271">
        <f t="shared" si="24"/>
        <v>3.8711720199347877E-2</v>
      </c>
      <c r="I152" s="271">
        <f t="shared" si="24"/>
        <v>3.7552681527575897E-2</v>
      </c>
      <c r="J152" s="271">
        <f t="shared" si="24"/>
        <v>4.4302663642183188E-2</v>
      </c>
      <c r="K152" s="271">
        <f t="shared" si="24"/>
        <v>5.1457621608895381E-2</v>
      </c>
      <c r="L152" s="271">
        <f t="shared" si="24"/>
        <v>5.0763361341973685E-2</v>
      </c>
      <c r="M152" s="271">
        <f t="shared" si="24"/>
        <v>4.9577914023055003E-2</v>
      </c>
      <c r="N152" s="271">
        <f t="shared" si="24"/>
        <v>7.7252713739694875E-2</v>
      </c>
      <c r="O152" s="271">
        <f t="shared" si="24"/>
        <v>6.5454844522415165E-2</v>
      </c>
      <c r="P152" s="271">
        <f t="shared" si="24"/>
        <v>6.8211497577758212E-2</v>
      </c>
      <c r="Q152" s="271">
        <f t="shared" si="24"/>
        <v>7.1013287158881513E-2</v>
      </c>
      <c r="R152" s="271">
        <f t="shared" si="24"/>
        <v>6.9296073397499783E-2</v>
      </c>
      <c r="S152" s="271">
        <f t="shared" si="24"/>
        <v>7.021782901753354E-2</v>
      </c>
      <c r="T152" s="271">
        <f t="shared" si="24"/>
        <v>5.7043707282993995E-2</v>
      </c>
      <c r="U152" s="271">
        <f t="shared" si="24"/>
        <v>5.9384922465165114E-2</v>
      </c>
      <c r="V152" s="271">
        <f t="shared" si="24"/>
        <v>6.5431702438641284E-2</v>
      </c>
      <c r="W152" s="271">
        <f t="shared" si="24"/>
        <v>6.6622308190548513E-2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0.16178492508554762</v>
      </c>
      <c r="C153" s="271">
        <f t="shared" si="25"/>
        <v>0.16245440389005114</v>
      </c>
      <c r="D153" s="271">
        <f t="shared" si="25"/>
        <v>0.15783743989068758</v>
      </c>
      <c r="E153" s="271">
        <f t="shared" si="25"/>
        <v>0.163228561215431</v>
      </c>
      <c r="F153" s="271">
        <f t="shared" si="25"/>
        <v>0.1572125543440927</v>
      </c>
      <c r="G153" s="271">
        <f t="shared" si="25"/>
        <v>0.15521763367013391</v>
      </c>
      <c r="H153" s="271">
        <f t="shared" si="25"/>
        <v>0.15454108518753071</v>
      </c>
      <c r="I153" s="271">
        <f t="shared" si="25"/>
        <v>0.15460925329532829</v>
      </c>
      <c r="J153" s="271">
        <f t="shared" si="25"/>
        <v>0.1503577385473191</v>
      </c>
      <c r="K153" s="271">
        <f t="shared" si="25"/>
        <v>0.142322190868063</v>
      </c>
      <c r="L153" s="271">
        <f t="shared" si="25"/>
        <v>0.1399730310888688</v>
      </c>
      <c r="M153" s="271">
        <f t="shared" si="25"/>
        <v>0.14025725057530153</v>
      </c>
      <c r="N153" s="271">
        <f t="shared" si="25"/>
        <v>0.12485942835822138</v>
      </c>
      <c r="O153" s="271">
        <f t="shared" si="25"/>
        <v>0.13428866384559798</v>
      </c>
      <c r="P153" s="271">
        <f t="shared" si="25"/>
        <v>0.13388061376904267</v>
      </c>
      <c r="Q153" s="271">
        <f t="shared" si="25"/>
        <v>0.13100863323974288</v>
      </c>
      <c r="R153" s="271">
        <f t="shared" si="25"/>
        <v>0.13085115709797057</v>
      </c>
      <c r="S153" s="271">
        <f t="shared" si="25"/>
        <v>0.13172502787871618</v>
      </c>
      <c r="T153" s="271">
        <f t="shared" si="25"/>
        <v>0.13352672656690015</v>
      </c>
      <c r="U153" s="271">
        <f t="shared" si="25"/>
        <v>0.1320448971438675</v>
      </c>
      <c r="V153" s="271">
        <f t="shared" si="25"/>
        <v>0.13030277434425244</v>
      </c>
      <c r="W153" s="271">
        <f t="shared" si="25"/>
        <v>0.12939933462254186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0.12890812358341955</v>
      </c>
      <c r="C154" s="320">
        <f t="shared" si="26"/>
        <v>0.12817970409433066</v>
      </c>
      <c r="D154" s="320">
        <f t="shared" si="26"/>
        <v>0.12820145147572642</v>
      </c>
      <c r="E154" s="320">
        <f t="shared" si="26"/>
        <v>0.12755266521931291</v>
      </c>
      <c r="F154" s="320">
        <f t="shared" si="26"/>
        <v>0.12648671993303018</v>
      </c>
      <c r="G154" s="320">
        <f t="shared" si="26"/>
        <v>0.12529977119009822</v>
      </c>
      <c r="H154" s="320">
        <f t="shared" si="26"/>
        <v>0.12407640431688848</v>
      </c>
      <c r="I154" s="320">
        <f t="shared" si="26"/>
        <v>0.12346205493279723</v>
      </c>
      <c r="J154" s="320">
        <f t="shared" si="26"/>
        <v>0.12057068599812423</v>
      </c>
      <c r="K154" s="320">
        <f t="shared" si="26"/>
        <v>0.11319523423652664</v>
      </c>
      <c r="L154" s="320">
        <f t="shared" si="26"/>
        <v>0.11090729050358875</v>
      </c>
      <c r="M154" s="320">
        <f t="shared" si="26"/>
        <v>0.11099191421599618</v>
      </c>
      <c r="N154" s="320">
        <f t="shared" si="26"/>
        <v>0.10038005650356308</v>
      </c>
      <c r="O154" s="320">
        <f t="shared" si="26"/>
        <v>0.10828038011919215</v>
      </c>
      <c r="P154" s="320">
        <f t="shared" si="26"/>
        <v>0.10815427449053656</v>
      </c>
      <c r="Q154" s="320">
        <f t="shared" si="26"/>
        <v>0.10560164715995432</v>
      </c>
      <c r="R154" s="320">
        <f t="shared" si="26"/>
        <v>0.10576889978408707</v>
      </c>
      <c r="S154" s="320">
        <f t="shared" si="26"/>
        <v>0.10637171438639088</v>
      </c>
      <c r="T154" s="320">
        <f t="shared" si="26"/>
        <v>0.10683022445424457</v>
      </c>
      <c r="U154" s="320">
        <f t="shared" si="26"/>
        <v>0.10597663380494567</v>
      </c>
      <c r="V154" s="320">
        <f t="shared" si="26"/>
        <v>0.10495744399294071</v>
      </c>
      <c r="W154" s="320">
        <f t="shared" si="26"/>
        <v>0.10409697176926314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3.2876801502128072E-2</v>
      </c>
      <c r="C155" s="320">
        <f t="shared" si="27"/>
        <v>3.4274699795720495E-2</v>
      </c>
      <c r="D155" s="320">
        <f t="shared" si="27"/>
        <v>2.9635988414961133E-2</v>
      </c>
      <c r="E155" s="320">
        <f t="shared" si="27"/>
        <v>3.5675895996118083E-2</v>
      </c>
      <c r="F155" s="320">
        <f t="shared" si="27"/>
        <v>3.0725834411062514E-2</v>
      </c>
      <c r="G155" s="320">
        <f t="shared" si="27"/>
        <v>2.9917862480035719E-2</v>
      </c>
      <c r="H155" s="320">
        <f t="shared" si="27"/>
        <v>3.0464680870642247E-2</v>
      </c>
      <c r="I155" s="320">
        <f t="shared" si="27"/>
        <v>3.1147198362531076E-2</v>
      </c>
      <c r="J155" s="320">
        <f t="shared" si="27"/>
        <v>2.9787052549194865E-2</v>
      </c>
      <c r="K155" s="320">
        <f t="shared" si="27"/>
        <v>2.9126956631536371E-2</v>
      </c>
      <c r="L155" s="320">
        <f t="shared" si="27"/>
        <v>2.9065740585280032E-2</v>
      </c>
      <c r="M155" s="320">
        <f t="shared" si="27"/>
        <v>2.9265336359305366E-2</v>
      </c>
      <c r="N155" s="320">
        <f t="shared" si="27"/>
        <v>2.4479371854658302E-2</v>
      </c>
      <c r="O155" s="320">
        <f t="shared" si="27"/>
        <v>2.6008283726405824E-2</v>
      </c>
      <c r="P155" s="320">
        <f t="shared" si="27"/>
        <v>2.5726339278506087E-2</v>
      </c>
      <c r="Q155" s="320">
        <f t="shared" si="27"/>
        <v>2.5406986079788543E-2</v>
      </c>
      <c r="R155" s="320">
        <f t="shared" si="27"/>
        <v>2.508225731388351E-2</v>
      </c>
      <c r="S155" s="320">
        <f t="shared" si="27"/>
        <v>2.5353313492325304E-2</v>
      </c>
      <c r="T155" s="320">
        <f t="shared" si="27"/>
        <v>2.6696502112655569E-2</v>
      </c>
      <c r="U155" s="320">
        <f t="shared" si="27"/>
        <v>2.6068263338921819E-2</v>
      </c>
      <c r="V155" s="320">
        <f t="shared" si="27"/>
        <v>2.5345330351311719E-2</v>
      </c>
      <c r="W155" s="320">
        <f t="shared" si="27"/>
        <v>2.5302362853278731E-2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0.65260253085558451</v>
      </c>
      <c r="C157" s="271">
        <f t="shared" si="29"/>
        <v>0.65009586091672666</v>
      </c>
      <c r="D157" s="271">
        <f t="shared" si="29"/>
        <v>0.65767709190987078</v>
      </c>
      <c r="E157" s="271">
        <f t="shared" si="29"/>
        <v>0.6569148577029249</v>
      </c>
      <c r="F157" s="271">
        <f t="shared" si="29"/>
        <v>0.65708196696272714</v>
      </c>
      <c r="G157" s="271">
        <f t="shared" si="29"/>
        <v>0.66818388943376616</v>
      </c>
      <c r="H157" s="271">
        <f t="shared" si="29"/>
        <v>0.66179149577440588</v>
      </c>
      <c r="I157" s="271">
        <f t="shared" si="29"/>
        <v>0.66470754693597722</v>
      </c>
      <c r="J157" s="271">
        <f t="shared" si="29"/>
        <v>0.65488572296192105</v>
      </c>
      <c r="K157" s="271">
        <f t="shared" si="29"/>
        <v>0.65006372910265342</v>
      </c>
      <c r="L157" s="271">
        <f t="shared" si="29"/>
        <v>0.6553037032073864</v>
      </c>
      <c r="M157" s="271">
        <f t="shared" si="29"/>
        <v>0.65776318848026405</v>
      </c>
      <c r="N157" s="271">
        <f t="shared" si="29"/>
        <v>0.61304772900528914</v>
      </c>
      <c r="O157" s="271">
        <f t="shared" si="29"/>
        <v>0.62829110235153862</v>
      </c>
      <c r="P157" s="271">
        <f t="shared" si="29"/>
        <v>0.62220917482495453</v>
      </c>
      <c r="Q157" s="271">
        <f t="shared" si="29"/>
        <v>0.61960812374828389</v>
      </c>
      <c r="R157" s="271">
        <f t="shared" si="29"/>
        <v>0.6238091133964051</v>
      </c>
      <c r="S157" s="271">
        <f t="shared" si="29"/>
        <v>0.6201798049786551</v>
      </c>
      <c r="T157" s="271">
        <f t="shared" si="29"/>
        <v>0.64937376204754671</v>
      </c>
      <c r="U157" s="271">
        <f t="shared" si="29"/>
        <v>0.64566190924123357</v>
      </c>
      <c r="V157" s="271">
        <f t="shared" si="29"/>
        <v>0.63358060728371168</v>
      </c>
      <c r="W157" s="271">
        <f t="shared" si="29"/>
        <v>0.63205611437094888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0.61458801505533467</v>
      </c>
      <c r="C158" s="320">
        <f t="shared" si="30"/>
        <v>0.61111517040069174</v>
      </c>
      <c r="D158" s="320">
        <f t="shared" si="30"/>
        <v>0.61996762570791719</v>
      </c>
      <c r="E158" s="320">
        <f t="shared" si="30"/>
        <v>0.62112414843256369</v>
      </c>
      <c r="F158" s="320">
        <f t="shared" si="30"/>
        <v>0.61850073089519686</v>
      </c>
      <c r="G158" s="320">
        <f t="shared" si="30"/>
        <v>0.63322330623837164</v>
      </c>
      <c r="H158" s="320">
        <f t="shared" si="30"/>
        <v>0.62348160157040933</v>
      </c>
      <c r="I158" s="320">
        <f t="shared" si="30"/>
        <v>0.62754466063205006</v>
      </c>
      <c r="J158" s="320">
        <f t="shared" si="30"/>
        <v>0.61104291906823438</v>
      </c>
      <c r="K158" s="320">
        <f t="shared" si="30"/>
        <v>0.59914023539907801</v>
      </c>
      <c r="L158" s="320">
        <f t="shared" si="30"/>
        <v>0.60506726337893835</v>
      </c>
      <c r="M158" s="320">
        <f t="shared" si="30"/>
        <v>0.60869989107840716</v>
      </c>
      <c r="N158" s="320">
        <f t="shared" si="30"/>
        <v>0.53659689512089903</v>
      </c>
      <c r="O158" s="320">
        <f t="shared" si="30"/>
        <v>0.56351567630795485</v>
      </c>
      <c r="P158" s="320">
        <f t="shared" si="30"/>
        <v>0.55470570966651134</v>
      </c>
      <c r="Q158" s="320">
        <f t="shared" si="30"/>
        <v>0.54933195146440272</v>
      </c>
      <c r="R158" s="320">
        <f t="shared" si="30"/>
        <v>0.55523233026871255</v>
      </c>
      <c r="S158" s="320">
        <f t="shared" si="30"/>
        <v>0.55069083401473129</v>
      </c>
      <c r="T158" s="320">
        <f t="shared" si="30"/>
        <v>0.59292216599958658</v>
      </c>
      <c r="U158" s="320">
        <f t="shared" si="30"/>
        <v>0.58689339972428023</v>
      </c>
      <c r="V158" s="320">
        <f t="shared" si="30"/>
        <v>0.56882808311006483</v>
      </c>
      <c r="W158" s="320">
        <f t="shared" si="30"/>
        <v>0.56612534288203542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3.8014515800249803E-2</v>
      </c>
      <c r="C159" s="320">
        <f t="shared" si="31"/>
        <v>3.898069051603488E-2</v>
      </c>
      <c r="D159" s="320">
        <f t="shared" si="31"/>
        <v>3.77094662019535E-2</v>
      </c>
      <c r="E159" s="320">
        <f t="shared" si="31"/>
        <v>3.5790709270361265E-2</v>
      </c>
      <c r="F159" s="320">
        <f t="shared" si="31"/>
        <v>3.8581236067530195E-2</v>
      </c>
      <c r="G159" s="320">
        <f t="shared" si="31"/>
        <v>3.4960583195394489E-2</v>
      </c>
      <c r="H159" s="320">
        <f t="shared" si="31"/>
        <v>3.8309894203996504E-2</v>
      </c>
      <c r="I159" s="320">
        <f t="shared" si="31"/>
        <v>3.7162886303927188E-2</v>
      </c>
      <c r="J159" s="320">
        <f t="shared" si="31"/>
        <v>4.3842803893686735E-2</v>
      </c>
      <c r="K159" s="320">
        <f t="shared" si="31"/>
        <v>5.0923493703575455E-2</v>
      </c>
      <c r="L159" s="320">
        <f t="shared" si="31"/>
        <v>5.0236439828448075E-2</v>
      </c>
      <c r="M159" s="320">
        <f t="shared" si="31"/>
        <v>4.9063297401856831E-2</v>
      </c>
      <c r="N159" s="320">
        <f t="shared" si="31"/>
        <v>7.6450833884390196E-2</v>
      </c>
      <c r="O159" s="320">
        <f t="shared" si="31"/>
        <v>6.4775426043583689E-2</v>
      </c>
      <c r="P159" s="320">
        <f t="shared" si="31"/>
        <v>6.7503465158443202E-2</v>
      </c>
      <c r="Q159" s="320">
        <f t="shared" si="31"/>
        <v>7.027617228388118E-2</v>
      </c>
      <c r="R159" s="320">
        <f t="shared" si="31"/>
        <v>6.8576783127692484E-2</v>
      </c>
      <c r="S159" s="320">
        <f t="shared" si="31"/>
        <v>6.9488970963923716E-2</v>
      </c>
      <c r="T159" s="320">
        <f t="shared" si="31"/>
        <v>5.6451596047960115E-2</v>
      </c>
      <c r="U159" s="320">
        <f t="shared" si="31"/>
        <v>5.8768509516953359E-2</v>
      </c>
      <c r="V159" s="320">
        <f t="shared" si="31"/>
        <v>6.4752524173646853E-2</v>
      </c>
      <c r="W159" s="320">
        <f t="shared" si="31"/>
        <v>6.5930771488913506E-2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0.10887901713470753</v>
      </c>
      <c r="C160" s="271">
        <f t="shared" si="32"/>
        <v>0.10951265142694588</v>
      </c>
      <c r="D160" s="271">
        <f t="shared" si="32"/>
        <v>0.1081799330494064</v>
      </c>
      <c r="E160" s="271">
        <f t="shared" si="32"/>
        <v>0.10580521249420939</v>
      </c>
      <c r="F160" s="271">
        <f t="shared" si="32"/>
        <v>0.10818825225765764</v>
      </c>
      <c r="G160" s="271">
        <f t="shared" si="32"/>
        <v>0.10372707676281659</v>
      </c>
      <c r="H160" s="271">
        <f t="shared" si="32"/>
        <v>0.1066171539079921</v>
      </c>
      <c r="I160" s="271">
        <f t="shared" si="32"/>
        <v>0.10507689606031399</v>
      </c>
      <c r="J160" s="271">
        <f t="shared" si="32"/>
        <v>0.1106003798300218</v>
      </c>
      <c r="K160" s="271">
        <f t="shared" si="32"/>
        <v>0.11415866533653755</v>
      </c>
      <c r="L160" s="271">
        <f t="shared" si="32"/>
        <v>0.11221315315499381</v>
      </c>
      <c r="M160" s="271">
        <f t="shared" si="32"/>
        <v>0.11101765420596484</v>
      </c>
      <c r="N160" s="271">
        <f t="shared" si="32"/>
        <v>0.13432591438012337</v>
      </c>
      <c r="O160" s="271">
        <f t="shared" si="32"/>
        <v>0.12618840721261471</v>
      </c>
      <c r="P160" s="271">
        <f t="shared" si="32"/>
        <v>0.12900609067921076</v>
      </c>
      <c r="Q160" s="271">
        <f t="shared" si="32"/>
        <v>0.13057821833614591</v>
      </c>
      <c r="R160" s="271">
        <f t="shared" si="32"/>
        <v>0.12887024229498303</v>
      </c>
      <c r="S160" s="271">
        <f t="shared" si="32"/>
        <v>0.13015603521889649</v>
      </c>
      <c r="T160" s="271">
        <f t="shared" si="32"/>
        <v>0.1166134466416706</v>
      </c>
      <c r="U160" s="271">
        <f t="shared" si="32"/>
        <v>0.11860878322906192</v>
      </c>
      <c r="V160" s="271">
        <f t="shared" si="32"/>
        <v>0.12439380925479963</v>
      </c>
      <c r="W160" s="271">
        <f t="shared" si="32"/>
        <v>0.12518135335888778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6.8679111019158204E-2</v>
      </c>
      <c r="C161" s="320">
        <f t="shared" si="33"/>
        <v>6.8291026842855068E-2</v>
      </c>
      <c r="D161" s="320">
        <f t="shared" si="33"/>
        <v>6.8302613318398542E-2</v>
      </c>
      <c r="E161" s="320">
        <f t="shared" si="33"/>
        <v>6.7956955790437604E-2</v>
      </c>
      <c r="F161" s="320">
        <f t="shared" si="33"/>
        <v>6.7389046083726353E-2</v>
      </c>
      <c r="G161" s="320">
        <f t="shared" si="33"/>
        <v>6.6756668680163209E-2</v>
      </c>
      <c r="H161" s="320">
        <f t="shared" si="33"/>
        <v>6.6104888583093074E-2</v>
      </c>
      <c r="I161" s="320">
        <f t="shared" si="33"/>
        <v>6.5777578182618188E-2</v>
      </c>
      <c r="J161" s="320">
        <f t="shared" si="33"/>
        <v>6.4237127181225345E-2</v>
      </c>
      <c r="K161" s="320">
        <f t="shared" si="33"/>
        <v>6.0307665978391108E-2</v>
      </c>
      <c r="L161" s="320">
        <f t="shared" si="33"/>
        <v>5.908870523897472E-2</v>
      </c>
      <c r="M161" s="320">
        <f t="shared" si="33"/>
        <v>5.9133790693465242E-2</v>
      </c>
      <c r="N161" s="320">
        <f t="shared" si="33"/>
        <v>5.3480051164163447E-2</v>
      </c>
      <c r="O161" s="320">
        <f t="shared" si="33"/>
        <v>5.7689151317063793E-2</v>
      </c>
      <c r="P161" s="320">
        <f t="shared" si="33"/>
        <v>5.762196530713809E-2</v>
      </c>
      <c r="Q161" s="320">
        <f t="shared" si="33"/>
        <v>5.626198758847905E-2</v>
      </c>
      <c r="R161" s="320">
        <f t="shared" si="33"/>
        <v>5.6351095716204051E-2</v>
      </c>
      <c r="S161" s="320">
        <f t="shared" si="33"/>
        <v>5.6672260665663554E-2</v>
      </c>
      <c r="T161" s="320">
        <f t="shared" si="33"/>
        <v>5.6916543671095346E-2</v>
      </c>
      <c r="U161" s="320">
        <f t="shared" si="33"/>
        <v>5.6461771346912194E-2</v>
      </c>
      <c r="V161" s="320">
        <f t="shared" si="33"/>
        <v>5.5918771819012114E-2</v>
      </c>
      <c r="W161" s="320">
        <f t="shared" si="33"/>
        <v>5.546033315947637E-2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4.0199906115549321E-2</v>
      </c>
      <c r="C162" s="328">
        <f t="shared" si="34"/>
        <v>4.1221624584090809E-2</v>
      </c>
      <c r="D162" s="328">
        <f t="shared" si="34"/>
        <v>3.9877319731007867E-2</v>
      </c>
      <c r="E162" s="328">
        <f t="shared" si="34"/>
        <v>3.7848256703771788E-2</v>
      </c>
      <c r="F162" s="328">
        <f t="shared" si="34"/>
        <v>4.0799206173931298E-2</v>
      </c>
      <c r="G162" s="328">
        <f t="shared" si="34"/>
        <v>3.697040808265338E-2</v>
      </c>
      <c r="H162" s="328">
        <f t="shared" si="34"/>
        <v>4.0512265324899037E-2</v>
      </c>
      <c r="I162" s="328">
        <f t="shared" si="34"/>
        <v>3.9299317877695798E-2</v>
      </c>
      <c r="J162" s="328">
        <f t="shared" si="34"/>
        <v>4.6363252648796462E-2</v>
      </c>
      <c r="K162" s="328">
        <f t="shared" si="34"/>
        <v>5.3850999358146447E-2</v>
      </c>
      <c r="L162" s="328">
        <f t="shared" si="34"/>
        <v>5.3124447916019085E-2</v>
      </c>
      <c r="M162" s="328">
        <f t="shared" si="34"/>
        <v>5.1883863512499594E-2</v>
      </c>
      <c r="N162" s="328">
        <f t="shared" si="34"/>
        <v>8.0845863215959907E-2</v>
      </c>
      <c r="O162" s="328">
        <f t="shared" si="34"/>
        <v>6.849925589555092E-2</v>
      </c>
      <c r="P162" s="328">
        <f t="shared" si="34"/>
        <v>7.1384125372072657E-2</v>
      </c>
      <c r="Q162" s="328">
        <f t="shared" si="34"/>
        <v>7.431623074766687E-2</v>
      </c>
      <c r="R162" s="328">
        <f t="shared" si="34"/>
        <v>7.251914657877899E-2</v>
      </c>
      <c r="S162" s="328">
        <f t="shared" si="34"/>
        <v>7.3483774553232933E-2</v>
      </c>
      <c r="T162" s="328">
        <f t="shared" si="34"/>
        <v>5.9696902970575248E-2</v>
      </c>
      <c r="U162" s="328">
        <f t="shared" si="34"/>
        <v>6.2147011882149716E-2</v>
      </c>
      <c r="V162" s="328">
        <f t="shared" si="34"/>
        <v>6.847503743578752E-2</v>
      </c>
      <c r="W162" s="328">
        <f t="shared" si="34"/>
        <v>6.9721020199411399E-2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1.0000000000000002</v>
      </c>
      <c r="D165" s="234">
        <f t="shared" si="35"/>
        <v>0.99999999999999989</v>
      </c>
      <c r="E165" s="234">
        <f t="shared" si="35"/>
        <v>1</v>
      </c>
      <c r="F165" s="234">
        <f t="shared" si="35"/>
        <v>0.99999999999999978</v>
      </c>
      <c r="G165" s="234">
        <f t="shared" si="35"/>
        <v>0.99999999999999989</v>
      </c>
      <c r="H165" s="234">
        <f t="shared" si="35"/>
        <v>0.99999999999999989</v>
      </c>
      <c r="I165" s="234">
        <f t="shared" si="35"/>
        <v>1</v>
      </c>
      <c r="J165" s="234">
        <f t="shared" si="35"/>
        <v>1</v>
      </c>
      <c r="K165" s="234">
        <f t="shared" si="35"/>
        <v>1</v>
      </c>
      <c r="L165" s="234">
        <f t="shared" si="35"/>
        <v>1</v>
      </c>
      <c r="M165" s="234">
        <f t="shared" si="35"/>
        <v>0.99999999999999989</v>
      </c>
      <c r="N165" s="234">
        <f t="shared" si="35"/>
        <v>1</v>
      </c>
      <c r="O165" s="234">
        <f t="shared" si="35"/>
        <v>1.0000000000000004</v>
      </c>
      <c r="P165" s="234">
        <f t="shared" si="35"/>
        <v>0.99999999999999989</v>
      </c>
      <c r="Q165" s="234">
        <f t="shared" si="35"/>
        <v>1</v>
      </c>
      <c r="R165" s="234">
        <f t="shared" si="35"/>
        <v>0.99999999999999978</v>
      </c>
      <c r="S165" s="234">
        <f t="shared" si="35"/>
        <v>0.99999999999999989</v>
      </c>
      <c r="T165" s="234">
        <f t="shared" si="35"/>
        <v>1.0000000000000002</v>
      </c>
      <c r="U165" s="234">
        <f t="shared" si="35"/>
        <v>1</v>
      </c>
      <c r="V165" s="234">
        <f t="shared" si="35"/>
        <v>0.99999999999999978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8.4901072430597514E-3</v>
      </c>
      <c r="C166" s="268">
        <f t="shared" si="36"/>
        <v>8.4901072430577876E-3</v>
      </c>
      <c r="D166" s="268">
        <f t="shared" si="36"/>
        <v>8.4901072430606794E-3</v>
      </c>
      <c r="E166" s="268">
        <f t="shared" si="36"/>
        <v>8.4901072430594426E-3</v>
      </c>
      <c r="F166" s="268">
        <f t="shared" si="36"/>
        <v>8.4901072430587799E-3</v>
      </c>
      <c r="G166" s="268">
        <f t="shared" si="36"/>
        <v>8.4901072430568457E-3</v>
      </c>
      <c r="H166" s="268">
        <f t="shared" si="36"/>
        <v>8.4901072430607089E-3</v>
      </c>
      <c r="I166" s="268">
        <f t="shared" si="36"/>
        <v>8.4901072430580791E-3</v>
      </c>
      <c r="J166" s="268">
        <f t="shared" si="36"/>
        <v>8.4901072430612658E-3</v>
      </c>
      <c r="K166" s="268">
        <f t="shared" si="36"/>
        <v>8.4901072430323497E-3</v>
      </c>
      <c r="L166" s="268">
        <f t="shared" si="36"/>
        <v>8.4901072430349223E-3</v>
      </c>
      <c r="M166" s="268">
        <f t="shared" si="36"/>
        <v>8.4901072430384888E-3</v>
      </c>
      <c r="N166" s="268">
        <f t="shared" si="36"/>
        <v>8.4901072430297753E-3</v>
      </c>
      <c r="O166" s="268">
        <f t="shared" si="36"/>
        <v>8.4901072430389607E-3</v>
      </c>
      <c r="P166" s="268">
        <f t="shared" si="36"/>
        <v>8.4901072430325578E-3</v>
      </c>
      <c r="Q166" s="268">
        <f t="shared" si="36"/>
        <v>8.4901072430391394E-3</v>
      </c>
      <c r="R166" s="268">
        <f t="shared" si="36"/>
        <v>8.4901072430405948E-3</v>
      </c>
      <c r="S166" s="268">
        <f t="shared" si="36"/>
        <v>8.4901072430392192E-3</v>
      </c>
      <c r="T166" s="268">
        <f t="shared" si="36"/>
        <v>8.4901072430404682E-3</v>
      </c>
      <c r="U166" s="268">
        <f t="shared" si="36"/>
        <v>8.4901072430364731E-3</v>
      </c>
      <c r="V166" s="268">
        <f t="shared" si="36"/>
        <v>8.4901072430409816E-3</v>
      </c>
      <c r="W166" s="268">
        <f t="shared" si="36"/>
        <v>8.4901072430417154E-3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9.5190184158696727E-3</v>
      </c>
      <c r="C167" s="269">
        <f t="shared" si="37"/>
        <v>9.5190184158674696E-3</v>
      </c>
      <c r="D167" s="269">
        <f t="shared" si="37"/>
        <v>9.519018415870717E-3</v>
      </c>
      <c r="E167" s="269">
        <f t="shared" si="37"/>
        <v>9.5190184158693274E-3</v>
      </c>
      <c r="F167" s="269">
        <f t="shared" si="37"/>
        <v>9.5190184158685832E-3</v>
      </c>
      <c r="G167" s="269">
        <f t="shared" si="37"/>
        <v>9.5190184158664148E-3</v>
      </c>
      <c r="H167" s="269">
        <f t="shared" si="37"/>
        <v>9.5190184158707482E-3</v>
      </c>
      <c r="I167" s="269">
        <f t="shared" si="37"/>
        <v>9.5190184158677974E-3</v>
      </c>
      <c r="J167" s="269">
        <f t="shared" si="37"/>
        <v>9.5190184158713727E-3</v>
      </c>
      <c r="K167" s="269">
        <f t="shared" si="37"/>
        <v>9.5190184158389524E-3</v>
      </c>
      <c r="L167" s="269">
        <f t="shared" si="37"/>
        <v>9.5190184158418355E-3</v>
      </c>
      <c r="M167" s="269">
        <f t="shared" si="37"/>
        <v>9.5190184158458323E-3</v>
      </c>
      <c r="N167" s="269">
        <f t="shared" si="37"/>
        <v>9.5190184158360641E-3</v>
      </c>
      <c r="O167" s="269">
        <f t="shared" si="37"/>
        <v>9.5190184158463632E-3</v>
      </c>
      <c r="P167" s="269">
        <f t="shared" si="37"/>
        <v>9.5190184158391849E-3</v>
      </c>
      <c r="Q167" s="269">
        <f t="shared" si="37"/>
        <v>9.5190184158465609E-3</v>
      </c>
      <c r="R167" s="269">
        <f t="shared" si="37"/>
        <v>9.519018415848195E-3</v>
      </c>
      <c r="S167" s="269">
        <f t="shared" si="37"/>
        <v>9.5190184158466546E-3</v>
      </c>
      <c r="T167" s="269">
        <f t="shared" si="37"/>
        <v>9.5190184158480511E-3</v>
      </c>
      <c r="U167" s="269">
        <f t="shared" si="37"/>
        <v>9.5190184158435772E-3</v>
      </c>
      <c r="V167" s="269">
        <f t="shared" si="37"/>
        <v>9.519018415848627E-3</v>
      </c>
      <c r="W167" s="269">
        <f t="shared" si="37"/>
        <v>9.5190184158494492E-3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1.5240425407335606E-2</v>
      </c>
      <c r="C168" s="269">
        <f t="shared" si="38"/>
        <v>1.5601374485516023E-2</v>
      </c>
      <c r="D168" s="269">
        <f t="shared" si="38"/>
        <v>1.5210641461189096E-2</v>
      </c>
      <c r="E168" s="269">
        <f t="shared" si="38"/>
        <v>1.466574178992119E-2</v>
      </c>
      <c r="F168" s="269">
        <f t="shared" si="38"/>
        <v>1.5633903376298355E-2</v>
      </c>
      <c r="G168" s="269">
        <f t="shared" si="38"/>
        <v>1.4601732937541282E-2</v>
      </c>
      <c r="H168" s="269">
        <f t="shared" si="38"/>
        <v>1.5778454298617114E-2</v>
      </c>
      <c r="I168" s="269">
        <f t="shared" si="38"/>
        <v>1.5476290176480608E-2</v>
      </c>
      <c r="J168" s="269">
        <f t="shared" si="38"/>
        <v>1.7804544785389294E-2</v>
      </c>
      <c r="K168" s="269">
        <f t="shared" si="38"/>
        <v>2.0660551837104565E-2</v>
      </c>
      <c r="L168" s="269">
        <f t="shared" si="38"/>
        <v>2.0754992023082484E-2</v>
      </c>
      <c r="M168" s="269">
        <f t="shared" si="38"/>
        <v>2.041418451044898E-2</v>
      </c>
      <c r="N168" s="269">
        <f t="shared" si="38"/>
        <v>2.856006049901242E-2</v>
      </c>
      <c r="O168" s="269">
        <f t="shared" si="38"/>
        <v>2.4841337962143932E-2</v>
      </c>
      <c r="P168" s="269">
        <f t="shared" si="38"/>
        <v>2.5487892920794484E-2</v>
      </c>
      <c r="Q168" s="269">
        <f t="shared" si="38"/>
        <v>2.6470034896376535E-2</v>
      </c>
      <c r="R168" s="269">
        <f t="shared" si="38"/>
        <v>2.6068472700820581E-2</v>
      </c>
      <c r="S168" s="269">
        <f t="shared" si="38"/>
        <v>2.6179066428393547E-2</v>
      </c>
      <c r="T168" s="269">
        <f t="shared" si="38"/>
        <v>2.2974788042273497E-2</v>
      </c>
      <c r="U168" s="269">
        <f t="shared" si="38"/>
        <v>2.3686417510694585E-2</v>
      </c>
      <c r="V168" s="269">
        <f t="shared" si="38"/>
        <v>2.5295201642080819E-2</v>
      </c>
      <c r="W168" s="269">
        <f t="shared" si="38"/>
        <v>2.5695310862016794E-2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7.6201889364913115E-3</v>
      </c>
      <c r="C169" s="269">
        <f t="shared" si="39"/>
        <v>7.6201889364895482E-3</v>
      </c>
      <c r="D169" s="269">
        <f t="shared" si="39"/>
        <v>7.6201889364921451E-3</v>
      </c>
      <c r="E169" s="269">
        <f t="shared" si="39"/>
        <v>7.6201889364910349E-3</v>
      </c>
      <c r="F169" s="269">
        <f t="shared" si="39"/>
        <v>7.6201889364904416E-3</v>
      </c>
      <c r="G169" s="269">
        <f t="shared" si="39"/>
        <v>7.6201889364887017E-3</v>
      </c>
      <c r="H169" s="269">
        <f t="shared" si="39"/>
        <v>7.620188936492172E-3</v>
      </c>
      <c r="I169" s="269">
        <f t="shared" si="39"/>
        <v>7.6201889364898093E-3</v>
      </c>
      <c r="J169" s="269">
        <f t="shared" si="39"/>
        <v>7.6201889364926724E-3</v>
      </c>
      <c r="K169" s="269">
        <f t="shared" si="39"/>
        <v>7.6201889364667184E-3</v>
      </c>
      <c r="L169" s="269">
        <f t="shared" si="39"/>
        <v>7.6201889364690229E-3</v>
      </c>
      <c r="M169" s="269">
        <f t="shared" si="39"/>
        <v>7.6201889364722235E-3</v>
      </c>
      <c r="N169" s="269">
        <f t="shared" si="39"/>
        <v>7.6201889364644042E-3</v>
      </c>
      <c r="O169" s="269">
        <f t="shared" si="39"/>
        <v>7.6201889364726494E-3</v>
      </c>
      <c r="P169" s="269">
        <f t="shared" si="39"/>
        <v>7.6201889364669031E-3</v>
      </c>
      <c r="Q169" s="269">
        <f t="shared" si="39"/>
        <v>7.6201889364728072E-3</v>
      </c>
      <c r="R169" s="269">
        <f t="shared" si="39"/>
        <v>7.620188936474117E-3</v>
      </c>
      <c r="S169" s="269">
        <f t="shared" si="39"/>
        <v>7.620188936472881E-3</v>
      </c>
      <c r="T169" s="269">
        <f t="shared" si="39"/>
        <v>7.6201889364740033E-3</v>
      </c>
      <c r="U169" s="269">
        <f t="shared" si="39"/>
        <v>7.6201889364704203E-3</v>
      </c>
      <c r="V169" s="269">
        <f t="shared" si="39"/>
        <v>7.6201889364744639E-3</v>
      </c>
      <c r="W169" s="269">
        <f t="shared" si="39"/>
        <v>7.6201889364751248E-3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8.0809798680661783E-3</v>
      </c>
      <c r="C170" s="270">
        <f t="shared" si="40"/>
        <v>8.0656448784291335E-3</v>
      </c>
      <c r="D170" s="270">
        <f t="shared" si="40"/>
        <v>8.0829976933535636E-3</v>
      </c>
      <c r="E170" s="270">
        <f t="shared" si="40"/>
        <v>8.3527689001165438E-3</v>
      </c>
      <c r="F170" s="270">
        <f t="shared" si="40"/>
        <v>8.2449059061232861E-3</v>
      </c>
      <c r="G170" s="270">
        <f t="shared" si="40"/>
        <v>8.3643116825485673E-3</v>
      </c>
      <c r="H170" s="270">
        <f t="shared" si="40"/>
        <v>8.2489609642377344E-3</v>
      </c>
      <c r="I170" s="270">
        <f t="shared" si="40"/>
        <v>8.3271675354241684E-3</v>
      </c>
      <c r="J170" s="270">
        <f t="shared" si="40"/>
        <v>8.3386574420067118E-3</v>
      </c>
      <c r="K170" s="270">
        <f t="shared" si="40"/>
        <v>8.7997384513537873E-3</v>
      </c>
      <c r="L170" s="270">
        <f t="shared" si="40"/>
        <v>8.8705318791078951E-3</v>
      </c>
      <c r="M170" s="270">
        <f t="shared" si="40"/>
        <v>8.8460960999172666E-3</v>
      </c>
      <c r="N170" s="270">
        <f t="shared" si="40"/>
        <v>1.038658505709541E-2</v>
      </c>
      <c r="O170" s="270">
        <f t="shared" si="40"/>
        <v>8.7899515754178391E-3</v>
      </c>
      <c r="P170" s="270">
        <f t="shared" si="40"/>
        <v>8.9061156899403558E-3</v>
      </c>
      <c r="Q170" s="270">
        <f t="shared" si="40"/>
        <v>9.2969787150779387E-3</v>
      </c>
      <c r="R170" s="270">
        <f t="shared" si="40"/>
        <v>9.1797205827218661E-3</v>
      </c>
      <c r="S170" s="270">
        <f t="shared" si="40"/>
        <v>9.4073255887062515E-3</v>
      </c>
      <c r="T170" s="270">
        <f t="shared" si="40"/>
        <v>8.9629234162842564E-3</v>
      </c>
      <c r="U170" s="270">
        <f t="shared" si="40"/>
        <v>9.1839494826988447E-3</v>
      </c>
      <c r="V170" s="270">
        <f t="shared" si="40"/>
        <v>9.4566176459580532E-3</v>
      </c>
      <c r="W170" s="270">
        <f t="shared" si="40"/>
        <v>9.5992590047547389E-3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0.75709323557069375</v>
      </c>
      <c r="C171" s="271">
        <f t="shared" si="41"/>
        <v>0.75391894957449312</v>
      </c>
      <c r="D171" s="271">
        <f t="shared" si="41"/>
        <v>0.757354469447578</v>
      </c>
      <c r="E171" s="271">
        <f t="shared" si="41"/>
        <v>0.76191887899939881</v>
      </c>
      <c r="F171" s="271">
        <f t="shared" si="41"/>
        <v>0.75346617905972169</v>
      </c>
      <c r="G171" s="271">
        <f t="shared" si="41"/>
        <v>0.76247364810663942</v>
      </c>
      <c r="H171" s="271">
        <f t="shared" si="41"/>
        <v>0.75218554881955912</v>
      </c>
      <c r="I171" s="271">
        <f t="shared" si="41"/>
        <v>0.75478253924343464</v>
      </c>
      <c r="J171" s="271">
        <f t="shared" si="41"/>
        <v>0.73420533846756986</v>
      </c>
      <c r="K171" s="271">
        <f t="shared" si="41"/>
        <v>0.70855135015183834</v>
      </c>
      <c r="L171" s="271">
        <f t="shared" si="41"/>
        <v>0.70765178420896058</v>
      </c>
      <c r="M171" s="271">
        <f t="shared" si="41"/>
        <v>0.71068485161006578</v>
      </c>
      <c r="N171" s="271">
        <f t="shared" si="41"/>
        <v>0.63730678786702022</v>
      </c>
      <c r="O171" s="271">
        <f t="shared" si="41"/>
        <v>0.67162947848594468</v>
      </c>
      <c r="P171" s="271">
        <f t="shared" si="41"/>
        <v>0.66581094672661667</v>
      </c>
      <c r="Q171" s="271">
        <f t="shared" si="41"/>
        <v>0.6567745128809741</v>
      </c>
      <c r="R171" s="271">
        <f t="shared" si="41"/>
        <v>0.6604299148164664</v>
      </c>
      <c r="S171" s="271">
        <f t="shared" si="41"/>
        <v>0.65924294671028738</v>
      </c>
      <c r="T171" s="271">
        <f t="shared" si="41"/>
        <v>0.68795799224784104</v>
      </c>
      <c r="U171" s="271">
        <f t="shared" si="41"/>
        <v>0.68146785635719842</v>
      </c>
      <c r="V171" s="271">
        <f t="shared" si="41"/>
        <v>0.66700506320262631</v>
      </c>
      <c r="W171" s="271">
        <f t="shared" si="41"/>
        <v>0.66333907174845641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0.68049674918907976</v>
      </c>
      <c r="C172" s="320">
        <f t="shared" si="42"/>
        <v>0.67550837792869789</v>
      </c>
      <c r="D172" s="320">
        <f t="shared" si="42"/>
        <v>0.68090767348236825</v>
      </c>
      <c r="E172" s="320">
        <f t="shared" si="42"/>
        <v>0.68821068114638662</v>
      </c>
      <c r="F172" s="320">
        <f t="shared" si="42"/>
        <v>0.67489212124649833</v>
      </c>
      <c r="G172" s="320">
        <f t="shared" si="42"/>
        <v>0.68908715080059901</v>
      </c>
      <c r="H172" s="320">
        <f t="shared" si="42"/>
        <v>0.67288499601312457</v>
      </c>
      <c r="I172" s="320">
        <f t="shared" si="42"/>
        <v>0.67700062580877907</v>
      </c>
      <c r="J172" s="320">
        <f t="shared" si="42"/>
        <v>0.64472190636281435</v>
      </c>
      <c r="K172" s="320">
        <f t="shared" si="42"/>
        <v>0.60471398110663444</v>
      </c>
      <c r="L172" s="320">
        <f t="shared" si="42"/>
        <v>0.60333977051140653</v>
      </c>
      <c r="M172" s="320">
        <f t="shared" si="42"/>
        <v>0.60808569416832325</v>
      </c>
      <c r="N172" s="320">
        <f t="shared" si="42"/>
        <v>0.4937674688124663</v>
      </c>
      <c r="O172" s="320">
        <f t="shared" si="42"/>
        <v>0.5467799973157812</v>
      </c>
      <c r="P172" s="320">
        <f t="shared" si="42"/>
        <v>0.53771196058781856</v>
      </c>
      <c r="Q172" s="320">
        <f t="shared" si="42"/>
        <v>0.52373940308113487</v>
      </c>
      <c r="R172" s="320">
        <f t="shared" si="42"/>
        <v>0.52941300676764047</v>
      </c>
      <c r="S172" s="320">
        <f t="shared" si="42"/>
        <v>0.5276702083141106</v>
      </c>
      <c r="T172" s="320">
        <f t="shared" si="42"/>
        <v>0.5724895592897008</v>
      </c>
      <c r="U172" s="320">
        <f t="shared" si="42"/>
        <v>0.56242286202168124</v>
      </c>
      <c r="V172" s="320">
        <f t="shared" si="42"/>
        <v>0.53987451951286525</v>
      </c>
      <c r="W172" s="320">
        <f t="shared" si="42"/>
        <v>0.53419762878279775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7.6596486381613954E-2</v>
      </c>
      <c r="C173" s="320">
        <f t="shared" si="43"/>
        <v>7.8410571645795304E-2</v>
      </c>
      <c r="D173" s="320">
        <f t="shared" si="43"/>
        <v>7.6446795965209702E-2</v>
      </c>
      <c r="E173" s="320">
        <f t="shared" si="43"/>
        <v>7.3708197853012108E-2</v>
      </c>
      <c r="F173" s="320">
        <f t="shared" si="43"/>
        <v>7.8574057813223366E-2</v>
      </c>
      <c r="G173" s="320">
        <f t="shared" si="43"/>
        <v>7.3386497306040438E-2</v>
      </c>
      <c r="H173" s="320">
        <f t="shared" si="43"/>
        <v>7.9300552806434554E-2</v>
      </c>
      <c r="I173" s="320">
        <f t="shared" si="43"/>
        <v>7.778191343465557E-2</v>
      </c>
      <c r="J173" s="320">
        <f t="shared" si="43"/>
        <v>8.9483432104755511E-2</v>
      </c>
      <c r="K173" s="320">
        <f t="shared" si="43"/>
        <v>0.10383736904520387</v>
      </c>
      <c r="L173" s="320">
        <f t="shared" si="43"/>
        <v>0.10431201369755411</v>
      </c>
      <c r="M173" s="320">
        <f t="shared" si="43"/>
        <v>0.10259915744174253</v>
      </c>
      <c r="N173" s="320">
        <f t="shared" si="43"/>
        <v>0.14353931905455392</v>
      </c>
      <c r="O173" s="320">
        <f t="shared" si="43"/>
        <v>0.12484948117016355</v>
      </c>
      <c r="P173" s="320">
        <f t="shared" si="43"/>
        <v>0.12809898613879811</v>
      </c>
      <c r="Q173" s="320">
        <f t="shared" si="43"/>
        <v>0.13303510979983924</v>
      </c>
      <c r="R173" s="320">
        <f t="shared" si="43"/>
        <v>0.13101690804882596</v>
      </c>
      <c r="S173" s="320">
        <f t="shared" si="43"/>
        <v>0.13157273839617681</v>
      </c>
      <c r="T173" s="320">
        <f t="shared" si="43"/>
        <v>0.11546843295814031</v>
      </c>
      <c r="U173" s="320">
        <f t="shared" si="43"/>
        <v>0.11904499433551727</v>
      </c>
      <c r="V173" s="320">
        <f t="shared" si="43"/>
        <v>0.12713054368976098</v>
      </c>
      <c r="W173" s="320">
        <f t="shared" si="43"/>
        <v>0.12914144296565866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6.27539833279077E-2</v>
      </c>
      <c r="C174" s="271">
        <f t="shared" si="44"/>
        <v>6.4240227433892766E-2</v>
      </c>
      <c r="D174" s="271">
        <f t="shared" si="44"/>
        <v>6.263134493626428E-2</v>
      </c>
      <c r="E174" s="271">
        <f t="shared" si="44"/>
        <v>6.0387665775597961E-2</v>
      </c>
      <c r="F174" s="271">
        <f t="shared" si="44"/>
        <v>6.4374168410950269E-2</v>
      </c>
      <c r="G174" s="271">
        <f t="shared" si="44"/>
        <v>6.0124102892822121E-2</v>
      </c>
      <c r="H174" s="271">
        <f t="shared" si="44"/>
        <v>6.4969371361443914E-2</v>
      </c>
      <c r="I174" s="271">
        <f t="shared" si="44"/>
        <v>6.3725180220052358E-2</v>
      </c>
      <c r="J174" s="271">
        <f t="shared" si="44"/>
        <v>7.3312002569529175E-2</v>
      </c>
      <c r="K174" s="271">
        <f t="shared" si="44"/>
        <v>8.5071898643129654E-2</v>
      </c>
      <c r="L174" s="271">
        <f t="shared" si="44"/>
        <v>8.5460765600445049E-2</v>
      </c>
      <c r="M174" s="271">
        <f t="shared" si="44"/>
        <v>8.40574564148934E-2</v>
      </c>
      <c r="N174" s="271">
        <f t="shared" si="44"/>
        <v>0.11759891948530533</v>
      </c>
      <c r="O174" s="271">
        <f t="shared" si="44"/>
        <v>0.10228670569582439</v>
      </c>
      <c r="P174" s="271">
        <f t="shared" si="44"/>
        <v>0.10494896071898165</v>
      </c>
      <c r="Q174" s="271">
        <f t="shared" si="44"/>
        <v>0.10899302901196042</v>
      </c>
      <c r="R174" s="271">
        <f t="shared" si="44"/>
        <v>0.10733955631342888</v>
      </c>
      <c r="S174" s="271">
        <f t="shared" si="44"/>
        <v>0.1077949371017463</v>
      </c>
      <c r="T174" s="271">
        <f t="shared" si="44"/>
        <v>9.460099880631212E-2</v>
      </c>
      <c r="U174" s="271">
        <f t="shared" si="44"/>
        <v>9.7531204663653226E-2</v>
      </c>
      <c r="V174" s="271">
        <f t="shared" si="44"/>
        <v>0.10415553501276675</v>
      </c>
      <c r="W174" s="271">
        <f t="shared" si="44"/>
        <v>0.10580302493815417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7.5206199184135292E-2</v>
      </c>
      <c r="C175" s="271">
        <f t="shared" si="45"/>
        <v>7.522243993739583E-2</v>
      </c>
      <c r="D175" s="271">
        <f t="shared" si="45"/>
        <v>7.5204800999986193E-2</v>
      </c>
      <c r="E175" s="271">
        <f t="shared" si="45"/>
        <v>7.516125124747372E-2</v>
      </c>
      <c r="F175" s="271">
        <f t="shared" si="45"/>
        <v>7.520996299248664E-2</v>
      </c>
      <c r="G175" s="271">
        <f t="shared" si="45"/>
        <v>7.5157690280672054E-2</v>
      </c>
      <c r="H175" s="271">
        <f t="shared" si="45"/>
        <v>7.5215680130506779E-2</v>
      </c>
      <c r="I175" s="271">
        <f t="shared" si="45"/>
        <v>7.5197039725145715E-2</v>
      </c>
      <c r="J175" s="271">
        <f t="shared" si="45"/>
        <v>7.5293278308807346E-2</v>
      </c>
      <c r="K175" s="271">
        <f t="shared" si="45"/>
        <v>7.5376836762750435E-2</v>
      </c>
      <c r="L175" s="271">
        <f t="shared" si="45"/>
        <v>7.5375313157276205E-2</v>
      </c>
      <c r="M175" s="271">
        <f t="shared" si="45"/>
        <v>7.5362981814489902E-2</v>
      </c>
      <c r="N175" s="271">
        <f t="shared" si="45"/>
        <v>7.5583912032425274E-2</v>
      </c>
      <c r="O175" s="271">
        <f t="shared" si="45"/>
        <v>7.5551997372114099E-2</v>
      </c>
      <c r="P175" s="271">
        <f t="shared" si="45"/>
        <v>7.557000439908286E-2</v>
      </c>
      <c r="Q175" s="271">
        <f t="shared" si="45"/>
        <v>7.5580811704964557E-2</v>
      </c>
      <c r="R175" s="271">
        <f t="shared" si="45"/>
        <v>7.5573109203831756E-2</v>
      </c>
      <c r="S175" s="271">
        <f t="shared" si="45"/>
        <v>7.5560158007795461E-2</v>
      </c>
      <c r="T175" s="271">
        <f t="shared" si="45"/>
        <v>7.5460783957063321E-2</v>
      </c>
      <c r="U175" s="271">
        <f t="shared" si="45"/>
        <v>7.5473413228990538E-2</v>
      </c>
      <c r="V175" s="271">
        <f t="shared" si="45"/>
        <v>7.5519482812888714E-2</v>
      </c>
      <c r="W175" s="271">
        <f t="shared" si="45"/>
        <v>7.5525165829513824E-2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5.6906850845433926E-2</v>
      </c>
      <c r="C176" s="320">
        <f t="shared" si="46"/>
        <v>5.6489696024908359E-2</v>
      </c>
      <c r="D176" s="320">
        <f t="shared" si="46"/>
        <v>5.6941214576774014E-2</v>
      </c>
      <c r="E176" s="320">
        <f t="shared" si="46"/>
        <v>5.7551931921646871E-2</v>
      </c>
      <c r="F176" s="320">
        <f t="shared" si="46"/>
        <v>5.6438161278947838E-2</v>
      </c>
      <c r="G176" s="320">
        <f t="shared" si="46"/>
        <v>5.7625227096006246E-2</v>
      </c>
      <c r="H176" s="320">
        <f t="shared" si="46"/>
        <v>5.6270314516388253E-2</v>
      </c>
      <c r="I176" s="320">
        <f t="shared" si="46"/>
        <v>5.6614485934099533E-2</v>
      </c>
      <c r="J176" s="320">
        <f t="shared" si="46"/>
        <v>5.3915163306648285E-2</v>
      </c>
      <c r="K176" s="320">
        <f t="shared" si="46"/>
        <v>5.0569482320072245E-2</v>
      </c>
      <c r="L176" s="320">
        <f t="shared" si="46"/>
        <v>5.0454563332632499E-2</v>
      </c>
      <c r="M176" s="320">
        <f t="shared" si="46"/>
        <v>5.0851443361802078E-2</v>
      </c>
      <c r="N176" s="320">
        <f t="shared" si="46"/>
        <v>4.1291529656126383E-2</v>
      </c>
      <c r="O176" s="320">
        <f t="shared" si="46"/>
        <v>4.5724726517202378E-2</v>
      </c>
      <c r="P176" s="320">
        <f t="shared" si="46"/>
        <v>4.4966407812294495E-2</v>
      </c>
      <c r="Q176" s="320">
        <f t="shared" si="46"/>
        <v>4.3797946321611922E-2</v>
      </c>
      <c r="R176" s="320">
        <f t="shared" si="46"/>
        <v>4.4272404016125297E-2</v>
      </c>
      <c r="S176" s="320">
        <f t="shared" si="46"/>
        <v>4.4126661701019643E-2</v>
      </c>
      <c r="T176" s="320">
        <f t="shared" si="46"/>
        <v>4.7874700356599471E-2</v>
      </c>
      <c r="U176" s="320">
        <f t="shared" si="46"/>
        <v>4.7032868208804493E-2</v>
      </c>
      <c r="V176" s="320">
        <f t="shared" si="46"/>
        <v>4.5147252788172422E-2</v>
      </c>
      <c r="W176" s="320">
        <f t="shared" si="46"/>
        <v>4.4672520213142823E-2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1.8299348338701362E-2</v>
      </c>
      <c r="C177" s="320">
        <f t="shared" si="47"/>
        <v>1.8732743912487471E-2</v>
      </c>
      <c r="D177" s="320">
        <f t="shared" si="47"/>
        <v>1.8263586423212182E-2</v>
      </c>
      <c r="E177" s="320">
        <f t="shared" si="47"/>
        <v>1.7609319325826846E-2</v>
      </c>
      <c r="F177" s="320">
        <f t="shared" si="47"/>
        <v>1.8771801713538809E-2</v>
      </c>
      <c r="G177" s="320">
        <f t="shared" si="47"/>
        <v>1.7532463184665805E-2</v>
      </c>
      <c r="H177" s="320">
        <f t="shared" si="47"/>
        <v>1.8945365614118526E-2</v>
      </c>
      <c r="I177" s="320">
        <f t="shared" si="47"/>
        <v>1.8582553791046171E-2</v>
      </c>
      <c r="J177" s="320">
        <f t="shared" si="47"/>
        <v>2.1378115002159057E-2</v>
      </c>
      <c r="K177" s="320">
        <f t="shared" si="47"/>
        <v>2.4807354442678189E-2</v>
      </c>
      <c r="L177" s="320">
        <f t="shared" si="47"/>
        <v>2.492074982464371E-2</v>
      </c>
      <c r="M177" s="320">
        <f t="shared" si="47"/>
        <v>2.4511538452687828E-2</v>
      </c>
      <c r="N177" s="320">
        <f t="shared" si="47"/>
        <v>3.4292382376298884E-2</v>
      </c>
      <c r="O177" s="320">
        <f t="shared" si="47"/>
        <v>2.9827270854911724E-2</v>
      </c>
      <c r="P177" s="320">
        <f t="shared" si="47"/>
        <v>3.0603596586788365E-2</v>
      </c>
      <c r="Q177" s="320">
        <f t="shared" si="47"/>
        <v>3.1782865383352635E-2</v>
      </c>
      <c r="R177" s="320">
        <f t="shared" si="47"/>
        <v>3.130070518770646E-2</v>
      </c>
      <c r="S177" s="320">
        <f t="shared" si="47"/>
        <v>3.1433496306775818E-2</v>
      </c>
      <c r="T177" s="320">
        <f t="shared" si="47"/>
        <v>2.7586083600463853E-2</v>
      </c>
      <c r="U177" s="320">
        <f t="shared" si="47"/>
        <v>2.8440545020186048E-2</v>
      </c>
      <c r="V177" s="320">
        <f t="shared" si="47"/>
        <v>3.0372230024716292E-2</v>
      </c>
      <c r="W177" s="320">
        <f t="shared" si="47"/>
        <v>3.085264561637099E-2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5.5995862046440838E-2</v>
      </c>
      <c r="C178" s="321">
        <f t="shared" si="48"/>
        <v>5.7322049094858281E-2</v>
      </c>
      <c r="D178" s="321">
        <f t="shared" si="48"/>
        <v>5.5886430866205129E-2</v>
      </c>
      <c r="E178" s="321">
        <f t="shared" si="48"/>
        <v>5.3884378692072118E-2</v>
      </c>
      <c r="F178" s="321">
        <f t="shared" si="48"/>
        <v>5.7441565659001874E-2</v>
      </c>
      <c r="G178" s="321">
        <f t="shared" si="48"/>
        <v>5.3649199504364455E-2</v>
      </c>
      <c r="H178" s="321">
        <f t="shared" si="48"/>
        <v>5.7972669830211591E-2</v>
      </c>
      <c r="I178" s="321">
        <f t="shared" si="48"/>
        <v>5.6862468504046831E-2</v>
      </c>
      <c r="J178" s="321">
        <f t="shared" si="48"/>
        <v>6.5416863831272307E-2</v>
      </c>
      <c r="K178" s="321">
        <f t="shared" si="48"/>
        <v>7.5910309558485073E-2</v>
      </c>
      <c r="L178" s="321">
        <f t="shared" si="48"/>
        <v>7.6257298535781864E-2</v>
      </c>
      <c r="M178" s="321">
        <f t="shared" si="48"/>
        <v>7.5005114954828089E-2</v>
      </c>
      <c r="N178" s="321">
        <f t="shared" si="48"/>
        <v>0.10493442046381107</v>
      </c>
      <c r="O178" s="321">
        <f t="shared" si="48"/>
        <v>9.1271214313197277E-2</v>
      </c>
      <c r="P178" s="321">
        <f t="shared" si="48"/>
        <v>9.3646764949245315E-2</v>
      </c>
      <c r="Q178" s="321">
        <f t="shared" si="48"/>
        <v>9.7255318195287932E-2</v>
      </c>
      <c r="R178" s="321">
        <f t="shared" si="48"/>
        <v>9.5779911787367486E-2</v>
      </c>
      <c r="S178" s="321">
        <f t="shared" si="48"/>
        <v>9.6186251567712225E-2</v>
      </c>
      <c r="T178" s="321">
        <f t="shared" si="48"/>
        <v>8.4413198934863293E-2</v>
      </c>
      <c r="U178" s="321">
        <f t="shared" si="48"/>
        <v>8.702784416141382E-2</v>
      </c>
      <c r="V178" s="321">
        <f t="shared" si="48"/>
        <v>9.2938785088315115E-2</v>
      </c>
      <c r="W178" s="321">
        <f t="shared" si="48"/>
        <v>9.4408853021737724E-2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85</v>
      </c>
      <c r="C183" s="322">
        <f t="shared" si="49"/>
        <v>86.184145238113302</v>
      </c>
      <c r="D183" s="322">
        <f t="shared" si="49"/>
        <v>88.089998446095933</v>
      </c>
      <c r="E183" s="322">
        <f t="shared" si="49"/>
        <v>83.85230677106901</v>
      </c>
      <c r="F183" s="322">
        <f t="shared" si="49"/>
        <v>84.860385129062067</v>
      </c>
      <c r="G183" s="322">
        <f t="shared" si="49"/>
        <v>83.818135868984101</v>
      </c>
      <c r="H183" s="322">
        <f t="shared" si="49"/>
        <v>77.219554554747674</v>
      </c>
      <c r="I183" s="322">
        <f t="shared" si="49"/>
        <v>79.295200365958451</v>
      </c>
      <c r="J183" s="322">
        <f t="shared" si="49"/>
        <v>84.353756753338573</v>
      </c>
      <c r="K183" s="322">
        <f t="shared" si="49"/>
        <v>79.586499068963846</v>
      </c>
      <c r="L183" s="322">
        <f t="shared" si="49"/>
        <v>81.53095307181016</v>
      </c>
      <c r="M183" s="322">
        <f t="shared" si="49"/>
        <v>84.004685098086995</v>
      </c>
      <c r="N183" s="322">
        <f t="shared" si="49"/>
        <v>83.678305990414273</v>
      </c>
      <c r="O183" s="322">
        <f t="shared" si="49"/>
        <v>84.462788132594284</v>
      </c>
      <c r="P183" s="322">
        <f t="shared" si="49"/>
        <v>88.858011905152964</v>
      </c>
      <c r="Q183" s="322">
        <f t="shared" si="49"/>
        <v>85.243180967792739</v>
      </c>
      <c r="R183" s="322">
        <f t="shared" si="49"/>
        <v>87.256765404704197</v>
      </c>
      <c r="S183" s="322">
        <f t="shared" si="49"/>
        <v>81.099697338045928</v>
      </c>
      <c r="T183" s="322">
        <f t="shared" si="49"/>
        <v>80.432307067540222</v>
      </c>
      <c r="U183" s="322">
        <f t="shared" si="49"/>
        <v>80.181616363522679</v>
      </c>
      <c r="V183" s="322">
        <f t="shared" si="49"/>
        <v>84.261333007020994</v>
      </c>
      <c r="W183" s="322">
        <f t="shared" si="49"/>
        <v>79.816006355156674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0.39741145136638006</v>
      </c>
      <c r="C184" s="275">
        <f>IF(C$6=0,0,C$6/NMM!C$9*1000)</f>
        <v>0.40294783816299018</v>
      </c>
      <c r="D184" s="275">
        <f>IF(D$6=0,0,D$6/NMM!D$9*1000)</f>
        <v>0.41185851921556893</v>
      </c>
      <c r="E184" s="275">
        <f>IF(E$6=0,0,E$6/NMM!E$9*1000)</f>
        <v>0.3920454933448318</v>
      </c>
      <c r="F184" s="275">
        <f>IF(F$6=0,0,F$6/NMM!F$9*1000)</f>
        <v>0.39675869197240671</v>
      </c>
      <c r="G184" s="275">
        <f>IF(G$6=0,0,G$6/NMM!G$9*1000)</f>
        <v>0.39188572972381008</v>
      </c>
      <c r="H184" s="275">
        <f>IF(H$6=0,0,H$6/NMM!H$9*1000)</f>
        <v>0.36103453234667188</v>
      </c>
      <c r="I184" s="275">
        <f>IF(I$6=0,0,I$6/NMM!I$9*1000)</f>
        <v>0.37073906663326994</v>
      </c>
      <c r="J184" s="275">
        <f>IF(J$6=0,0,J$6/NMM!J$9*1000)</f>
        <v>0.39438998705352257</v>
      </c>
      <c r="K184" s="275">
        <f>IF(K$6=0,0,K$6/NMM!K$9*1000)</f>
        <v>0.37210101299082654</v>
      </c>
      <c r="L184" s="275">
        <f>IF(L$6=0,0,L$6/NMM!L$9*1000)</f>
        <v>0.38119216931302574</v>
      </c>
      <c r="M184" s="275">
        <f>IF(M$6=0,0,M$6/NMM!M$9*1000)</f>
        <v>0.39275792737010684</v>
      </c>
      <c r="N184" s="275">
        <f>IF(N$6=0,0,N$6/NMM!N$9*1000)</f>
        <v>0.3912319650776715</v>
      </c>
      <c r="O184" s="275">
        <f>IF(O$6=0,0,O$6/NMM!O$9*1000)</f>
        <v>0.39489975550909617</v>
      </c>
      <c r="P184" s="275">
        <f>IF(P$6=0,0,P$6/NMM!P$9*1000)</f>
        <v>0.41544931149202829</v>
      </c>
      <c r="Q184" s="275">
        <f>IF(Q$6=0,0,Q$6/NMM!Q$9*1000)</f>
        <v>0.39854842667697615</v>
      </c>
      <c r="R184" s="275">
        <f>IF(R$6=0,0,R$6/NMM!R$9*1000)</f>
        <v>0.40796279742426811</v>
      </c>
      <c r="S184" s="275">
        <f>IF(S$6=0,0,S$6/NMM!S$9*1000)</f>
        <v>0.37917586381795859</v>
      </c>
      <c r="T184" s="275">
        <f>IF(T$6=0,0,T$6/NMM!T$9*1000)</f>
        <v>0.37605552810003479</v>
      </c>
      <c r="U184" s="275">
        <f>IF(U$6=0,0,U$6/NMM!U$9*1000)</f>
        <v>0.37488344155270714</v>
      </c>
      <c r="V184" s="275">
        <f>IF(V$6=0,0,V$6/NMM!V$9*1000)</f>
        <v>0.39395786640503955</v>
      </c>
      <c r="W184" s="275">
        <f>IF(W$6=0,0,W$6/NMM!W$9*1000)</f>
        <v>0.37317405797539827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0.15890133349937574</v>
      </c>
      <c r="C185" s="276">
        <f>IF(C$7=0,0,C$7/NMM!C$9*1000)</f>
        <v>0.16111500711578747</v>
      </c>
      <c r="D185" s="276">
        <f>IF(D$7=0,0,D$7/NMM!D$9*1000)</f>
        <v>0.16467786142402194</v>
      </c>
      <c r="E185" s="276">
        <f>IF(E$7=0,0,E$7/NMM!E$9*1000)</f>
        <v>0.15675580426967151</v>
      </c>
      <c r="F185" s="276">
        <f>IF(F$7=0,0,F$7/NMM!F$9*1000)</f>
        <v>0.15864033362682556</v>
      </c>
      <c r="G185" s="276">
        <f>IF(G$7=0,0,G$7/NMM!G$9*1000)</f>
        <v>0.15669192424724718</v>
      </c>
      <c r="H185" s="276">
        <f>IF(H$7=0,0,H$7/NMM!H$9*1000)</f>
        <v>0.14435635518796452</v>
      </c>
      <c r="I185" s="276">
        <f>IF(I$7=0,0,I$7/NMM!I$9*1000)</f>
        <v>0.14823662445003252</v>
      </c>
      <c r="J185" s="276">
        <f>IF(J$7=0,0,J$7/NMM!J$9*1000)</f>
        <v>0.1576932286327869</v>
      </c>
      <c r="K185" s="276">
        <f>IF(K$7=0,0,K$7/NMM!K$9*1000)</f>
        <v>0.14878118624266909</v>
      </c>
      <c r="L185" s="276">
        <f>IF(L$7=0,0,L$7/NMM!L$9*1000)</f>
        <v>0.15241620193656</v>
      </c>
      <c r="M185" s="276">
        <f>IF(M$7=0,0,M$7/NMM!M$9*1000)</f>
        <v>0.15704066449767279</v>
      </c>
      <c r="N185" s="276">
        <f>IF(N$7=0,0,N$7/NMM!N$9*1000)</f>
        <v>0.15643052243381422</v>
      </c>
      <c r="O185" s="276">
        <f>IF(O$7=0,0,O$7/NMM!O$9*1000)</f>
        <v>0.1578970548866305</v>
      </c>
      <c r="P185" s="276">
        <f>IF(P$7=0,0,P$7/NMM!P$9*1000)</f>
        <v>0.16611360686891755</v>
      </c>
      <c r="Q185" s="276">
        <f>IF(Q$7=0,0,Q$7/NMM!Q$9*1000)</f>
        <v>0.15935594267681238</v>
      </c>
      <c r="R185" s="276">
        <f>IF(R$7=0,0,R$7/NMM!R$9*1000)</f>
        <v>0.16312019270196593</v>
      </c>
      <c r="S185" s="276">
        <f>IF(S$7=0,0,S$7/NMM!S$9*1000)</f>
        <v>0.15161000062855365</v>
      </c>
      <c r="T185" s="276">
        <f>IF(T$7=0,0,T$7/NMM!T$9*1000)</f>
        <v>0.15036236293507729</v>
      </c>
      <c r="U185" s="276">
        <f>IF(U$7=0,0,U$7/NMM!U$9*1000)</f>
        <v>0.14989371485081429</v>
      </c>
      <c r="V185" s="276">
        <f>IF(V$7=0,0,V$7/NMM!V$9*1000)</f>
        <v>0.15752044914432348</v>
      </c>
      <c r="W185" s="276">
        <f>IF(W$7=0,0,W$7/NMM!W$9*1000)</f>
        <v>0.14921023346404905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0.59382347236522726</v>
      </c>
      <c r="C186" s="276">
        <f>IF(C$8=0,0,C$8/NMM!C$9*1000)</f>
        <v>0.61773894047557965</v>
      </c>
      <c r="D186" s="276">
        <f>IF(D$8=0,0,D$8/NMM!D$9*1000)</f>
        <v>0.60987023762557202</v>
      </c>
      <c r="E186" s="276">
        <f>IF(E$8=0,0,E$8/NMM!E$9*1000)</f>
        <v>0.54584242667366978</v>
      </c>
      <c r="F186" s="276">
        <f>IF(F$8=0,0,F$8/NMM!F$9*1000)</f>
        <v>0.60013696994025278</v>
      </c>
      <c r="G186" s="276">
        <f>IF(G$8=0,0,G$8/NMM!G$9*1000)</f>
        <v>0.53045289623694714</v>
      </c>
      <c r="H186" s="276">
        <f>IF(H$8=0,0,H$8/NMM!H$9*1000)</f>
        <v>0.53904355504704571</v>
      </c>
      <c r="I186" s="276">
        <f>IF(I$8=0,0,I$8/NMM!I$9*1000)</f>
        <v>0.53435730616713073</v>
      </c>
      <c r="J186" s="276">
        <f>IF(J$8=0,0,J$8/NMM!J$9*1000)</f>
        <v>0.67973867683707145</v>
      </c>
      <c r="K186" s="276">
        <f>IF(K$8=0,0,K$8/NMM!K$9*1000)</f>
        <v>0.74861464707069658</v>
      </c>
      <c r="L186" s="276">
        <f>IF(L$8=0,0,L$8/NMM!L$9*1000)</f>
        <v>0.75130636505935011</v>
      </c>
      <c r="M186" s="276">
        <f>IF(M$8=0,0,M$8/NMM!M$9*1000)</f>
        <v>0.75352239808454424</v>
      </c>
      <c r="N186" s="276">
        <f>IF(N$8=0,0,N$8/NMM!N$9*1000)</f>
        <v>1.2434073121117193</v>
      </c>
      <c r="O186" s="276">
        <f>IF(O$8=0,0,O$8/NMM!O$9*1000)</f>
        <v>1.0427669090382872</v>
      </c>
      <c r="P186" s="276">
        <f>IF(P$8=0,0,P$8/NMM!P$9*1000)</f>
        <v>1.1526446919257238</v>
      </c>
      <c r="Q186" s="276">
        <f>IF(Q$8=0,0,Q$8/NMM!Q$9*1000)</f>
        <v>1.1547186691448321</v>
      </c>
      <c r="R186" s="276">
        <f>IF(R$8=0,0,R$8/NMM!R$9*1000)</f>
        <v>1.1479535609828009</v>
      </c>
      <c r="S186" s="276">
        <f>IF(S$8=0,0,S$8/NMM!S$9*1000)</f>
        <v>1.0857754713603078</v>
      </c>
      <c r="T186" s="276">
        <f>IF(T$8=0,0,T$8/NMM!T$9*1000)</f>
        <v>0.84141639342390251</v>
      </c>
      <c r="U186" s="276">
        <f>IF(U$8=0,0,U$8/NMM!U$9*1000)</f>
        <v>0.8779323390919761</v>
      </c>
      <c r="V186" s="276">
        <f>IF(V$8=0,0,V$8/NMM!V$9*1000)</f>
        <v>1.0329862118671622</v>
      </c>
      <c r="W186" s="276">
        <f>IF(W$8=0,0,W$8/NMM!W$9*1000)</f>
        <v>0.99801624814036893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7.9292549131747103E-2</v>
      </c>
      <c r="C187" s="276">
        <f>IF(C$9=0,0,C$9/NMM!C$9*1000)</f>
        <v>8.0397183184372431E-2</v>
      </c>
      <c r="D187" s="276">
        <f>IF(D$9=0,0,D$9/NMM!D$9*1000)</f>
        <v>8.2175065056496827E-2</v>
      </c>
      <c r="E187" s="276">
        <f>IF(E$9=0,0,E$9/NMM!E$9*1000)</f>
        <v>7.8221919464183068E-2</v>
      </c>
      <c r="F187" s="276">
        <f>IF(F$9=0,0,F$9/NMM!F$9*1000)</f>
        <v>7.9162308908069925E-2</v>
      </c>
      <c r="G187" s="276">
        <f>IF(G$9=0,0,G$9/NMM!G$9*1000)</f>
        <v>7.8190043017931352E-2</v>
      </c>
      <c r="H187" s="276">
        <f>IF(H$9=0,0,H$9/NMM!H$9*1000)</f>
        <v>7.2034533217221794E-2</v>
      </c>
      <c r="I187" s="276">
        <f>IF(I$9=0,0,I$9/NMM!I$9*1000)</f>
        <v>7.3970806716828041E-2</v>
      </c>
      <c r="J187" s="276">
        <f>IF(J$9=0,0,J$9/NMM!J$9*1000)</f>
        <v>7.8689698844838299E-2</v>
      </c>
      <c r="K187" s="276">
        <f>IF(K$9=0,0,K$9/NMM!K$9*1000)</f>
        <v>7.4242545737181045E-2</v>
      </c>
      <c r="L187" s="276">
        <f>IF(L$9=0,0,L$9/NMM!L$9*1000)</f>
        <v>7.6056436496654459E-2</v>
      </c>
      <c r="M187" s="276">
        <f>IF(M$9=0,0,M$9/NMM!M$9*1000)</f>
        <v>7.8364066122911802E-2</v>
      </c>
      <c r="N187" s="276">
        <f>IF(N$9=0,0,N$9/NMM!N$9*1000)</f>
        <v>7.8059602223771229E-2</v>
      </c>
      <c r="O187" s="276">
        <f>IF(O$9=0,0,O$9/NMM!O$9*1000)</f>
        <v>7.8791409150795549E-2</v>
      </c>
      <c r="P187" s="276">
        <f>IF(P$9=0,0,P$9/NMM!P$9*1000)</f>
        <v>8.289150911472444E-2</v>
      </c>
      <c r="Q187" s="276">
        <f>IF(Q$9=0,0,Q$9/NMM!Q$9*1000)</f>
        <v>7.9519401353461042E-2</v>
      </c>
      <c r="R187" s="276">
        <f>IF(R$9=0,0,R$9/NMM!R$9*1000)</f>
        <v>8.1397780681629714E-2</v>
      </c>
      <c r="S187" s="276">
        <f>IF(S$9=0,0,S$9/NMM!S$9*1000)</f>
        <v>7.5654138067702437E-2</v>
      </c>
      <c r="T187" s="276">
        <f>IF(T$9=0,0,T$9/NMM!T$9*1000)</f>
        <v>7.5031560705197314E-2</v>
      </c>
      <c r="U187" s="276">
        <f>IF(U$9=0,0,U$9/NMM!U$9*1000)</f>
        <v>7.4797702999735885E-2</v>
      </c>
      <c r="V187" s="276">
        <f>IF(V$9=0,0,V$9/NMM!V$9*1000)</f>
        <v>7.8603481027931174E-2</v>
      </c>
      <c r="W187" s="276">
        <f>IF(W$9=0,0,W$9/NMM!W$9*1000)</f>
        <v>7.4456642416748764E-2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0.33050005343578776</v>
      </c>
      <c r="C188" s="277">
        <f>IF(C$10=0,0,C$10/NMM!C$9*1000)</f>
        <v>0.33521886604959877</v>
      </c>
      <c r="D188" s="277">
        <f>IF(D$10=0,0,D$10/NMM!D$9*1000)</f>
        <v>0.34018064787490454</v>
      </c>
      <c r="E188" s="277">
        <f>IF(E$10=0,0,E$10/NMM!E$9*1000)</f>
        <v>0.32631794633354516</v>
      </c>
      <c r="F188" s="277">
        <f>IF(F$10=0,0,F$10/NMM!F$9*1000)</f>
        <v>0.33221244697396624</v>
      </c>
      <c r="G188" s="277">
        <f>IF(G$10=0,0,G$10/NMM!G$9*1000)</f>
        <v>0.31894799058624568</v>
      </c>
      <c r="H188" s="277">
        <f>IF(H$10=0,0,H$10/NMM!H$9*1000)</f>
        <v>0.29580525755708592</v>
      </c>
      <c r="I188" s="277">
        <f>IF(I$10=0,0,I$10/NMM!I$9*1000)</f>
        <v>0.30179318527674281</v>
      </c>
      <c r="J188" s="277">
        <f>IF(J$10=0,0,J$10/NMM!J$9*1000)</f>
        <v>0.3341600130191385</v>
      </c>
      <c r="K188" s="277">
        <f>IF(K$10=0,0,K$10/NMM!K$9*1000)</f>
        <v>0.33468280923735177</v>
      </c>
      <c r="L188" s="277">
        <f>IF(L$10=0,0,L$10/NMM!L$9*1000)</f>
        <v>0.33704772269028882</v>
      </c>
      <c r="M188" s="277">
        <f>IF(M$10=0,0,M$10/NMM!M$9*1000)</f>
        <v>0.34273860284669494</v>
      </c>
      <c r="N188" s="277">
        <f>IF(N$10=0,0,N$10/NMM!N$9*1000)</f>
        <v>0.47465090644411478</v>
      </c>
      <c r="O188" s="277">
        <f>IF(O$10=0,0,O$10/NMM!O$9*1000)</f>
        <v>0.38729864605773889</v>
      </c>
      <c r="P188" s="277">
        <f>IF(P$10=0,0,P$10/NMM!P$9*1000)</f>
        <v>0.42276311745373951</v>
      </c>
      <c r="Q188" s="277">
        <f>IF(Q$10=0,0,Q$10/NMM!Q$9*1000)</f>
        <v>0.42570695834268052</v>
      </c>
      <c r="R188" s="277">
        <f>IF(R$10=0,0,R$10/NMM!R$9*1000)</f>
        <v>0.42431211594429291</v>
      </c>
      <c r="S188" s="277">
        <f>IF(S$10=0,0,S$10/NMM!S$9*1000)</f>
        <v>0.40954279057735904</v>
      </c>
      <c r="T188" s="277">
        <f>IF(T$10=0,0,T$10/NMM!T$9*1000)</f>
        <v>0.34455327326404783</v>
      </c>
      <c r="U188" s="277">
        <f>IF(U$10=0,0,U$10/NMM!U$9*1000)</f>
        <v>0.35730442238189636</v>
      </c>
      <c r="V188" s="277">
        <f>IF(V$10=0,0,V$10/NMM!V$9*1000)</f>
        <v>0.40535865234110197</v>
      </c>
      <c r="W188" s="277">
        <f>IF(W$10=0,0,W$10/NMM!W$9*1000)</f>
        <v>0.39135301524653876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2.3529485956143903</v>
      </c>
      <c r="C189" s="278">
        <f>IF(C$16=0,0,C$16/NMM!C$9*1000)</f>
        <v>2.4477105404051223</v>
      </c>
      <c r="D189" s="278">
        <f>IF(D$16=0,0,D$16/NMM!D$9*1000)</f>
        <v>2.4165318245377825</v>
      </c>
      <c r="E189" s="278">
        <f>IF(E$16=0,0,E$16/NMM!E$9*1000)</f>
        <v>2.1628299166972602</v>
      </c>
      <c r="F189" s="278">
        <f>IF(F$16=0,0,F$16/NMM!F$9*1000)</f>
        <v>2.3779650120140352</v>
      </c>
      <c r="G189" s="278">
        <f>IF(G$16=0,0,G$16/NMM!G$9*1000)</f>
        <v>2.1018508956356263</v>
      </c>
      <c r="H189" s="278">
        <f>IF(H$16=0,0,H$16/NMM!H$9*1000)</f>
        <v>2.1358902684851242</v>
      </c>
      <c r="I189" s="278">
        <f>IF(I$16=0,0,I$16/NMM!I$9*1000)</f>
        <v>2.1173216142741755</v>
      </c>
      <c r="J189" s="278">
        <f>IF(J$16=0,0,J$16/NMM!J$9*1000)</f>
        <v>2.6933764653628849</v>
      </c>
      <c r="K189" s="278">
        <f>IF(K$16=0,0,K$16/NMM!K$9*1000)</f>
        <v>2.9662885764104452</v>
      </c>
      <c r="L189" s="278">
        <f>IF(L$16=0,0,L$16/NMM!L$9*1000)</f>
        <v>2.9769541603018457</v>
      </c>
      <c r="M189" s="278">
        <f>IF(M$16=0,0,M$16/NMM!M$9*1000)</f>
        <v>2.9857349041375447</v>
      </c>
      <c r="N189" s="278">
        <f>IF(N$16=0,0,N$16/NMM!N$9*1000)</f>
        <v>4.9268404247424513</v>
      </c>
      <c r="O189" s="278">
        <f>IF(O$16=0,0,O$16/NMM!O$9*1000)</f>
        <v>4.1318288150552283</v>
      </c>
      <c r="P189" s="278">
        <f>IF(P$16=0,0,P$16/NMM!P$9*1000)</f>
        <v>4.567205298077111</v>
      </c>
      <c r="Q189" s="278">
        <f>IF(Q$16=0,0,Q$16/NMM!Q$9*1000)</f>
        <v>4.575423164180652</v>
      </c>
      <c r="R189" s="278">
        <f>IF(R$16=0,0,R$16/NMM!R$9*1000)</f>
        <v>4.5486172993238334</v>
      </c>
      <c r="S189" s="278">
        <f>IF(S$16=0,0,S$16/NMM!S$9*1000)</f>
        <v>4.3022446726701489</v>
      </c>
      <c r="T189" s="278">
        <f>IF(T$16=0,0,T$16/NMM!T$9*1000)</f>
        <v>3.3340034764001851</v>
      </c>
      <c r="U189" s="278">
        <f>IF(U$16=0,0,U$16/NMM!U$9*1000)</f>
        <v>3.4786931814652275</v>
      </c>
      <c r="V189" s="278">
        <f>IF(V$16=0,0,V$16/NMM!V$9*1000)</f>
        <v>4.0930740693371686</v>
      </c>
      <c r="W189" s="278">
        <f>IF(W$16=0,0,W$16/NMM!W$9*1000)</f>
        <v>3.9545101174746562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41.636520364083644</v>
      </c>
      <c r="C190" s="278">
        <f>IF(C$17=0,0,C$17/NMM!C$9*1000)</f>
        <v>42.001128496767116</v>
      </c>
      <c r="D190" s="278">
        <f>IF(D$17=0,0,D$17/NMM!D$9*1000)</f>
        <v>43.48490345689612</v>
      </c>
      <c r="E190" s="278">
        <f>IF(E$17=0,0,E$17/NMM!E$9*1000)</f>
        <v>41.082592528845538</v>
      </c>
      <c r="F190" s="278">
        <f>IF(F$17=0,0,F$17/NMM!F$9*1000)</f>
        <v>41.725053728117324</v>
      </c>
      <c r="G190" s="278">
        <f>IF(G$17=0,0,G$17/NMM!G$9*1000)</f>
        <v>41.668463934153486</v>
      </c>
      <c r="H190" s="278">
        <f>IF(H$17=0,0,H$17/NMM!H$9*1000)</f>
        <v>38.046874968711137</v>
      </c>
      <c r="I190" s="278">
        <f>IF(I$17=0,0,I$17/NMM!I$9*1000)</f>
        <v>39.133563594171513</v>
      </c>
      <c r="J190" s="278">
        <f>IF(J$17=0,0,J$17/NMM!J$9*1000)</f>
        <v>41.086374485475702</v>
      </c>
      <c r="K190" s="278">
        <f>IF(K$17=0,0,K$17/NMM!K$9*1000)</f>
        <v>38.198917677323372</v>
      </c>
      <c r="L190" s="278">
        <f>IF(L$17=0,0,L$17/NMM!L$9*1000)</f>
        <v>39.244998263676614</v>
      </c>
      <c r="M190" s="278">
        <f>IF(M$17=0,0,M$17/NMM!M$9*1000)</f>
        <v>40.543860713724349</v>
      </c>
      <c r="N190" s="278">
        <f>IF(N$17=0,0,N$17/NMM!N$9*1000)</f>
        <v>37.84964314637493</v>
      </c>
      <c r="O190" s="278">
        <f>IF(O$17=0,0,O$17/NMM!O$9*1000)</f>
        <v>39.342812990099127</v>
      </c>
      <c r="P190" s="278">
        <f>IF(P$17=0,0,P$17/NMM!P$9*1000)</f>
        <v>41.078489655644006</v>
      </c>
      <c r="Q190" s="278">
        <f>IF(Q$17=0,0,Q$17/NMM!Q$9*1000)</f>
        <v>39.145819781766313</v>
      </c>
      <c r="R190" s="278">
        <f>IF(R$17=0,0,R$17/NMM!R$9*1000)</f>
        <v>40.309220585735609</v>
      </c>
      <c r="S190" s="278">
        <f>IF(S$17=0,0,S$17/NMM!S$9*1000)</f>
        <v>37.317662916924156</v>
      </c>
      <c r="T190" s="278">
        <f>IF(T$17=0,0,T$17/NMM!T$9*1000)</f>
        <v>38.327886706175185</v>
      </c>
      <c r="U190" s="278">
        <f>IF(U$17=0,0,U$17/NMM!U$9*1000)</f>
        <v>38.024020860559681</v>
      </c>
      <c r="V190" s="278">
        <f>IF(V$17=0,0,V$17/NMM!V$9*1000)</f>
        <v>39.355124901701188</v>
      </c>
      <c r="W190" s="278">
        <f>IF(W$17=0,0,W$17/NMM!W$9*1000)</f>
        <v>37.165886353399124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31.441470425386946</v>
      </c>
      <c r="C191" s="278">
        <f>IF(C$25=0,0,C$25/NMM!C$9*1000)</f>
        <v>31.716801210005329</v>
      </c>
      <c r="D191" s="278">
        <f>IF(D$25=0,0,D$25/NMM!D$9*1000)</f>
        <v>32.837261472267521</v>
      </c>
      <c r="E191" s="278">
        <f>IF(E$25=0,0,E$25/NMM!E$9*1000)</f>
        <v>31.023176449397987</v>
      </c>
      <c r="F191" s="278">
        <f>IF(F$25=0,0,F$25/NMM!F$9*1000)</f>
        <v>31.508325655424976</v>
      </c>
      <c r="G191" s="278">
        <f>IF(G$25=0,0,G$25/NMM!G$9*1000)</f>
        <v>31.465592345394899</v>
      </c>
      <c r="H191" s="278">
        <f>IF(H$25=0,0,H$25/NMM!H$9*1000)</f>
        <v>28.7307797012507</v>
      </c>
      <c r="I191" s="278">
        <f>IF(I$25=0,0,I$25/NMM!I$9*1000)</f>
        <v>29.551383536063224</v>
      </c>
      <c r="J191" s="278">
        <f>IF(J$25=0,0,J$25/NMM!J$9*1000)</f>
        <v>31.026032362344072</v>
      </c>
      <c r="K191" s="278">
        <f>IF(K$25=0,0,K$25/NMM!K$9*1000)</f>
        <v>28.845593482143656</v>
      </c>
      <c r="L191" s="278">
        <f>IF(L$25=0,0,L$25/NMM!L$9*1000)</f>
        <v>29.63553249555768</v>
      </c>
      <c r="M191" s="278">
        <f>IF(M$25=0,0,M$25/NMM!M$9*1000)</f>
        <v>30.616357621017716</v>
      </c>
      <c r="N191" s="278">
        <f>IF(N$25=0,0,N$25/NMM!N$9*1000)</f>
        <v>28.581841738743183</v>
      </c>
      <c r="O191" s="278">
        <f>IF(O$25=0,0,O$25/NMM!O$9*1000)</f>
        <v>29.709396468845735</v>
      </c>
      <c r="P191" s="278">
        <f>IF(P$25=0,0,P$25/NMM!P$9*1000)</f>
        <v>31.020078198984699</v>
      </c>
      <c r="Q191" s="278">
        <f>IF(Q$25=0,0,Q$25/NMM!Q$9*1000)</f>
        <v>29.56063869370897</v>
      </c>
      <c r="R191" s="278">
        <f>IF(R$25=0,0,R$25/NMM!R$9*1000)</f>
        <v>30.439171089091985</v>
      </c>
      <c r="S191" s="278">
        <f>IF(S$25=0,0,S$25/NMM!S$9*1000)</f>
        <v>28.180121313863594</v>
      </c>
      <c r="T191" s="278">
        <f>IF(T$25=0,0,T$25/NMM!T$9*1000)</f>
        <v>28.942983366576307</v>
      </c>
      <c r="U191" s="278">
        <f>IF(U$25=0,0,U$25/NMM!U$9*1000)</f>
        <v>28.713521612456066</v>
      </c>
      <c r="V191" s="278">
        <f>IF(V$25=0,0,V$25/NMM!V$9*1000)</f>
        <v>29.718693706009926</v>
      </c>
      <c r="W191" s="278">
        <f>IF(W$25=0,0,W$25/NMM!W$9*1000)</f>
        <v>28.065508510209252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8.0091317551164973</v>
      </c>
      <c r="C192" s="279">
        <f>IF(C$33=0,0,C$33/NMM!C$9*1000)</f>
        <v>8.4210871559474008</v>
      </c>
      <c r="D192" s="279">
        <f>IF(D$33=0,0,D$33/NMM!D$9*1000)</f>
        <v>7.7425393611979345</v>
      </c>
      <c r="E192" s="279">
        <f>IF(E$33=0,0,E$33/NMM!E$9*1000)</f>
        <v>8.0845242860423205</v>
      </c>
      <c r="F192" s="279">
        <f>IF(F$33=0,0,F$33/NMM!F$9*1000)</f>
        <v>7.6821299820842146</v>
      </c>
      <c r="G192" s="279">
        <f>IF(G$33=0,0,G$33/NMM!G$9*1000)</f>
        <v>7.1060601099879088</v>
      </c>
      <c r="H192" s="279">
        <f>IF(H$33=0,0,H$33/NMM!H$9*1000)</f>
        <v>6.8937353829447261</v>
      </c>
      <c r="I192" s="279">
        <f>IF(I$33=0,0,I$33/NMM!I$9*1000)</f>
        <v>7.0638346322055448</v>
      </c>
      <c r="J192" s="279">
        <f>IF(J$33=0,0,J$33/NMM!J$9*1000)</f>
        <v>7.9033018357685583</v>
      </c>
      <c r="K192" s="279">
        <f>IF(K$33=0,0,K$33/NMM!K$9*1000)</f>
        <v>7.8972771318076491</v>
      </c>
      <c r="L192" s="279">
        <f>IF(L$33=0,0,L$33/NMM!L$9*1000)</f>
        <v>7.9754492567781341</v>
      </c>
      <c r="M192" s="279">
        <f>IF(M$33=0,0,M$33/NMM!M$9*1000)</f>
        <v>8.1343082002854636</v>
      </c>
      <c r="N192" s="279">
        <f>IF(N$33=0,0,N$33/NMM!N$9*1000)</f>
        <v>9.9762003722626265</v>
      </c>
      <c r="O192" s="279">
        <f>IF(O$33=0,0,O$33/NMM!O$9*1000)</f>
        <v>9.2170960839516489</v>
      </c>
      <c r="P192" s="279">
        <f>IF(P$33=0,0,P$33/NMM!P$9*1000)</f>
        <v>9.9523765155920128</v>
      </c>
      <c r="Q192" s="279">
        <f>IF(Q$33=0,0,Q$33/NMM!Q$9*1000)</f>
        <v>9.7434499299420487</v>
      </c>
      <c r="R192" s="279">
        <f>IF(R$33=0,0,R$33/NMM!R$9*1000)</f>
        <v>9.7350099828178109</v>
      </c>
      <c r="S192" s="279">
        <f>IF(S$33=0,0,S$33/NMM!S$9*1000)</f>
        <v>9.1979101701361365</v>
      </c>
      <c r="T192" s="279">
        <f>IF(T$33=0,0,T$33/NMM!T$9*1000)</f>
        <v>8.0400143999602864</v>
      </c>
      <c r="U192" s="279">
        <f>IF(U$33=0,0,U$33/NMM!U$9*1000)</f>
        <v>8.1305690881645774</v>
      </c>
      <c r="V192" s="279">
        <f>IF(V$33=0,0,V$33/NMM!V$9*1000)</f>
        <v>9.0260136691871473</v>
      </c>
      <c r="W192" s="279">
        <f>IF(W$33=0,0,W$33/NMM!W$9*1000)</f>
        <v>8.6438911768305431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49.750612088190593</v>
      </c>
      <c r="C194" s="322">
        <f t="shared" si="50"/>
        <v>48.802063235907703</v>
      </c>
      <c r="D194" s="322">
        <f t="shared" si="50"/>
        <v>49.063233455752354</v>
      </c>
      <c r="E194" s="322">
        <f t="shared" si="50"/>
        <v>44.097468322788423</v>
      </c>
      <c r="F194" s="322">
        <f t="shared" si="50"/>
        <v>44.62761120341127</v>
      </c>
      <c r="G194" s="322">
        <f t="shared" si="50"/>
        <v>45.986077860886034</v>
      </c>
      <c r="H194" s="322">
        <f t="shared" si="50"/>
        <v>44.124955473418758</v>
      </c>
      <c r="I194" s="322">
        <f t="shared" si="50"/>
        <v>45.311025239378495</v>
      </c>
      <c r="J194" s="322">
        <f t="shared" si="50"/>
        <v>48.201595855072355</v>
      </c>
      <c r="K194" s="322">
        <f t="shared" si="50"/>
        <v>45.477479738807943</v>
      </c>
      <c r="L194" s="322">
        <f t="shared" si="50"/>
        <v>46.588583613861687</v>
      </c>
      <c r="M194" s="322">
        <f t="shared" si="50"/>
        <v>48.002128617352319</v>
      </c>
      <c r="N194" s="322">
        <f t="shared" si="50"/>
        <v>47.815628401486613</v>
      </c>
      <c r="O194" s="322">
        <f t="shared" si="50"/>
        <v>48.26389878834626</v>
      </c>
      <c r="P194" s="322">
        <f t="shared" si="50"/>
        <v>50.775426527377213</v>
      </c>
      <c r="Q194" s="322">
        <f t="shared" si="50"/>
        <v>48.70983245506396</v>
      </c>
      <c r="R194" s="322">
        <f t="shared" si="50"/>
        <v>49.860438983850599</v>
      </c>
      <c r="S194" s="322">
        <f t="shared" si="50"/>
        <v>47.985032493176767</v>
      </c>
      <c r="T194" s="322">
        <f t="shared" si="50"/>
        <v>45.466714787368751</v>
      </c>
      <c r="U194" s="322">
        <f t="shared" si="50"/>
        <v>45.325004532435528</v>
      </c>
      <c r="V194" s="322">
        <f t="shared" si="50"/>
        <v>46.200854117619272</v>
      </c>
      <c r="W194" s="322">
        <f t="shared" si="50"/>
        <v>43.763462246180026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0.3579830281728672</v>
      </c>
      <c r="C195" s="275">
        <f>IF(C$49=0,0,C$49/NMM!C$10*1000)</f>
        <v>0.35115769726220181</v>
      </c>
      <c r="D195" s="275">
        <f>IF(D$49=0,0,D$49/NMM!D$10*1000)</f>
        <v>0.35303696069724738</v>
      </c>
      <c r="E195" s="275">
        <f>IF(E$49=0,0,E$49/NMM!E$10*1000)</f>
        <v>0.31730554826070129</v>
      </c>
      <c r="F195" s="275">
        <f>IF(F$49=0,0,F$49/NMM!F$10*1000)</f>
        <v>0.32112021798644752</v>
      </c>
      <c r="G195" s="275">
        <f>IF(G$49=0,0,G$49/NMM!G$10*1000)</f>
        <v>0.33089513305385998</v>
      </c>
      <c r="H195" s="275">
        <f>IF(H$49=0,0,H$49/NMM!H$10*1000)</f>
        <v>0.3175033334336993</v>
      </c>
      <c r="I195" s="275">
        <f>IF(I$49=0,0,I$49/NMM!I$10*1000)</f>
        <v>0.32603775800901325</v>
      </c>
      <c r="J195" s="275">
        <f>IF(J$49=0,0,J$49/NMM!J$10*1000)</f>
        <v>0.34683700406290618</v>
      </c>
      <c r="K195" s="275">
        <f>IF(K$49=0,0,K$49/NMM!K$10*1000)</f>
        <v>0.32723548972038846</v>
      </c>
      <c r="L195" s="275">
        <f>IF(L$49=0,0,L$49/NMM!L$10*1000)</f>
        <v>0.33523049346231543</v>
      </c>
      <c r="M195" s="275">
        <f>IF(M$49=0,0,M$49/NMM!M$10*1000)</f>
        <v>0.34540172753502313</v>
      </c>
      <c r="N195" s="275">
        <f>IF(N$49=0,0,N$49/NMM!N$10*1000)</f>
        <v>0.34405975586411092</v>
      </c>
      <c r="O195" s="275">
        <f>IF(O$49=0,0,O$49/NMM!O$10*1000)</f>
        <v>0.34728530794864709</v>
      </c>
      <c r="P195" s="275">
        <f>IF(P$49=0,0,P$49/NMM!P$10*1000)</f>
        <v>0.36535713194477565</v>
      </c>
      <c r="Q195" s="275">
        <f>IF(Q$49=0,0,Q$49/NMM!Q$10*1000)</f>
        <v>0.35049404604601586</v>
      </c>
      <c r="R195" s="275">
        <f>IF(R$49=0,0,R$49/NMM!R$10*1000)</f>
        <v>0.35877329311700007</v>
      </c>
      <c r="S195" s="275">
        <f>IF(S$49=0,0,S$49/NMM!S$10*1000)</f>
        <v>0.3452787115147104</v>
      </c>
      <c r="T195" s="275">
        <f>IF(T$49=0,0,T$49/NMM!T$10*1000)</f>
        <v>0.32715802997164911</v>
      </c>
      <c r="U195" s="275">
        <f>IF(U$49=0,0,U$49/NMM!U$10*1000)</f>
        <v>0.32613834671437875</v>
      </c>
      <c r="V195" s="275">
        <f>IF(V$49=0,0,V$49/NMM!V$10*1000)</f>
        <v>0.33244056639705472</v>
      </c>
      <c r="W195" s="275">
        <f>IF(W$49=0,0,W$49/NMM!W$10*1000)</f>
        <v>0.31490219075988118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0.40081283466376838</v>
      </c>
      <c r="C196" s="276">
        <f>IF(C$50=0,0,C$50/NMM!C$10*1000)</f>
        <v>0.39317090749257005</v>
      </c>
      <c r="D196" s="276">
        <f>IF(D$50=0,0,D$50/NMM!D$10*1000)</f>
        <v>0.39527500976894087</v>
      </c>
      <c r="E196" s="276">
        <f>IF(E$50=0,0,E$50/NMM!E$10*1000)</f>
        <v>0.35526861958243056</v>
      </c>
      <c r="F196" s="276">
        <f>IF(F$50=0,0,F$50/NMM!F$10*1000)</f>
        <v>0.3595396840345253</v>
      </c>
      <c r="G196" s="276">
        <f>IF(G$50=0,0,G$50/NMM!G$10*1000)</f>
        <v>0.37048408951867351</v>
      </c>
      <c r="H196" s="276">
        <f>IF(H$50=0,0,H$50/NMM!H$10*1000)</f>
        <v>0.35549006816966766</v>
      </c>
      <c r="I196" s="276">
        <f>IF(I$50=0,0,I$50/NMM!I$10*1000)</f>
        <v>0.36504556839467828</v>
      </c>
      <c r="J196" s="276">
        <f>IF(J$50=0,0,J$50/NMM!J$10*1000)</f>
        <v>0.38833327790504168</v>
      </c>
      <c r="K196" s="276">
        <f>IF(K$50=0,0,K$50/NMM!K$10*1000)</f>
        <v>0.36638659912692573</v>
      </c>
      <c r="L196" s="276">
        <f>IF(L$50=0,0,L$50/NMM!L$10*1000)</f>
        <v>0.37533814112964276</v>
      </c>
      <c r="M196" s="276">
        <f>IF(M$50=0,0,M$50/NMM!M$10*1000)</f>
        <v>0.38672628201866305</v>
      </c>
      <c r="N196" s="276">
        <f>IF(N$50=0,0,N$50/NMM!N$10*1000)</f>
        <v>0.38522375416922244</v>
      </c>
      <c r="O196" s="276">
        <f>IF(O$50=0,0,O$50/NMM!O$10*1000)</f>
        <v>0.38883521776557572</v>
      </c>
      <c r="P196" s="276">
        <f>IF(P$50=0,0,P$50/NMM!P$10*1000)</f>
        <v>0.40906919098045996</v>
      </c>
      <c r="Q196" s="276">
        <f>IF(Q$50=0,0,Q$50/NMM!Q$10*1000)</f>
        <v>0.39242785571565997</v>
      </c>
      <c r="R196" s="276">
        <f>IF(R$50=0,0,R$50/NMM!R$10*1000)</f>
        <v>0.40169764848863032</v>
      </c>
      <c r="S196" s="276">
        <f>IF(S$50=0,0,S$50/NMM!S$10*1000)</f>
        <v>0.38658854811529253</v>
      </c>
      <c r="T196" s="276">
        <f>IF(T$50=0,0,T$50/NMM!T$10*1000)</f>
        <v>0.366299871938704</v>
      </c>
      <c r="U196" s="276">
        <f>IF(U$50=0,0,U$50/NMM!U$10*1000)</f>
        <v>0.36515819173422143</v>
      </c>
      <c r="V196" s="276">
        <f>IF(V$50=0,0,V$50/NMM!V$10*1000)</f>
        <v>0.37221442160237977</v>
      </c>
      <c r="W196" s="276">
        <f>IF(W$50=0,0,W$50/NMM!W$10*1000)</f>
        <v>0.35257771957655387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0.44815111877421659</v>
      </c>
      <c r="C197" s="276">
        <f>IF(C$51=0,0,C$51/NMM!C$10*1000)</f>
        <v>0.45077965299763012</v>
      </c>
      <c r="D197" s="276">
        <f>IF(D$51=0,0,D$51/NMM!D$10*1000)</f>
        <v>0.43841271857614794</v>
      </c>
      <c r="E197" s="276">
        <f>IF(E$51=0,0,E$51/NMM!E$10*1000)</f>
        <v>0.373990486972123</v>
      </c>
      <c r="F197" s="276">
        <f>IF(F$51=0,0,F$51/NMM!F$10*1000)</f>
        <v>0.40799643828833182</v>
      </c>
      <c r="G197" s="276">
        <f>IF(G$51=0,0,G$51/NMM!G$10*1000)</f>
        <v>0.38096197759611211</v>
      </c>
      <c r="H197" s="276">
        <f>IF(H$51=0,0,H$51/NMM!H$10*1000)</f>
        <v>0.40056391795783497</v>
      </c>
      <c r="I197" s="276">
        <f>IF(I$51=0,0,I$51/NMM!I$10*1000)</f>
        <v>0.39901564027183212</v>
      </c>
      <c r="J197" s="276">
        <f>IF(J$51=0,0,J$51/NMM!J$10*1000)</f>
        <v>0.50076772631454525</v>
      </c>
      <c r="K197" s="276">
        <f>IF(K$51=0,0,K$51/NMM!K$10*1000)</f>
        <v>0.54877102690463742</v>
      </c>
      <c r="L197" s="276">
        <f>IF(L$51=0,0,L$51/NMM!L$10*1000)</f>
        <v>0.55459372937360785</v>
      </c>
      <c r="M197" s="276">
        <f>IF(M$51=0,0,M$51/NMM!M$10*1000)</f>
        <v>0.55807661186023794</v>
      </c>
      <c r="N197" s="276">
        <f>IF(N$51=0,0,N$51/NMM!N$10*1000)</f>
        <v>0.86622095975569369</v>
      </c>
      <c r="O197" s="276">
        <f>IF(O$51=0,0,O$51/NMM!O$10*1000)</f>
        <v>0.74081415709248155</v>
      </c>
      <c r="P197" s="276">
        <f>IF(P$51=0,0,P$51/NMM!P$10*1000)</f>
        <v>0.8121873871626738</v>
      </c>
      <c r="Q197" s="276">
        <f>IF(Q$51=0,0,Q$51/NMM!Q$10*1000)</f>
        <v>0.81115029058438326</v>
      </c>
      <c r="R197" s="276">
        <f>IF(R$51=0,0,R$51/NMM!R$10*1000)</f>
        <v>0.81023276238337938</v>
      </c>
      <c r="S197" s="276">
        <f>IF(S$51=0,0,S$51/NMM!S$10*1000)</f>
        <v>0.79012948249602288</v>
      </c>
      <c r="T197" s="276">
        <f>IF(T$51=0,0,T$51/NMM!T$10*1000)</f>
        <v>0.60819996935570719</v>
      </c>
      <c r="U197" s="276">
        <f>IF(U$51=0,0,U$51/NMM!U$10*1000)</f>
        <v>0.63118857034080866</v>
      </c>
      <c r="V197" s="276">
        <f>IF(V$51=0,0,V$51/NMM!V$10*1000)</f>
        <v>0.70889726474124382</v>
      </c>
      <c r="W197" s="276">
        <f>IF(W$51=0,0,W$51/NMM!W$10*1000)</f>
        <v>0.6837170719421527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0.29480414764084367</v>
      </c>
      <c r="C198" s="276">
        <f>IF(C$52=0,0,C$52/NMM!C$10*1000)</f>
        <v>0.28918338994248199</v>
      </c>
      <c r="D198" s="276">
        <f>IF(D$52=0,0,D$52/NMM!D$10*1000)</f>
        <v>0.29073099027981902</v>
      </c>
      <c r="E198" s="276">
        <f>IF(E$52=0,0,E$52/NMM!E$10*1000)</f>
        <v>0.2613056607017008</v>
      </c>
      <c r="F198" s="276">
        <f>IF(F$52=0,0,F$52/NMM!F$10*1000)</f>
        <v>0.26444709582159953</v>
      </c>
      <c r="G198" s="276">
        <f>IF(G$52=0,0,G$52/NMM!G$10*1000)</f>
        <v>0.27249687829150648</v>
      </c>
      <c r="H198" s="276">
        <f>IF(H$52=0,0,H$52/NMM!H$10*1000)</f>
        <v>0.26146853962263528</v>
      </c>
      <c r="I198" s="276">
        <f>IF(I$52=0,0,I$52/NMM!I$10*1000)</f>
        <v>0.2684967604167105</v>
      </c>
      <c r="J198" s="276">
        <f>IF(J$52=0,0,J$52/NMM!J$10*1000)</f>
        <v>0.28562523724921857</v>
      </c>
      <c r="K198" s="276">
        <f>IF(K$52=0,0,K$52/NMM!K$10*1000)</f>
        <v>0.26948310962459465</v>
      </c>
      <c r="L198" s="276">
        <f>IF(L$52=0,0,L$52/NMM!L$10*1000)</f>
        <v>0.27606710964145037</v>
      </c>
      <c r="M198" s="276">
        <f>IF(M$52=0,0,M$52/NMM!M$10*1000)</f>
        <v>0.28444326648487506</v>
      </c>
      <c r="N198" s="276">
        <f>IF(N$52=0,0,N$52/NMM!N$10*1000)</f>
        <v>0.28333813360575327</v>
      </c>
      <c r="O198" s="276">
        <f>IF(O$52=0,0,O$52/NMM!O$10*1000)</f>
        <v>0.28599442191586183</v>
      </c>
      <c r="P198" s="276">
        <f>IF(P$52=0,0,P$52/NMM!P$10*1000)</f>
        <v>0.30087682764522333</v>
      </c>
      <c r="Q198" s="276">
        <f>IF(Q$52=0,0,Q$52/NMM!Q$10*1000)</f>
        <v>0.28863686366687297</v>
      </c>
      <c r="R198" s="276">
        <f>IF(R$52=0,0,R$52/NMM!R$10*1000)</f>
        <v>0.29545494213368478</v>
      </c>
      <c r="S198" s="276">
        <f>IF(S$52=0,0,S$52/NMM!S$10*1000)</f>
        <v>0.28434196103137477</v>
      </c>
      <c r="T198" s="276">
        <f>IF(T$52=0,0,T$52/NMM!T$10*1000)</f>
        <v>0.26941932041279854</v>
      </c>
      <c r="U198" s="276">
        <f>IF(U$52=0,0,U$52/NMM!U$10*1000)</f>
        <v>0.26857959665534126</v>
      </c>
      <c r="V198" s="276">
        <f>IF(V$52=0,0,V$52/NMM!V$10*1000)</f>
        <v>0.27376956476997349</v>
      </c>
      <c r="W198" s="276">
        <f>IF(W$52=0,0,W$52/NMM!W$10*1000)</f>
        <v>0.25932646139965065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0.40470642044727212</v>
      </c>
      <c r="C199" s="277">
        <f>IF(C$53=0,0,C$53/NMM!C$10*1000)</f>
        <v>0.39690741658906509</v>
      </c>
      <c r="D199" s="277">
        <f>IF(D$53=0,0,D$53/NMM!D$10*1000)</f>
        <v>0.39678636916034782</v>
      </c>
      <c r="E199" s="277">
        <f>IF(E$53=0,0,E$53/NMM!E$10*1000)</f>
        <v>0.36277358845112173</v>
      </c>
      <c r="F199" s="277">
        <f>IF(F$53=0,0,F$53/NMM!F$10*1000)</f>
        <v>0.36645725673071666</v>
      </c>
      <c r="G199" s="277">
        <f>IF(G$53=0,0,G$53/NMM!G$10*1000)</f>
        <v>0.37166880680262088</v>
      </c>
      <c r="H199" s="277">
        <f>IF(H$53=0,0,H$53/NMM!H$10*1000)</f>
        <v>0.35666072879998822</v>
      </c>
      <c r="I199" s="277">
        <f>IF(I$53=0,0,I$53/NMM!I$10*1000)</f>
        <v>0.36565290799196837</v>
      </c>
      <c r="J199" s="277">
        <f>IF(J$53=0,0,J$53/NMM!J$10*1000)</f>
        <v>0.39943881476481879</v>
      </c>
      <c r="K199" s="277">
        <f>IF(K$53=0,0,K$53/NMM!K$10*1000)</f>
        <v>0.39807755866892652</v>
      </c>
      <c r="L199" s="277">
        <f>IF(L$53=0,0,L$53/NMM!L$10*1000)</f>
        <v>0.4036925355970058</v>
      </c>
      <c r="M199" s="277">
        <f>IF(M$53=0,0,M$53/NMM!M$10*1000)</f>
        <v>0.41187185312609681</v>
      </c>
      <c r="N199" s="277">
        <f>IF(N$53=0,0,N$53/NMM!N$10*1000)</f>
        <v>0.53652630692734604</v>
      </c>
      <c r="O199" s="277">
        <f>IF(O$53=0,0,O$53/NMM!O$10*1000)</f>
        <v>0.44644652463529444</v>
      </c>
      <c r="P199" s="277">
        <f>IF(P$53=0,0,P$53/NMM!P$10*1000)</f>
        <v>0.48334731834116701</v>
      </c>
      <c r="Q199" s="277">
        <f>IF(Q$53=0,0,Q$53/NMM!Q$10*1000)</f>
        <v>0.48521847117388339</v>
      </c>
      <c r="R199" s="277">
        <f>IF(R$53=0,0,R$53/NMM!R$10*1000)</f>
        <v>0.48592847496740837</v>
      </c>
      <c r="S199" s="277">
        <f>IF(S$53=0,0,S$53/NMM!S$10*1000)</f>
        <v>0.4835695674132815</v>
      </c>
      <c r="T199" s="277">
        <f>IF(T$53=0,0,T$53/NMM!T$10*1000)</f>
        <v>0.40410408468627845</v>
      </c>
      <c r="U199" s="277">
        <f>IF(U$53=0,0,U$53/NMM!U$10*1000)</f>
        <v>0.41680978534428587</v>
      </c>
      <c r="V199" s="277">
        <f>IF(V$53=0,0,V$53/NMM!V$10*1000)</f>
        <v>0.45136684909026803</v>
      </c>
      <c r="W199" s="277">
        <f>IF(W$53=0,0,W$53/NMM!W$10*1000)</f>
        <v>0.43501970742924606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1.9110823824636443</v>
      </c>
      <c r="C200" s="278">
        <f>IF(C$59=0,0,C$59/NMM!C$10*1000)</f>
        <v>1.9222914261001036</v>
      </c>
      <c r="D200" s="278">
        <f>IF(D$59=0,0,D$59/NMM!D$10*1000)</f>
        <v>1.8695542365497979</v>
      </c>
      <c r="E200" s="278">
        <f>IF(E$59=0,0,E$59/NMM!E$10*1000)</f>
        <v>1.594833976575456</v>
      </c>
      <c r="F200" s="278">
        <f>IF(F$59=0,0,F$59/NMM!F$10*1000)</f>
        <v>1.7398479500696629</v>
      </c>
      <c r="G200" s="278">
        <f>IF(G$59=0,0,G$59/NMM!G$10*1000)</f>
        <v>1.6245629950981744</v>
      </c>
      <c r="H200" s="278">
        <f>IF(H$59=0,0,H$59/NMM!H$10*1000)</f>
        <v>1.708152930095671</v>
      </c>
      <c r="I200" s="278">
        <f>IF(I$59=0,0,I$59/NMM!I$10*1000)</f>
        <v>1.7015505005023348</v>
      </c>
      <c r="J200" s="278">
        <f>IF(J$59=0,0,J$59/NMM!J$10*1000)</f>
        <v>2.1354590881837212</v>
      </c>
      <c r="K200" s="278">
        <f>IF(K$59=0,0,K$59/NMM!K$10*1000)</f>
        <v>2.340162944125785</v>
      </c>
      <c r="L200" s="278">
        <f>IF(L$59=0,0,L$59/NMM!L$10*1000)</f>
        <v>2.3649931044012154</v>
      </c>
      <c r="M200" s="278">
        <f>IF(M$59=0,0,M$59/NMM!M$10*1000)</f>
        <v>2.3798454055147213</v>
      </c>
      <c r="N200" s="278">
        <f>IF(N$59=0,0,N$59/NMM!N$10*1000)</f>
        <v>3.6938870531836701</v>
      </c>
      <c r="O200" s="278">
        <f>IF(O$59=0,0,O$59/NMM!O$10*1000)</f>
        <v>3.1591059912367854</v>
      </c>
      <c r="P200" s="278">
        <f>IF(P$59=0,0,P$59/NMM!P$10*1000)</f>
        <v>3.4634678835818296</v>
      </c>
      <c r="Q200" s="278">
        <f>IF(Q$59=0,0,Q$59/NMM!Q$10*1000)</f>
        <v>3.4590453195924646</v>
      </c>
      <c r="R200" s="278">
        <f>IF(R$59=0,0,R$59/NMM!R$10*1000)</f>
        <v>3.455132639456469</v>
      </c>
      <c r="S200" s="278">
        <f>IF(S$59=0,0,S$59/NMM!S$10*1000)</f>
        <v>3.369404807006676</v>
      </c>
      <c r="T200" s="278">
        <f>IF(T$59=0,0,T$59/NMM!T$10*1000)</f>
        <v>2.5935899694500373</v>
      </c>
      <c r="U200" s="278">
        <f>IF(U$59=0,0,U$59/NMM!U$10*1000)</f>
        <v>2.6916218798919407</v>
      </c>
      <c r="V200" s="278">
        <f>IF(V$59=0,0,V$59/NMM!V$10*1000)</f>
        <v>3.0230005390351389</v>
      </c>
      <c r="W200" s="278">
        <f>IF(W$59=0,0,W$59/NMM!W$10*1000)</f>
        <v>2.9156228692504405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8.0488990496480586</v>
      </c>
      <c r="C201" s="278">
        <f>IF(C$60=0,0,C$60/NMM!C$10*1000)</f>
        <v>7.9281100915939673</v>
      </c>
      <c r="D201" s="278">
        <f>IF(D$60=0,0,D$60/NMM!D$10*1000)</f>
        <v>7.7440151614150841</v>
      </c>
      <c r="E201" s="278">
        <f>IF(E$60=0,0,E$60/NMM!E$10*1000)</f>
        <v>7.1979663075717992</v>
      </c>
      <c r="F201" s="278">
        <f>IF(F$60=0,0,F$60/NMM!F$10*1000)</f>
        <v>7.0160207515633362</v>
      </c>
      <c r="G201" s="278">
        <f>IF(G$60=0,0,G$60/NMM!G$10*1000)</f>
        <v>7.1378501873372651</v>
      </c>
      <c r="H201" s="278">
        <f>IF(H$60=0,0,H$60/NMM!H$10*1000)</f>
        <v>6.819118502713609</v>
      </c>
      <c r="I201" s="278">
        <f>IF(I$60=0,0,I$60/NMM!I$10*1000)</f>
        <v>7.0055037783060854</v>
      </c>
      <c r="J201" s="278">
        <f>IF(J$60=0,0,J$60/NMM!J$10*1000)</f>
        <v>7.2474829471405071</v>
      </c>
      <c r="K201" s="278">
        <f>IF(K$60=0,0,K$60/NMM!K$10*1000)</f>
        <v>6.4724545515850904</v>
      </c>
      <c r="L201" s="278">
        <f>IF(L$60=0,0,L$60/NMM!L$10*1000)</f>
        <v>6.5211452625694255</v>
      </c>
      <c r="M201" s="278">
        <f>IF(M$60=0,0,M$60/NMM!M$10*1000)</f>
        <v>6.7326465816318368</v>
      </c>
      <c r="N201" s="278">
        <f>IF(N$60=0,0,N$60/NMM!N$10*1000)</f>
        <v>5.9702320287987529</v>
      </c>
      <c r="O201" s="278">
        <f>IF(O$60=0,0,O$60/NMM!O$10*1000)</f>
        <v>6.4812944802661949</v>
      </c>
      <c r="P201" s="278">
        <f>IF(P$60=0,0,P$60/NMM!P$10*1000)</f>
        <v>6.7978452678701897</v>
      </c>
      <c r="Q201" s="278">
        <f>IF(Q$60=0,0,Q$60/NMM!Q$10*1000)</f>
        <v>6.3814085752748007</v>
      </c>
      <c r="R201" s="278">
        <f>IF(R$60=0,0,R$60/NMM!R$10*1000)</f>
        <v>6.5242961344496067</v>
      </c>
      <c r="S201" s="278">
        <f>IF(S$60=0,0,S$60/NMM!S$10*1000)</f>
        <v>6.3208297429248104</v>
      </c>
      <c r="T201" s="278">
        <f>IF(T$60=0,0,T$60/NMM!T$10*1000)</f>
        <v>6.0710215933082221</v>
      </c>
      <c r="U201" s="278">
        <f>IF(U$60=0,0,U$60/NMM!U$10*1000)</f>
        <v>5.9849355615307749</v>
      </c>
      <c r="V201" s="278">
        <f>IF(V$60=0,0,V$60/NMM!V$10*1000)</f>
        <v>6.0200994685998701</v>
      </c>
      <c r="W201" s="278">
        <f>IF(W$60=0,0,W$60/NMM!W$10*1000)</f>
        <v>5.6629628954344273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32.467375360367633</v>
      </c>
      <c r="C202" s="278">
        <f>IF(C$79=0,0,C$79/NMM!C$10*1000)</f>
        <v>31.726019313859954</v>
      </c>
      <c r="D202" s="278">
        <f>IF(D$79=0,0,D$79/NMM!D$10*1000)</f>
        <v>32.267764698874288</v>
      </c>
      <c r="E202" s="278">
        <f>IF(E$79=0,0,E$79/NMM!E$10*1000)</f>
        <v>28.968282128323796</v>
      </c>
      <c r="F202" s="278">
        <f>IF(F$79=0,0,F$79/NMM!F$10*1000)</f>
        <v>29.323998550385323</v>
      </c>
      <c r="G202" s="278">
        <f>IF(G$79=0,0,G$79/NMM!G$10*1000)</f>
        <v>30.727156364890835</v>
      </c>
      <c r="H202" s="278">
        <f>IF(H$79=0,0,H$79/NMM!H$10*1000)</f>
        <v>29.201520283732862</v>
      </c>
      <c r="I202" s="278">
        <f>IF(I$79=0,0,I$79/NMM!I$10*1000)</f>
        <v>30.118580436021436</v>
      </c>
      <c r="J202" s="278">
        <f>IF(J$79=0,0,J$79/NMM!J$10*1000)</f>
        <v>31.566536949467388</v>
      </c>
      <c r="K202" s="278">
        <f>IF(K$79=0,0,K$79/NMM!K$10*1000)</f>
        <v>29.563260069199853</v>
      </c>
      <c r="L202" s="278">
        <f>IF(L$79=0,0,L$79/NMM!L$10*1000)</f>
        <v>30.529671369350527</v>
      </c>
      <c r="M202" s="278">
        <f>IF(M$79=0,0,M$79/NMM!M$10*1000)</f>
        <v>31.574033173189395</v>
      </c>
      <c r="N202" s="278">
        <f>IF(N$79=0,0,N$79/NMM!N$10*1000)</f>
        <v>29.313262402492178</v>
      </c>
      <c r="O202" s="278">
        <f>IF(O$79=0,0,O$79/NMM!O$10*1000)</f>
        <v>30.323778173513158</v>
      </c>
      <c r="P202" s="278">
        <f>IF(P$79=0,0,P$79/NMM!P$10*1000)</f>
        <v>31.592936240984471</v>
      </c>
      <c r="Q202" s="278">
        <f>IF(Q$79=0,0,Q$79/NMM!Q$10*1000)</f>
        <v>30.181007895575451</v>
      </c>
      <c r="R202" s="278">
        <f>IF(R$79=0,0,R$79/NMM!R$10*1000)</f>
        <v>31.103396236071376</v>
      </c>
      <c r="S202" s="278">
        <f>IF(S$79=0,0,S$79/NMM!S$10*1000)</f>
        <v>29.759348093512788</v>
      </c>
      <c r="T202" s="278">
        <f>IF(T$79=0,0,T$79/NMM!T$10*1000)</f>
        <v>29.524891629416469</v>
      </c>
      <c r="U202" s="278">
        <f>IF(U$79=0,0,U$79/NMM!U$10*1000)</f>
        <v>29.264628962779881</v>
      </c>
      <c r="V202" s="278">
        <f>IF(V$79=0,0,V$79/NMM!V$10*1000)</f>
        <v>29.271965208867393</v>
      </c>
      <c r="W202" s="278">
        <f>IF(W$79=0,0,W$79/NMM!W$10*1000)</f>
        <v>27.66096389874027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5.4167977460122927</v>
      </c>
      <c r="C203" s="279">
        <f>IF(C$89=0,0,C$89/NMM!C$10*1000)</f>
        <v>5.3444433400697307</v>
      </c>
      <c r="D203" s="279">
        <f>IF(D$89=0,0,D$89/NMM!D$10*1000)</f>
        <v>5.3076573104306863</v>
      </c>
      <c r="E203" s="279">
        <f>IF(E$89=0,0,E$89/NMM!E$10*1000)</f>
        <v>4.6657420063492969</v>
      </c>
      <c r="F203" s="279">
        <f>IF(F$89=0,0,F$89/NMM!F$10*1000)</f>
        <v>4.828183258531328</v>
      </c>
      <c r="G203" s="279">
        <f>IF(G$89=0,0,G$89/NMM!G$10*1000)</f>
        <v>4.7700014282969869</v>
      </c>
      <c r="H203" s="279">
        <f>IF(H$89=0,0,H$89/NMM!H$10*1000)</f>
        <v>4.7044771688927876</v>
      </c>
      <c r="I203" s="279">
        <f>IF(I$89=0,0,I$89/NMM!I$10*1000)</f>
        <v>4.7611418894644393</v>
      </c>
      <c r="J203" s="279">
        <f>IF(J$89=0,0,J$89/NMM!J$10*1000)</f>
        <v>5.3311148099842063</v>
      </c>
      <c r="K203" s="279">
        <f>IF(K$89=0,0,K$89/NMM!K$10*1000)</f>
        <v>5.1916483898517418</v>
      </c>
      <c r="L203" s="279">
        <f>IF(L$89=0,0,L$89/NMM!L$10*1000)</f>
        <v>5.2278518683364972</v>
      </c>
      <c r="M203" s="279">
        <f>IF(M$89=0,0,M$89/NMM!M$10*1000)</f>
        <v>5.3290837159914686</v>
      </c>
      <c r="N203" s="279">
        <f>IF(N$89=0,0,N$89/NMM!N$10*1000)</f>
        <v>6.4228780066898876</v>
      </c>
      <c r="O203" s="279">
        <f>IF(O$89=0,0,O$89/NMM!O$10*1000)</f>
        <v>6.0903445139722594</v>
      </c>
      <c r="P203" s="279">
        <f>IF(P$89=0,0,P$89/NMM!P$10*1000)</f>
        <v>6.5503392788664261</v>
      </c>
      <c r="Q203" s="279">
        <f>IF(Q$89=0,0,Q$89/NMM!Q$10*1000)</f>
        <v>6.3604431374344292</v>
      </c>
      <c r="R203" s="279">
        <f>IF(R$89=0,0,R$89/NMM!R$10*1000)</f>
        <v>6.4255268527830403</v>
      </c>
      <c r="S203" s="279">
        <f>IF(S$89=0,0,S$89/NMM!S$10*1000)</f>
        <v>6.2455415791618067</v>
      </c>
      <c r="T203" s="279">
        <f>IF(T$89=0,0,T$89/NMM!T$10*1000)</f>
        <v>5.3020303188288809</v>
      </c>
      <c r="U203" s="279">
        <f>IF(U$89=0,0,U$89/NMM!U$10*1000)</f>
        <v>5.3759436374438927</v>
      </c>
      <c r="V203" s="279">
        <f>IF(V$89=0,0,V$89/NMM!V$10*1000)</f>
        <v>5.7471002345159556</v>
      </c>
      <c r="W203" s="279">
        <f>IF(W$89=0,0,W$89/NMM!W$10*1000)</f>
        <v>5.4783694316474065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218.21194540643276</v>
      </c>
      <c r="C205" s="322">
        <f t="shared" si="51"/>
        <v>217.73950009207834</v>
      </c>
      <c r="D205" s="322">
        <f t="shared" si="51"/>
        <v>218.7964477784104</v>
      </c>
      <c r="E205" s="322">
        <f t="shared" si="51"/>
        <v>204.39517021668217</v>
      </c>
      <c r="F205" s="322">
        <f t="shared" si="51"/>
        <v>202.9624340229891</v>
      </c>
      <c r="G205" s="322">
        <f t="shared" si="51"/>
        <v>203.45080883903927</v>
      </c>
      <c r="H205" s="322">
        <f t="shared" si="51"/>
        <v>205.93616190947859</v>
      </c>
      <c r="I205" s="322">
        <f t="shared" si="51"/>
        <v>198.74462554795448</v>
      </c>
      <c r="J205" s="322">
        <f t="shared" si="51"/>
        <v>205.72286062677117</v>
      </c>
      <c r="K205" s="322">
        <f t="shared" si="51"/>
        <v>194.33966754026508</v>
      </c>
      <c r="L205" s="322">
        <f t="shared" si="51"/>
        <v>190.63614809805051</v>
      </c>
      <c r="M205" s="322">
        <f t="shared" si="51"/>
        <v>195.37467166255823</v>
      </c>
      <c r="N205" s="322">
        <f t="shared" si="51"/>
        <v>193.66487073263073</v>
      </c>
      <c r="O205" s="322">
        <f t="shared" si="51"/>
        <v>195.83564881998959</v>
      </c>
      <c r="P205" s="322">
        <f t="shared" si="51"/>
        <v>185.27796364884307</v>
      </c>
      <c r="Q205" s="322">
        <f t="shared" si="51"/>
        <v>181.32816600401605</v>
      </c>
      <c r="R205" s="322">
        <f t="shared" si="51"/>
        <v>175.59315522473088</v>
      </c>
      <c r="S205" s="322">
        <f t="shared" si="51"/>
        <v>176.50720498651225</v>
      </c>
      <c r="T205" s="322">
        <f t="shared" si="51"/>
        <v>184.68472246302824</v>
      </c>
      <c r="U205" s="322">
        <f t="shared" si="51"/>
        <v>184.10909875181667</v>
      </c>
      <c r="V205" s="322">
        <f t="shared" si="51"/>
        <v>181.89651820825944</v>
      </c>
      <c r="W205" s="322">
        <f t="shared" si="51"/>
        <v>162.00479857412651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1.8526428182173136</v>
      </c>
      <c r="C206" s="275">
        <f>IF(C$100=0,0,C$100/NMM!C$11*1000)</f>
        <v>1.8486317068315359</v>
      </c>
      <c r="D206" s="275">
        <f>IF(D$100=0,0,D$100/NMM!D$11*1000)</f>
        <v>1.8576053060394306</v>
      </c>
      <c r="E206" s="275">
        <f>IF(E$100=0,0,E$100/NMM!E$11*1000)</f>
        <v>1.7353369151030209</v>
      </c>
      <c r="F206" s="275">
        <f>IF(F$100=0,0,F$100/NMM!F$11*1000)</f>
        <v>1.7231728311674197</v>
      </c>
      <c r="G206" s="275">
        <f>IF(G$100=0,0,G$100/NMM!G$11*1000)</f>
        <v>1.7273191857301016</v>
      </c>
      <c r="H206" s="275">
        <f>IF(H$100=0,0,H$100/NMM!H$11*1000)</f>
        <v>1.7484200998357873</v>
      </c>
      <c r="I206" s="275">
        <f>IF(I$100=0,0,I$100/NMM!I$11*1000)</f>
        <v>1.687363184883554</v>
      </c>
      <c r="J206" s="275">
        <f>IF(J$100=0,0,J$100/NMM!J$11*1000)</f>
        <v>1.7466091490706332</v>
      </c>
      <c r="K206" s="275">
        <f>IF(K$100=0,0,K$100/NMM!K$11*1000)</f>
        <v>1.6499646189921033</v>
      </c>
      <c r="L206" s="275">
        <f>IF(L$100=0,0,L$100/NMM!L$11*1000)</f>
        <v>1.6185213417515367</v>
      </c>
      <c r="M206" s="275">
        <f>IF(M$100=0,0,M$100/NMM!M$11*1000)</f>
        <v>1.6587519149885519</v>
      </c>
      <c r="N206" s="275">
        <f>IF(N$100=0,0,N$100/NMM!N$11*1000)</f>
        <v>1.6442355217275331</v>
      </c>
      <c r="O206" s="275">
        <f>IF(O$100=0,0,O$100/NMM!O$11*1000)</f>
        <v>1.6626656604918275</v>
      </c>
      <c r="P206" s="275">
        <f>IF(P$100=0,0,P$100/NMM!P$11*1000)</f>
        <v>1.5730297811493654</v>
      </c>
      <c r="Q206" s="275">
        <f>IF(Q$100=0,0,Q$100/NMM!Q$11*1000)</f>
        <v>1.5394955755577002</v>
      </c>
      <c r="R206" s="275">
        <f>IF(R$100=0,0,R$100/NMM!R$11*1000)</f>
        <v>1.490804719001839</v>
      </c>
      <c r="S206" s="275">
        <f>IF(S$100=0,0,S$100/NMM!S$11*1000)</f>
        <v>1.4985650995045963</v>
      </c>
      <c r="T206" s="275">
        <f>IF(T$100=0,0,T$100/NMM!T$11*1000)</f>
        <v>1.5679930998622746</v>
      </c>
      <c r="U206" s="275">
        <f>IF(U$100=0,0,U$100/NMM!U$11*1000)</f>
        <v>1.5631059928217164</v>
      </c>
      <c r="V206" s="275">
        <f>IF(V$100=0,0,V$100/NMM!V$11*1000)</f>
        <v>1.5443209467238794</v>
      </c>
      <c r="W206" s="275">
        <f>IF(W$100=0,0,W$100/NMM!W$11*1000)</f>
        <v>1.3754381137817056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2.0771635268865811</v>
      </c>
      <c r="C207" s="276">
        <f>IF(C$101=0,0,C$101/NMM!C$11*1000)</f>
        <v>2.0726663112382702</v>
      </c>
      <c r="D207" s="276">
        <f>IF(D$101=0,0,D$101/NMM!D$11*1000)</f>
        <v>2.082727415729785</v>
      </c>
      <c r="E207" s="276">
        <f>IF(E$101=0,0,E$101/NMM!E$11*1000)</f>
        <v>1.945641389407343</v>
      </c>
      <c r="F207" s="276">
        <f>IF(F$101=0,0,F$101/NMM!F$11*1000)</f>
        <v>1.9320031471943457</v>
      </c>
      <c r="G207" s="276">
        <f>IF(G$101=0,0,G$101/NMM!G$11*1000)</f>
        <v>1.9366519960617328</v>
      </c>
      <c r="H207" s="276">
        <f>IF(H$101=0,0,H$101/NMM!H$11*1000)</f>
        <v>1.9603101177100672</v>
      </c>
      <c r="I207" s="276">
        <f>IF(I$101=0,0,I$101/NMM!I$11*1000)</f>
        <v>1.891853750645728</v>
      </c>
      <c r="J207" s="276">
        <f>IF(J$101=0,0,J$101/NMM!J$11*1000)</f>
        <v>1.9582796988719744</v>
      </c>
      <c r="K207" s="276">
        <f>IF(K$101=0,0,K$101/NMM!K$11*1000)</f>
        <v>1.8499228742438028</v>
      </c>
      <c r="L207" s="276">
        <f>IF(L$101=0,0,L$101/NMM!L$11*1000)</f>
        <v>1.8146690044704941</v>
      </c>
      <c r="M207" s="276">
        <f>IF(M$101=0,0,M$101/NMM!M$11*1000)</f>
        <v>1.8597750975457246</v>
      </c>
      <c r="N207" s="276">
        <f>IF(N$101=0,0,N$101/NMM!N$11*1000)</f>
        <v>1.8434994710044226</v>
      </c>
      <c r="O207" s="276">
        <f>IF(O$101=0,0,O$101/NMM!O$11*1000)</f>
        <v>1.8641631475967013</v>
      </c>
      <c r="P207" s="276">
        <f>IF(P$101=0,0,P$101/NMM!P$11*1000)</f>
        <v>1.76366434802252</v>
      </c>
      <c r="Q207" s="276">
        <f>IF(Q$101=0,0,Q$101/NMM!Q$11*1000)</f>
        <v>1.7260661515039113</v>
      </c>
      <c r="R207" s="276">
        <f>IF(R$101=0,0,R$101/NMM!R$11*1000)</f>
        <v>1.671474478281104</v>
      </c>
      <c r="S207" s="276">
        <f>IF(S$101=0,0,S$101/NMM!S$11*1000)</f>
        <v>1.6801753347962307</v>
      </c>
      <c r="T207" s="276">
        <f>IF(T$101=0,0,T$101/NMM!T$11*1000)</f>
        <v>1.758017274251352</v>
      </c>
      <c r="U207" s="276">
        <f>IF(U$101=0,0,U$101/NMM!U$11*1000)</f>
        <v>1.752537901542907</v>
      </c>
      <c r="V207" s="276">
        <f>IF(V$101=0,0,V$101/NMM!V$11*1000)</f>
        <v>1.7314763066031666</v>
      </c>
      <c r="W207" s="276">
        <f>IF(W$101=0,0,W$101/NMM!W$11*1000)</f>
        <v>1.5421266610830908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3.3256428769563282</v>
      </c>
      <c r="C208" s="276">
        <f>IF(C$102=0,0,C$102/NMM!C$11*1000)</f>
        <v>3.3970354812255641</v>
      </c>
      <c r="D208" s="276">
        <f>IF(D$102=0,0,D$102/NMM!D$11*1000)</f>
        <v>3.3280343201391851</v>
      </c>
      <c r="E208" s="276">
        <f>IF(E$102=0,0,E$102/NMM!E$11*1000)</f>
        <v>2.9976067895048502</v>
      </c>
      <c r="F208" s="276">
        <f>IF(F$102=0,0,F$102/NMM!F$11*1000)</f>
        <v>3.1730950825337416</v>
      </c>
      <c r="G208" s="276">
        <f>IF(G$102=0,0,G$102/NMM!G$11*1000)</f>
        <v>2.9707343765944154</v>
      </c>
      <c r="H208" s="276">
        <f>IF(H$102=0,0,H$102/NMM!H$11*1000)</f>
        <v>3.2493543191213226</v>
      </c>
      <c r="I208" s="276">
        <f>IF(I$102=0,0,I$102/NMM!I$11*1000)</f>
        <v>3.0758294959961243</v>
      </c>
      <c r="J208" s="276">
        <f>IF(J$102=0,0,J$102/NMM!J$11*1000)</f>
        <v>3.6628018854077475</v>
      </c>
      <c r="K208" s="276">
        <f>IF(K$102=0,0,K$102/NMM!K$11*1000)</f>
        <v>4.0151647752213142</v>
      </c>
      <c r="L208" s="276">
        <f>IF(L$102=0,0,L$102/NMM!L$11*1000)</f>
        <v>3.956651733086209</v>
      </c>
      <c r="M208" s="276">
        <f>IF(M$102=0,0,M$102/NMM!M$11*1000)</f>
        <v>3.9884145959878512</v>
      </c>
      <c r="N208" s="276">
        <f>IF(N$102=0,0,N$102/NMM!N$11*1000)</f>
        <v>5.5310804246573522</v>
      </c>
      <c r="O208" s="276">
        <f>IF(O$102=0,0,O$102/NMM!O$11*1000)</f>
        <v>4.8648195373730942</v>
      </c>
      <c r="P208" s="276">
        <f>IF(P$102=0,0,P$102/NMM!P$11*1000)</f>
        <v>4.7223448980645646</v>
      </c>
      <c r="Q208" s="276">
        <f>IF(Q$102=0,0,Q$102/NMM!Q$11*1000)</f>
        <v>4.7997628818222626</v>
      </c>
      <c r="R208" s="276">
        <f>IF(R$102=0,0,R$102/NMM!R$11*1000)</f>
        <v>4.5774453734268477</v>
      </c>
      <c r="S208" s="276">
        <f>IF(S$102=0,0,S$102/NMM!S$11*1000)</f>
        <v>4.6207938444319812</v>
      </c>
      <c r="T208" s="276">
        <f>IF(T$102=0,0,T$102/NMM!T$11*1000)</f>
        <v>4.2430923532341813</v>
      </c>
      <c r="U208" s="276">
        <f>IF(U$102=0,0,U$102/NMM!U$11*1000)</f>
        <v>4.3608849805532293</v>
      </c>
      <c r="V208" s="276">
        <f>IF(V$102=0,0,V$102/NMM!V$11*1000)</f>
        <v>4.6011091060703482</v>
      </c>
      <c r="W208" s="276">
        <f>IF(W$102=0,0,W$102/NMM!W$11*1000)</f>
        <v>4.1627636605005947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1.6628162521963448</v>
      </c>
      <c r="C209" s="276">
        <f>IF(C$103=0,0,C$103/NMM!C$11*1000)</f>
        <v>1.6592161296384202</v>
      </c>
      <c r="D209" s="276">
        <f>IF(D$103=0,0,D$103/NMM!D$11*1000)</f>
        <v>1.6672702707048248</v>
      </c>
      <c r="E209" s="276">
        <f>IF(E$103=0,0,E$103/NMM!E$11*1000)</f>
        <v>1.5575298147573633</v>
      </c>
      <c r="F209" s="276">
        <f>IF(F$103=0,0,F$103/NMM!F$11*1000)</f>
        <v>1.5466120942651527</v>
      </c>
      <c r="G209" s="276">
        <f>IF(G$103=0,0,G$103/NMM!G$11*1000)</f>
        <v>1.550333602634925</v>
      </c>
      <c r="H209" s="276">
        <f>IF(H$103=0,0,H$103/NMM!H$11*1000)</f>
        <v>1.5692724626062697</v>
      </c>
      <c r="I209" s="276">
        <f>IF(I$103=0,0,I$103/NMM!I$11*1000)</f>
        <v>1.5144715967873326</v>
      </c>
      <c r="J209" s="276">
        <f>IF(J$103=0,0,J$103/NMM!J$11*1000)</f>
        <v>1.5676470665317457</v>
      </c>
      <c r="K209" s="276">
        <f>IF(K$103=0,0,K$103/NMM!K$11*1000)</f>
        <v>1.4809049845069482</v>
      </c>
      <c r="L209" s="276">
        <f>IF(L$103=0,0,L$103/NMM!L$11*1000)</f>
        <v>1.4526834666278345</v>
      </c>
      <c r="M209" s="276">
        <f>IF(M$103=0,0,M$103/NMM!M$11*1000)</f>
        <v>1.4887919114699195</v>
      </c>
      <c r="N209" s="276">
        <f>IF(N$103=0,0,N$103/NMM!N$11*1000)</f>
        <v>1.4757629053386014</v>
      </c>
      <c r="O209" s="276">
        <f>IF(O$103=0,0,O$103/NMM!O$11*1000)</f>
        <v>1.4923046445050274</v>
      </c>
      <c r="P209" s="276">
        <f>IF(P$103=0,0,P$103/NMM!P$11*1000)</f>
        <v>1.4118530887680307</v>
      </c>
      <c r="Q209" s="276">
        <f>IF(Q$103=0,0,Q$103/NMM!Q$11*1000)</f>
        <v>1.3817548844547076</v>
      </c>
      <c r="R209" s="276">
        <f>IF(R$103=0,0,R$103/NMM!R$11*1000)</f>
        <v>1.3380530187640765</v>
      </c>
      <c r="S209" s="276">
        <f>IF(S$103=0,0,S$103/NMM!S$11*1000)</f>
        <v>1.3450182506459718</v>
      </c>
      <c r="T209" s="276">
        <f>IF(T$103=0,0,T$103/NMM!T$11*1000)</f>
        <v>1.4073324788485397</v>
      </c>
      <c r="U209" s="276">
        <f>IF(U$103=0,0,U$103/NMM!U$11*1000)</f>
        <v>1.4029461174121336</v>
      </c>
      <c r="V209" s="276">
        <f>IF(V$103=0,0,V$103/NMM!V$11*1000)</f>
        <v>1.3860858356338046</v>
      </c>
      <c r="W209" s="276">
        <f>IF(W$103=0,0,W$103/NMM!W$11*1000)</f>
        <v>1.2345071737504398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1.763366337800939</v>
      </c>
      <c r="C210" s="277">
        <f>IF(C$104=0,0,C$104/NMM!C$11*1000)</f>
        <v>1.7562094837493913</v>
      </c>
      <c r="D210" s="277">
        <f>IF(D$104=0,0,D$104/NMM!D$11*1000)</f>
        <v>1.7685311827068455</v>
      </c>
      <c r="E210" s="277">
        <f>IF(E$104=0,0,E$104/NMM!E$11*1000)</f>
        <v>1.70726562111993</v>
      </c>
      <c r="F210" s="277">
        <f>IF(F$104=0,0,F$104/NMM!F$11*1000)</f>
        <v>1.6734061709973009</v>
      </c>
      <c r="G210" s="277">
        <f>IF(G$104=0,0,G$104/NMM!G$11*1000)</f>
        <v>1.701725977196332</v>
      </c>
      <c r="H210" s="277">
        <f>IF(H$104=0,0,H$104/NMM!H$11*1000)</f>
        <v>1.6987593607162308</v>
      </c>
      <c r="I210" s="277">
        <f>IF(I$104=0,0,I$104/NMM!I$11*1000)</f>
        <v>1.6549797937029596</v>
      </c>
      <c r="J210" s="277">
        <f>IF(J$104=0,0,J$104/NMM!J$11*1000)</f>
        <v>1.715452462756335</v>
      </c>
      <c r="K210" s="277">
        <f>IF(K$104=0,0,K$104/NMM!K$11*1000)</f>
        <v>1.7101382450773819</v>
      </c>
      <c r="L210" s="277">
        <f>IF(L$104=0,0,L$104/NMM!L$11*1000)</f>
        <v>1.6910440290140911</v>
      </c>
      <c r="M210" s="277">
        <f>IF(M$104=0,0,M$104/NMM!M$11*1000)</f>
        <v>1.7283031210167725</v>
      </c>
      <c r="N210" s="277">
        <f>IF(N$104=0,0,N$104/NMM!N$11*1000)</f>
        <v>2.0115166524358563</v>
      </c>
      <c r="O210" s="277">
        <f>IF(O$104=0,0,O$104/NMM!O$11*1000)</f>
        <v>1.7213858698682418</v>
      </c>
      <c r="P210" s="277">
        <f>IF(P$104=0,0,P$104/NMM!P$11*1000)</f>
        <v>1.65010697905316</v>
      </c>
      <c r="Q210" s="277">
        <f>IF(Q$104=0,0,Q$104/NMM!Q$11*1000)</f>
        <v>1.6858040997834565</v>
      </c>
      <c r="R210" s="277">
        <f>IF(R$104=0,0,R$104/NMM!R$11*1000)</f>
        <v>1.6118961012015378</v>
      </c>
      <c r="S210" s="277">
        <f>IF(S$104=0,0,S$104/NMM!S$11*1000)</f>
        <v>1.6604607460606369</v>
      </c>
      <c r="T210" s="277">
        <f>IF(T$104=0,0,T$104/NMM!T$11*1000)</f>
        <v>1.6553150235938348</v>
      </c>
      <c r="U210" s="277">
        <f>IF(U$104=0,0,U$104/NMM!U$11*1000)</f>
        <v>1.6908486622418974</v>
      </c>
      <c r="V210" s="277">
        <f>IF(V$104=0,0,V$104/NMM!V$11*1000)</f>
        <v>1.7201258238265567</v>
      </c>
      <c r="W210" s="277">
        <f>IF(W$104=0,0,W$104/NMM!W$11*1000)</f>
        <v>1.5551260215261613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165.20678778793175</v>
      </c>
      <c r="C211" s="278">
        <f>IF(C$110=0,0,C$110/NMM!C$11*1000)</f>
        <v>164.15793519029495</v>
      </c>
      <c r="D211" s="278">
        <f>IF(D$110=0,0,D$110/NMM!D$11*1000)</f>
        <v>165.70646762423277</v>
      </c>
      <c r="E211" s="278">
        <f>IF(E$110=0,0,E$110/NMM!E$11*1000)</f>
        <v>155.73253896438578</v>
      </c>
      <c r="F211" s="278">
        <f>IF(F$110=0,0,F$110/NMM!F$11*1000)</f>
        <v>152.92532965596246</v>
      </c>
      <c r="G211" s="278">
        <f>IF(G$110=0,0,G$110/NMM!G$11*1000)</f>
        <v>155.12588042574882</v>
      </c>
      <c r="H211" s="278">
        <f>IF(H$110=0,0,H$110/NMM!H$11*1000)</f>
        <v>154.90220496767475</v>
      </c>
      <c r="I211" s="278">
        <f>IF(I$110=0,0,I$110/NMM!I$11*1000)</f>
        <v>150.00897313207068</v>
      </c>
      <c r="J211" s="278">
        <f>IF(J$110=0,0,J$110/NMM!J$11*1000)</f>
        <v>151.04282251699522</v>
      </c>
      <c r="K211" s="278">
        <f>IF(K$110=0,0,K$110/NMM!K$11*1000)</f>
        <v>137.69963382371424</v>
      </c>
      <c r="L211" s="278">
        <f>IF(L$110=0,0,L$110/NMM!L$11*1000)</f>
        <v>134.90401033630909</v>
      </c>
      <c r="M211" s="278">
        <f>IF(M$110=0,0,M$110/NMM!M$11*1000)</f>
        <v>138.84981953887052</v>
      </c>
      <c r="N211" s="278">
        <f>IF(N$110=0,0,N$110/NMM!N$11*1000)</f>
        <v>123.42393668929458</v>
      </c>
      <c r="O211" s="278">
        <f>IF(O$110=0,0,O$110/NMM!O$11*1000)</f>
        <v>131.52899468592619</v>
      </c>
      <c r="P211" s="278">
        <f>IF(P$110=0,0,P$110/NMM!P$11*1000)</f>
        <v>123.36009638461587</v>
      </c>
      <c r="Q211" s="278">
        <f>IF(Q$110=0,0,Q$110/NMM!Q$11*1000)</f>
        <v>119.09171789888806</v>
      </c>
      <c r="R211" s="278">
        <f>IF(R$110=0,0,R$110/NMM!R$11*1000)</f>
        <v>115.96697254742359</v>
      </c>
      <c r="S211" s="278">
        <f>IF(S$110=0,0,S$110/NMM!S$11*1000)</f>
        <v>116.36112993090508</v>
      </c>
      <c r="T211" s="278">
        <f>IF(T$110=0,0,T$110/NMM!T$11*1000)</f>
        <v>127.05533086451464</v>
      </c>
      <c r="U211" s="278">
        <f>IF(U$110=0,0,U$110/NMM!U$11*1000)</f>
        <v>125.46443286225627</v>
      </c>
      <c r="V211" s="278">
        <f>IF(V$110=0,0,V$110/NMM!V$11*1000)</f>
        <v>121.32589862383777</v>
      </c>
      <c r="W211" s="278">
        <f>IF(W$110=0,0,W$110/NMM!W$11*1000)</f>
        <v>107.46411270495672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13.693668783985588</v>
      </c>
      <c r="C212" s="278">
        <f>IF(C$118=0,0,C$118/NMM!C$11*1000)</f>
        <v>13.987635007257229</v>
      </c>
      <c r="D212" s="278">
        <f>IF(D$118=0,0,D$118/NMM!D$11*1000)</f>
        <v>13.70351579163896</v>
      </c>
      <c r="E212" s="278">
        <f>IF(E$118=0,0,E$118/NMM!E$11*1000)</f>
        <v>12.342947225191455</v>
      </c>
      <c r="F212" s="278">
        <f>IF(F$118=0,0,F$118/NMM!F$11*1000)</f>
        <v>13.065537908892285</v>
      </c>
      <c r="G212" s="278">
        <f>IF(G$118=0,0,G$118/NMM!G$11*1000)</f>
        <v>12.232297364266284</v>
      </c>
      <c r="H212" s="278">
        <f>IF(H$118=0,0,H$118/NMM!H$11*1000)</f>
        <v>13.379542979847358</v>
      </c>
      <c r="I212" s="278">
        <f>IF(I$118=0,0,I$118/NMM!I$11*1000)</f>
        <v>12.665037080810221</v>
      </c>
      <c r="J212" s="278">
        <f>IF(J$118=0,0,J$118/NMM!J$11*1000)</f>
        <v>15.081954886880741</v>
      </c>
      <c r="K212" s="278">
        <f>IF(K$118=0,0,K$118/NMM!K$11*1000)</f>
        <v>16.532844499324945</v>
      </c>
      <c r="L212" s="278">
        <f>IF(L$118=0,0,L$118/NMM!L$11*1000)</f>
        <v>16.291911167579222</v>
      </c>
      <c r="M212" s="278">
        <f>IF(M$118=0,0,M$118/NMM!M$11*1000)</f>
        <v>16.422697947849596</v>
      </c>
      <c r="N212" s="278">
        <f>IF(N$118=0,0,N$118/NMM!N$11*1000)</f>
        <v>22.774779540418702</v>
      </c>
      <c r="O212" s="278">
        <f>IF(O$118=0,0,O$118/NMM!O$11*1000)</f>
        <v>20.031383375601088</v>
      </c>
      <c r="P212" s="278">
        <f>IF(P$118=0,0,P$118/NMM!P$11*1000)</f>
        <v>19.444729729075338</v>
      </c>
      <c r="Q212" s="278">
        <f>IF(Q$118=0,0,Q$118/NMM!Q$11*1000)</f>
        <v>19.763506057961298</v>
      </c>
      <c r="R212" s="278">
        <f>IF(R$118=0,0,R$118/NMM!R$11*1000)</f>
        <v>18.84809137349766</v>
      </c>
      <c r="S212" s="278">
        <f>IF(S$118=0,0,S$118/NMM!S$11*1000)</f>
        <v>19.026583059526128</v>
      </c>
      <c r="T212" s="278">
        <f>IF(T$118=0,0,T$118/NMM!T$11*1000)</f>
        <v>17.471359209269018</v>
      </c>
      <c r="U212" s="278">
        <f>IF(U$118=0,0,U$118/NMM!U$11*1000)</f>
        <v>17.956382190804177</v>
      </c>
      <c r="V212" s="278">
        <f>IF(V$118=0,0,V$118/NMM!V$11*1000)</f>
        <v>18.945529170940734</v>
      </c>
      <c r="W212" s="278">
        <f>IF(W$118=0,0,W$118/NMM!W$11*1000)</f>
        <v>17.140597743638949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16.410891030593838</v>
      </c>
      <c r="C213" s="278">
        <f>IF(C$119=0,0,C$119/NMM!C$11*1000)</f>
        <v>16.378896467674959</v>
      </c>
      <c r="D213" s="278">
        <f>IF(D$119=0,0,D$119/NMM!D$11*1000)</f>
        <v>16.454543314679231</v>
      </c>
      <c r="E213" s="278">
        <f>IF(E$119=0,0,E$119/NMM!E$11*1000)</f>
        <v>15.362596742426202</v>
      </c>
      <c r="F213" s="278">
        <f>IF(F$119=0,0,F$119/NMM!F$11*1000)</f>
        <v>15.264797151734022</v>
      </c>
      <c r="G213" s="278">
        <f>IF(G$119=0,0,G$119/NMM!G$11*1000)</f>
        <v>15.290892878076733</v>
      </c>
      <c r="H213" s="278">
        <f>IF(H$119=0,0,H$119/NMM!H$11*1000)</f>
        <v>15.489628481487598</v>
      </c>
      <c r="I213" s="278">
        <f>IF(I$119=0,0,I$119/NMM!I$11*1000)</f>
        <v>14.945007502488741</v>
      </c>
      <c r="J213" s="278">
        <f>IF(J$119=0,0,J$119/NMM!J$11*1000)</f>
        <v>15.489548599655466</v>
      </c>
      <c r="K213" s="278">
        <f>IF(K$119=0,0,K$119/NMM!K$11*1000)</f>
        <v>14.648709396709751</v>
      </c>
      <c r="L213" s="278">
        <f>IF(L$119=0,0,L$119/NMM!L$11*1000)</f>
        <v>14.369259361987442</v>
      </c>
      <c r="M213" s="278">
        <f>IF(M$119=0,0,M$119/NMM!M$11*1000)</f>
        <v>14.72401782751731</v>
      </c>
      <c r="N213" s="278">
        <f>IF(N$119=0,0,N$119/NMM!N$11*1000)</f>
        <v>14.63794855322617</v>
      </c>
      <c r="O213" s="278">
        <f>IF(O$119=0,0,O$119/NMM!O$11*1000)</f>
        <v>14.795774425014111</v>
      </c>
      <c r="P213" s="278">
        <f>IF(P$119=0,0,P$119/NMM!P$11*1000)</f>
        <v>14.001456527996183</v>
      </c>
      <c r="Q213" s="278">
        <f>IF(Q$119=0,0,Q$119/NMM!Q$11*1000)</f>
        <v>13.704929971556094</v>
      </c>
      <c r="R213" s="278">
        <f>IF(R$119=0,0,R$119/NMM!R$11*1000)</f>
        <v>13.270120695243969</v>
      </c>
      <c r="S213" s="278">
        <f>IF(S$119=0,0,S$119/NMM!S$11*1000)</f>
        <v>13.336912298295211</v>
      </c>
      <c r="T213" s="278">
        <f>IF(T$119=0,0,T$119/NMM!T$11*1000)</f>
        <v>13.936453941952772</v>
      </c>
      <c r="U213" s="278">
        <f>IF(U$119=0,0,U$119/NMM!U$11*1000)</f>
        <v>13.895342089312889</v>
      </c>
      <c r="V213" s="278">
        <f>IF(V$119=0,0,V$119/NMM!V$11*1000)</f>
        <v>13.73673098055295</v>
      </c>
      <c r="W213" s="278">
        <f>IF(W$119=0,0,W$119/NMM!W$11*1000)</f>
        <v>12.235439277487888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12.218965991864087</v>
      </c>
      <c r="C214" s="279">
        <f>IF(C$127=0,0,C$127/NMM!C$11*1000)</f>
        <v>12.481274314168013</v>
      </c>
      <c r="D214" s="279">
        <f>IF(D$127=0,0,D$127/NMM!D$11*1000)</f>
        <v>12.227752552539398</v>
      </c>
      <c r="E214" s="279">
        <f>IF(E$127=0,0,E$127/NMM!E$11*1000)</f>
        <v>11.01370675478624</v>
      </c>
      <c r="F214" s="279">
        <f>IF(F$127=0,0,F$127/NMM!F$11*1000)</f>
        <v>11.658479980242364</v>
      </c>
      <c r="G214" s="279">
        <f>IF(G$127=0,0,G$127/NMM!G$11*1000)</f>
        <v>10.914973032729934</v>
      </c>
      <c r="H214" s="279">
        <f>IF(H$127=0,0,H$127/NMM!H$11*1000)</f>
        <v>11.938669120479201</v>
      </c>
      <c r="I214" s="279">
        <f>IF(I$127=0,0,I$127/NMM!I$11*1000)</f>
        <v>11.301110010569142</v>
      </c>
      <c r="J214" s="279">
        <f>IF(J$127=0,0,J$127/NMM!J$11*1000)</f>
        <v>13.457744360601302</v>
      </c>
      <c r="K214" s="279">
        <f>IF(K$127=0,0,K$127/NMM!K$11*1000)</f>
        <v>14.752384322474594</v>
      </c>
      <c r="L214" s="279">
        <f>IF(L$127=0,0,L$127/NMM!L$11*1000)</f>
        <v>14.53739765722456</v>
      </c>
      <c r="M214" s="279">
        <f>IF(M$127=0,0,M$127/NMM!M$11*1000)</f>
        <v>14.654099707311971</v>
      </c>
      <c r="N214" s="279">
        <f>IF(N$127=0,0,N$127/NMM!N$11*1000)</f>
        <v>20.32211097452749</v>
      </c>
      <c r="O214" s="279">
        <f>IF(O$127=0,0,O$127/NMM!O$11*1000)</f>
        <v>17.874157473613305</v>
      </c>
      <c r="P214" s="279">
        <f>IF(P$127=0,0,P$127/NMM!P$11*1000)</f>
        <v>17.350681912098022</v>
      </c>
      <c r="Q214" s="279">
        <f>IF(Q$127=0,0,Q$127/NMM!Q$11*1000)</f>
        <v>17.635128482488572</v>
      </c>
      <c r="R214" s="279">
        <f>IF(R$127=0,0,R$127/NMM!R$11*1000)</f>
        <v>16.818296917890255</v>
      </c>
      <c r="S214" s="279">
        <f>IF(S$127=0,0,S$127/NMM!S$11*1000)</f>
        <v>16.97756642234642</v>
      </c>
      <c r="T214" s="279">
        <f>IF(T$127=0,0,T$127/NMM!T$11*1000)</f>
        <v>15.589828217501616</v>
      </c>
      <c r="U214" s="279">
        <f>IF(U$127=0,0,U$127/NMM!U$11*1000)</f>
        <v>16.022617954871453</v>
      </c>
      <c r="V214" s="279">
        <f>IF(V$127=0,0,V$127/NMM!V$11*1000)</f>
        <v>16.905241414070222</v>
      </c>
      <c r="W214" s="279">
        <f>IF(W$127=0,0,W$127/NMM!W$11*1000)</f>
        <v>15.294687217400934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HU: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139.82940309330709</v>
      </c>
      <c r="C5" s="225">
        <v>147.91894849805129</v>
      </c>
      <c r="D5" s="225">
        <v>152.23147672086159</v>
      </c>
      <c r="E5" s="225">
        <v>147.05630421469809</v>
      </c>
      <c r="F5" s="225">
        <v>148.02043151276891</v>
      </c>
      <c r="G5" s="225">
        <v>138.20200324515019</v>
      </c>
      <c r="H5" s="225">
        <v>142.21030443228909</v>
      </c>
      <c r="I5" s="225">
        <v>139.0716634225931</v>
      </c>
      <c r="J5" s="225">
        <v>148.10720658371309</v>
      </c>
      <c r="K5" s="225">
        <v>110.5511740712016</v>
      </c>
      <c r="L5" s="225">
        <v>85.877071080478132</v>
      </c>
      <c r="M5" s="225">
        <v>70.120515924257688</v>
      </c>
      <c r="N5" s="225">
        <v>78.646185336646582</v>
      </c>
      <c r="O5" s="225">
        <v>85.778485578534756</v>
      </c>
      <c r="P5" s="225">
        <v>93.953650122259674</v>
      </c>
      <c r="Q5" s="225">
        <v>103.4661696819127</v>
      </c>
      <c r="R5" s="225">
        <v>106.0114137413547</v>
      </c>
      <c r="S5" s="225">
        <v>137.28825770365941</v>
      </c>
      <c r="T5" s="225">
        <v>69.845529788805763</v>
      </c>
      <c r="U5" s="225">
        <v>104.30741797589999</v>
      </c>
      <c r="V5" s="225">
        <v>101.4313668499223</v>
      </c>
      <c r="W5" s="225">
        <v>104.3049463071924</v>
      </c>
      <c r="DA5" s="89" t="s">
        <v>1581</v>
      </c>
    </row>
    <row r="6" spans="1:105" ht="12" customHeight="1" x14ac:dyDescent="0.25">
      <c r="A6" s="55" t="s">
        <v>92</v>
      </c>
      <c r="B6" s="261">
        <v>0.56671329231389078</v>
      </c>
      <c r="C6" s="261">
        <v>0.596376324830306</v>
      </c>
      <c r="D6" s="261">
        <v>0.61980624444829735</v>
      </c>
      <c r="E6" s="261">
        <v>0.6005791615557271</v>
      </c>
      <c r="F6" s="261">
        <v>0.60899012950304587</v>
      </c>
      <c r="G6" s="261">
        <v>0.57092462950681011</v>
      </c>
      <c r="H6" s="261">
        <v>0.58571477093961311</v>
      </c>
      <c r="I6" s="261">
        <v>0.57361456527424082</v>
      </c>
      <c r="J6" s="261">
        <v>0.60887691956876089</v>
      </c>
      <c r="K6" s="261">
        <v>0.4550018716717561</v>
      </c>
      <c r="L6" s="261">
        <v>0.3546950576811384</v>
      </c>
      <c r="M6" s="261">
        <v>0.28983330136967678</v>
      </c>
      <c r="N6" s="261">
        <v>0.31870278290162651</v>
      </c>
      <c r="O6" s="261">
        <v>0.3478387280395065</v>
      </c>
      <c r="P6" s="261">
        <v>0.38005570534771932</v>
      </c>
      <c r="Q6" s="261">
        <v>0.41980087771475771</v>
      </c>
      <c r="R6" s="261">
        <v>0.43121683740477451</v>
      </c>
      <c r="S6" s="261">
        <v>0.55768313318548579</v>
      </c>
      <c r="T6" s="261">
        <v>0.28722407991731902</v>
      </c>
      <c r="U6" s="261">
        <v>0.43059579953946647</v>
      </c>
      <c r="V6" s="261">
        <v>0.41630452821703218</v>
      </c>
      <c r="W6" s="261">
        <v>0.42863238022934091</v>
      </c>
      <c r="DA6" s="67" t="s">
        <v>1582</v>
      </c>
    </row>
    <row r="7" spans="1:105" ht="12" customHeight="1" x14ac:dyDescent="0.25">
      <c r="A7" s="202" t="s">
        <v>93</v>
      </c>
      <c r="B7" s="226">
        <v>5.86977499305072E-2</v>
      </c>
      <c r="C7" s="226">
        <v>6.1770120542673147E-2</v>
      </c>
      <c r="D7" s="226">
        <v>6.4196891859459232E-2</v>
      </c>
      <c r="E7" s="226">
        <v>6.2205432476332333E-2</v>
      </c>
      <c r="F7" s="226">
        <v>6.3076604725053484E-2</v>
      </c>
      <c r="G7" s="226">
        <v>5.9133942306397513E-2</v>
      </c>
      <c r="H7" s="226">
        <v>6.0665842184226118E-2</v>
      </c>
      <c r="I7" s="226">
        <v>5.9412554400285547E-2</v>
      </c>
      <c r="J7" s="226">
        <v>6.3064878922072576E-2</v>
      </c>
      <c r="K7" s="226">
        <v>4.7127156612569228E-2</v>
      </c>
      <c r="L7" s="226">
        <v>3.6737803894359031E-2</v>
      </c>
      <c r="M7" s="226">
        <v>3.0019699336622772E-2</v>
      </c>
      <c r="N7" s="226">
        <v>3.3009877316508923E-2</v>
      </c>
      <c r="O7" s="226">
        <v>3.6027654462178912E-2</v>
      </c>
      <c r="P7" s="226">
        <v>3.936455180198381E-2</v>
      </c>
      <c r="Q7" s="226">
        <v>4.3481187533289632E-2</v>
      </c>
      <c r="R7" s="226">
        <v>4.4663604032407503E-2</v>
      </c>
      <c r="S7" s="226">
        <v>5.7847707123211099E-2</v>
      </c>
      <c r="T7" s="226">
        <v>2.9885465510617371E-2</v>
      </c>
      <c r="U7" s="226">
        <v>4.4599279574503249E-2</v>
      </c>
      <c r="V7" s="226">
        <v>4.3119050538674229E-2</v>
      </c>
      <c r="W7" s="226">
        <v>4.4395916961983757E-2</v>
      </c>
      <c r="DA7" s="174" t="s">
        <v>1583</v>
      </c>
    </row>
    <row r="8" spans="1:105" ht="12" customHeight="1" x14ac:dyDescent="0.25">
      <c r="A8" s="202" t="s">
        <v>94</v>
      </c>
      <c r="B8" s="226">
        <v>1.202423563141696</v>
      </c>
      <c r="C8" s="226">
        <v>1.2982359736555811</v>
      </c>
      <c r="D8" s="226">
        <v>1.3032340832096281</v>
      </c>
      <c r="E8" s="226">
        <v>1.187348419362122</v>
      </c>
      <c r="F8" s="226">
        <v>1.3080106529217079</v>
      </c>
      <c r="G8" s="226">
        <v>1.097345155050488</v>
      </c>
      <c r="H8" s="226">
        <v>1.24176206104251</v>
      </c>
      <c r="I8" s="226">
        <v>1.1739799127087871</v>
      </c>
      <c r="J8" s="226">
        <v>1.4901250281876559</v>
      </c>
      <c r="K8" s="226">
        <v>1.299833563636672</v>
      </c>
      <c r="L8" s="226">
        <v>0.9926709913221442</v>
      </c>
      <c r="M8" s="226">
        <v>0.78958081279659664</v>
      </c>
      <c r="N8" s="226">
        <v>1.438275351325496</v>
      </c>
      <c r="O8" s="226">
        <v>1.3042336658394349</v>
      </c>
      <c r="P8" s="226">
        <v>1.4972756561779981</v>
      </c>
      <c r="Q8" s="226">
        <v>1.7270922153264241</v>
      </c>
      <c r="R8" s="226">
        <v>1.7229654332410771</v>
      </c>
      <c r="S8" s="226">
        <v>2.2622932070871351</v>
      </c>
      <c r="T8" s="226">
        <v>0.90859395889506134</v>
      </c>
      <c r="U8" s="226">
        <v>1.431896651586287</v>
      </c>
      <c r="V8" s="226">
        <v>1.550004570377534</v>
      </c>
      <c r="W8" s="226">
        <v>1.6277520035529629</v>
      </c>
      <c r="DA8" s="174" t="s">
        <v>1584</v>
      </c>
    </row>
    <row r="9" spans="1:105" ht="12" customHeight="1" x14ac:dyDescent="0.25">
      <c r="A9" s="202" t="s">
        <v>95</v>
      </c>
      <c r="B9" s="226">
        <v>0.1117604233587173</v>
      </c>
      <c r="C9" s="226">
        <v>0.11761021216215641</v>
      </c>
      <c r="D9" s="226">
        <v>0.1222307809246712</v>
      </c>
      <c r="E9" s="226">
        <v>0.1184390453977822</v>
      </c>
      <c r="F9" s="226">
        <v>0.1200977559863602</v>
      </c>
      <c r="G9" s="226">
        <v>0.1125909329549635</v>
      </c>
      <c r="H9" s="226">
        <v>0.11550766790804071</v>
      </c>
      <c r="I9" s="226">
        <v>0.1131214099426274</v>
      </c>
      <c r="J9" s="226">
        <v>0.1200754300759648</v>
      </c>
      <c r="K9" s="226">
        <v>8.9730031916877645E-2</v>
      </c>
      <c r="L9" s="226">
        <v>6.9948720715257956E-2</v>
      </c>
      <c r="M9" s="226">
        <v>5.7157460225211343E-2</v>
      </c>
      <c r="N9" s="226">
        <v>6.2850754386327104E-2</v>
      </c>
      <c r="O9" s="226">
        <v>6.8596597315598432E-2</v>
      </c>
      <c r="P9" s="226">
        <v>7.4950044591562015E-2</v>
      </c>
      <c r="Q9" s="226">
        <v>8.2788112536058209E-2</v>
      </c>
      <c r="R9" s="226">
        <v>8.5039431686863717E-2</v>
      </c>
      <c r="S9" s="226">
        <v>0.110141943193312</v>
      </c>
      <c r="T9" s="226">
        <v>5.6901879232052581E-2</v>
      </c>
      <c r="U9" s="226">
        <v>8.4916958020390843E-2</v>
      </c>
      <c r="V9" s="226">
        <v>8.2098604269046471E-2</v>
      </c>
      <c r="W9" s="226">
        <v>8.4529755926657707E-2</v>
      </c>
      <c r="DA9" s="174" t="s">
        <v>1585</v>
      </c>
    </row>
    <row r="10" spans="1:105" ht="12" customHeight="1" x14ac:dyDescent="0.25">
      <c r="A10" s="56" t="s">
        <v>96</v>
      </c>
      <c r="B10" s="262">
        <v>0.6921233090295541</v>
      </c>
      <c r="C10" s="262">
        <v>0.72876079054929122</v>
      </c>
      <c r="D10" s="262">
        <v>0.75157695221789322</v>
      </c>
      <c r="E10" s="262">
        <v>0.73860345832505392</v>
      </c>
      <c r="F10" s="262">
        <v>0.7609799423816852</v>
      </c>
      <c r="G10" s="262">
        <v>0.69022161173758423</v>
      </c>
      <c r="H10" s="262">
        <v>0.7188725381607517</v>
      </c>
      <c r="I10" s="262">
        <v>0.69984656268614631</v>
      </c>
      <c r="J10" s="262">
        <v>0.7900045194095886</v>
      </c>
      <c r="K10" s="262">
        <v>0.64819096483003424</v>
      </c>
      <c r="L10" s="262">
        <v>0.49877201403327448</v>
      </c>
      <c r="M10" s="262">
        <v>0.40031109840609458</v>
      </c>
      <c r="N10" s="262">
        <v>0.65498366754445281</v>
      </c>
      <c r="O10" s="262">
        <v>0.55663686176261995</v>
      </c>
      <c r="P10" s="262">
        <v>0.63477922408015963</v>
      </c>
      <c r="Q10" s="262">
        <v>0.7459251981720838</v>
      </c>
      <c r="R10" s="262">
        <v>0.74324590601667451</v>
      </c>
      <c r="S10" s="262">
        <v>1.0096613108287571</v>
      </c>
      <c r="T10" s="262">
        <v>0.43115614289383553</v>
      </c>
      <c r="U10" s="262">
        <v>0.67390435257233794</v>
      </c>
      <c r="V10" s="262">
        <v>0.71904114090297022</v>
      </c>
      <c r="W10" s="262">
        <v>0.75818227266633276</v>
      </c>
      <c r="DA10" s="68" t="s">
        <v>1586</v>
      </c>
    </row>
    <row r="11" spans="1:105" ht="12" customHeight="1" x14ac:dyDescent="0.25">
      <c r="A11" s="37" t="s">
        <v>160</v>
      </c>
      <c r="B11" s="228">
        <v>4.7685744044157694E-3</v>
      </c>
      <c r="C11" s="228">
        <v>8.653902064632877E-3</v>
      </c>
      <c r="D11" s="228">
        <v>7.7536591292693144E-3</v>
      </c>
      <c r="E11" s="228">
        <v>6.2794014675039067E-3</v>
      </c>
      <c r="F11" s="228">
        <v>9.0547652519091509E-3</v>
      </c>
      <c r="G11" s="228">
        <v>8.8151969941132387E-3</v>
      </c>
      <c r="H11" s="228">
        <v>9.2752363574268599E-3</v>
      </c>
      <c r="I11" s="228">
        <v>5.2958401449654004E-3</v>
      </c>
      <c r="J11" s="228">
        <v>8.2637213810795081E-3</v>
      </c>
      <c r="K11" s="228">
        <v>5.9940693174337558E-3</v>
      </c>
      <c r="L11" s="228">
        <v>3.4742468935379999E-3</v>
      </c>
      <c r="M11" s="228">
        <v>7.41945964490989E-3</v>
      </c>
      <c r="N11" s="228">
        <v>3.591788795188271E-3</v>
      </c>
      <c r="O11" s="228">
        <v>8.4809029656507523E-3</v>
      </c>
      <c r="P11" s="228">
        <v>5.3027114847816383E-3</v>
      </c>
      <c r="Q11" s="228">
        <v>5.3341060077754798E-3</v>
      </c>
      <c r="R11" s="228">
        <v>6.0328350850614764E-3</v>
      </c>
      <c r="S11" s="228">
        <v>7.9327689684654569E-3</v>
      </c>
      <c r="T11" s="228">
        <v>4.9973155114474612E-3</v>
      </c>
      <c r="U11" s="228">
        <v>6.8937227143251048E-3</v>
      </c>
      <c r="V11" s="228">
        <v>6.6439725915847124E-3</v>
      </c>
      <c r="W11" s="228">
        <v>6.2465458592235734E-3</v>
      </c>
      <c r="DA11" s="69" t="s">
        <v>1587</v>
      </c>
    </row>
    <row r="12" spans="1:105" ht="12" customHeight="1" x14ac:dyDescent="0.25">
      <c r="A12" s="37" t="s">
        <v>162</v>
      </c>
      <c r="B12" s="228">
        <v>0.56143349897099282</v>
      </c>
      <c r="C12" s="228">
        <v>0.58471909644164954</v>
      </c>
      <c r="D12" s="228">
        <v>0.60678271627584479</v>
      </c>
      <c r="E12" s="228">
        <v>0.55742922638005876</v>
      </c>
      <c r="F12" s="228">
        <v>0.53606822942091037</v>
      </c>
      <c r="G12" s="228">
        <v>0.49572534070851942</v>
      </c>
      <c r="H12" s="228">
        <v>0.49140018616087061</v>
      </c>
      <c r="I12" s="228">
        <v>0.47782972665497658</v>
      </c>
      <c r="J12" s="228">
        <v>0.45526841635369969</v>
      </c>
      <c r="K12" s="228">
        <v>0.26419023488139859</v>
      </c>
      <c r="L12" s="228">
        <v>0.1951423381640752</v>
      </c>
      <c r="M12" s="228">
        <v>0.1572474269829274</v>
      </c>
      <c r="N12" s="228">
        <v>9.7155541066287224E-2</v>
      </c>
      <c r="O12" s="228">
        <v>0.17236145005187831</v>
      </c>
      <c r="P12" s="228">
        <v>0.1869298729171987</v>
      </c>
      <c r="Q12" s="228">
        <v>0.1775959787209343</v>
      </c>
      <c r="R12" s="228">
        <v>0.18804999446303211</v>
      </c>
      <c r="S12" s="228">
        <v>0.23825246987722659</v>
      </c>
      <c r="T12" s="228">
        <v>0.13662113812167129</v>
      </c>
      <c r="U12" s="228">
        <v>0.19426303861492361</v>
      </c>
      <c r="V12" s="228">
        <v>0.1712783500895966</v>
      </c>
      <c r="W12" s="228">
        <v>0.16990141448641211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4.9963564438281573E-2</v>
      </c>
      <c r="F13" s="228">
        <v>4.4520535928257721E-2</v>
      </c>
      <c r="G13" s="228">
        <v>5.4508730992296098E-2</v>
      </c>
      <c r="H13" s="228">
        <v>4.4549885709901482E-2</v>
      </c>
      <c r="I13" s="228">
        <v>5.6111637831255383E-2</v>
      </c>
      <c r="J13" s="228">
        <v>6.381536219777649E-2</v>
      </c>
      <c r="K13" s="228">
        <v>7.98057384436658E-2</v>
      </c>
      <c r="L13" s="228">
        <v>6.3252305385647759E-2</v>
      </c>
      <c r="M13" s="228">
        <v>5.3223623252569609E-2</v>
      </c>
      <c r="N13" s="228">
        <v>2.6943409824868789E-2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1.8144574792807219E-2</v>
      </c>
      <c r="U13" s="228">
        <v>3.7562662641793372E-2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5.2013608731770342E-2</v>
      </c>
      <c r="T14" s="228">
        <v>1.2735218004087881E-2</v>
      </c>
      <c r="U14" s="228">
        <v>2.543724683918273E-2</v>
      </c>
      <c r="V14" s="228">
        <v>6.1611439034246797E-2</v>
      </c>
      <c r="W14" s="228">
        <v>7.2260208007641838E-2</v>
      </c>
      <c r="DA14" s="69" t="s">
        <v>1590</v>
      </c>
    </row>
    <row r="15" spans="1:105" ht="12" customHeight="1" x14ac:dyDescent="0.25">
      <c r="A15" s="37" t="s">
        <v>38</v>
      </c>
      <c r="B15" s="228">
        <v>0.12592123565414551</v>
      </c>
      <c r="C15" s="228">
        <v>0.1353877920430088</v>
      </c>
      <c r="D15" s="228">
        <v>0.1370405768127792</v>
      </c>
      <c r="E15" s="228">
        <v>0.12493126603920961</v>
      </c>
      <c r="F15" s="228">
        <v>0.17133641178060799</v>
      </c>
      <c r="G15" s="228">
        <v>0.13117234304265549</v>
      </c>
      <c r="H15" s="228">
        <v>0.17364722993255269</v>
      </c>
      <c r="I15" s="228">
        <v>0.16060935805494889</v>
      </c>
      <c r="J15" s="228">
        <v>0.2626570194770329</v>
      </c>
      <c r="K15" s="228">
        <v>0.29820092218753608</v>
      </c>
      <c r="L15" s="228">
        <v>0.23690312359001359</v>
      </c>
      <c r="M15" s="228">
        <v>0.18242058852568771</v>
      </c>
      <c r="N15" s="228">
        <v>0.52729292785810855</v>
      </c>
      <c r="O15" s="228">
        <v>0.37579450874509079</v>
      </c>
      <c r="P15" s="228">
        <v>0.44254663967817931</v>
      </c>
      <c r="Q15" s="228">
        <v>0.56299511344337394</v>
      </c>
      <c r="R15" s="228">
        <v>0.54916307646858098</v>
      </c>
      <c r="S15" s="228">
        <v>0.71146246325129436</v>
      </c>
      <c r="T15" s="228">
        <v>0.25865789646382159</v>
      </c>
      <c r="U15" s="228">
        <v>0.40974768176211318</v>
      </c>
      <c r="V15" s="228">
        <v>0.4795073791875421</v>
      </c>
      <c r="W15" s="228">
        <v>0.50977410431305525</v>
      </c>
      <c r="DA15" s="69" t="s">
        <v>1591</v>
      </c>
    </row>
    <row r="16" spans="1:105" ht="12" customHeight="1" x14ac:dyDescent="0.25">
      <c r="A16" s="57" t="s">
        <v>1452</v>
      </c>
      <c r="B16" s="263">
        <v>4.6858412843792152</v>
      </c>
      <c r="C16" s="263">
        <v>5.0592219819171111</v>
      </c>
      <c r="D16" s="263">
        <v>5.0786996009609497</v>
      </c>
      <c r="E16" s="263">
        <v>4.6270934909596368</v>
      </c>
      <c r="F16" s="263">
        <v>5.0973138798562321</v>
      </c>
      <c r="G16" s="263">
        <v>4.2763510200299866</v>
      </c>
      <c r="H16" s="263">
        <v>4.8391433013884866</v>
      </c>
      <c r="I16" s="263">
        <v>4.5749964576787674</v>
      </c>
      <c r="J16" s="263">
        <v>5.8070130942249563</v>
      </c>
      <c r="K16" s="263">
        <v>5.065447785634186</v>
      </c>
      <c r="L16" s="263">
        <v>3.86843609483957</v>
      </c>
      <c r="M16" s="263">
        <v>3.0769942334538158</v>
      </c>
      <c r="N16" s="263">
        <v>5.604955047568235</v>
      </c>
      <c r="O16" s="263">
        <v>5.0825949716917567</v>
      </c>
      <c r="P16" s="263">
        <v>5.8348790716338108</v>
      </c>
      <c r="Q16" s="263">
        <v>6.7304735640421152</v>
      </c>
      <c r="R16" s="263">
        <v>6.7143915057226433</v>
      </c>
      <c r="S16" s="263">
        <v>8.838768970234776</v>
      </c>
      <c r="T16" s="263">
        <v>3.5576935613203462</v>
      </c>
      <c r="U16" s="263">
        <v>5.5800972724090787</v>
      </c>
      <c r="V16" s="263">
        <v>6.0403635037511476</v>
      </c>
      <c r="W16" s="263">
        <v>6.3433450347983813</v>
      </c>
      <c r="DA16" s="70" t="s">
        <v>1592</v>
      </c>
    </row>
    <row r="17" spans="1:105" ht="12" customHeight="1" x14ac:dyDescent="0.25">
      <c r="A17" s="57" t="s">
        <v>1454</v>
      </c>
      <c r="B17" s="263">
        <v>56.562228325081513</v>
      </c>
      <c r="C17" s="263">
        <v>59.435930596074812</v>
      </c>
      <c r="D17" s="263">
        <v>62.146550025246782</v>
      </c>
      <c r="E17" s="263">
        <v>59.394064192567157</v>
      </c>
      <c r="F17" s="263">
        <v>59.651983375700858</v>
      </c>
      <c r="G17" s="263">
        <v>56.365139881937779</v>
      </c>
      <c r="H17" s="263">
        <v>57.057396691150267</v>
      </c>
      <c r="I17" s="263">
        <v>56.155044385098762</v>
      </c>
      <c r="J17" s="263">
        <v>58.768106609068219</v>
      </c>
      <c r="K17" s="263">
        <v>43.006954832875671</v>
      </c>
      <c r="L17" s="263">
        <v>33.415586797605499</v>
      </c>
      <c r="M17" s="263">
        <v>27.246253389401499</v>
      </c>
      <c r="N17" s="263">
        <v>28.53068750048833</v>
      </c>
      <c r="O17" s="263">
        <v>32.563483710634877</v>
      </c>
      <c r="P17" s="263">
        <v>35.087479656567908</v>
      </c>
      <c r="Q17" s="263">
        <v>38.101951683538942</v>
      </c>
      <c r="R17" s="263">
        <v>39.41413192057923</v>
      </c>
      <c r="S17" s="263">
        <v>50.484405122943798</v>
      </c>
      <c r="T17" s="263">
        <v>26.71144068468254</v>
      </c>
      <c r="U17" s="263">
        <v>39.537059141222599</v>
      </c>
      <c r="V17" s="263">
        <v>37.626692406642888</v>
      </c>
      <c r="W17" s="263">
        <v>38.138647959997371</v>
      </c>
      <c r="DA17" s="70" t="s">
        <v>1593</v>
      </c>
    </row>
    <row r="18" spans="1:105" ht="12" customHeight="1" x14ac:dyDescent="0.25">
      <c r="A18" s="18" t="s">
        <v>30</v>
      </c>
      <c r="B18" s="232">
        <v>7.0311185411508639</v>
      </c>
      <c r="C18" s="232">
        <v>8.5326617634440893</v>
      </c>
      <c r="D18" s="232">
        <v>7.7969913499891934</v>
      </c>
      <c r="E18" s="232">
        <v>4.8547937202550333</v>
      </c>
      <c r="F18" s="232">
        <v>8.3330507130376059</v>
      </c>
      <c r="G18" s="232">
        <v>9.6400369390992875</v>
      </c>
      <c r="H18" s="232">
        <v>10.99646059882501</v>
      </c>
      <c r="I18" s="232">
        <v>9.6417372167553239</v>
      </c>
      <c r="J18" s="232">
        <v>9.973445641601014</v>
      </c>
      <c r="K18" s="232">
        <v>4.3204588955715781</v>
      </c>
      <c r="L18" s="232">
        <v>2.6047817090153149</v>
      </c>
      <c r="M18" s="232">
        <v>2.1721629612034059</v>
      </c>
      <c r="N18" s="232">
        <v>2.494579378111029</v>
      </c>
      <c r="O18" s="232">
        <v>1.4858744303979261</v>
      </c>
      <c r="P18" s="232">
        <v>2.2090885097635922</v>
      </c>
      <c r="Q18" s="232">
        <v>2.689868143341926</v>
      </c>
      <c r="R18" s="232">
        <v>2.0786851449061259</v>
      </c>
      <c r="S18" s="232">
        <v>3.651736387475883</v>
      </c>
      <c r="T18" s="232">
        <v>1.3216505840597721</v>
      </c>
      <c r="U18" s="232">
        <v>1.466947657694939</v>
      </c>
      <c r="V18" s="232">
        <v>1.605651160149848</v>
      </c>
      <c r="W18" s="232">
        <v>1.3167367731540911</v>
      </c>
      <c r="DA18" s="71" t="s">
        <v>1594</v>
      </c>
    </row>
    <row r="19" spans="1:105" ht="12" customHeight="1" x14ac:dyDescent="0.25">
      <c r="A19" s="18" t="s">
        <v>33</v>
      </c>
      <c r="B19" s="232">
        <v>1.1945303299032199</v>
      </c>
      <c r="C19" s="232">
        <v>0.25656084696618509</v>
      </c>
      <c r="D19" s="232">
        <v>1.1216585996088799</v>
      </c>
      <c r="E19" s="232">
        <v>1.1506568064453571</v>
      </c>
      <c r="F19" s="232">
        <v>0.96220372984620606</v>
      </c>
      <c r="G19" s="232">
        <v>0.74940042755959357</v>
      </c>
      <c r="H19" s="232">
        <v>0.80804094397067072</v>
      </c>
      <c r="I19" s="232">
        <v>0.65122197397456383</v>
      </c>
      <c r="J19" s="232">
        <v>0.56512745523440489</v>
      </c>
      <c r="K19" s="232">
        <v>0.55660530564278243</v>
      </c>
      <c r="L19" s="232">
        <v>0.50897671147267765</v>
      </c>
      <c r="M19" s="232">
        <v>0.35136990379898619</v>
      </c>
      <c r="N19" s="232">
        <v>0.38671536240672061</v>
      </c>
      <c r="O19" s="232">
        <v>0.61940541532283699</v>
      </c>
      <c r="P19" s="232">
        <v>0.5145462281449904</v>
      </c>
      <c r="Q19" s="232">
        <v>0.61277225246284528</v>
      </c>
      <c r="R19" s="232">
        <v>0.45846512791788607</v>
      </c>
      <c r="S19" s="232">
        <v>0.59379235864886493</v>
      </c>
      <c r="T19" s="232">
        <v>0.25755896978342641</v>
      </c>
      <c r="U19" s="232">
        <v>0.36194735627192332</v>
      </c>
      <c r="V19" s="232">
        <v>0.48537529462616552</v>
      </c>
      <c r="W19" s="232">
        <v>0.38774206996230282</v>
      </c>
      <c r="DA19" s="71" t="s">
        <v>1595</v>
      </c>
    </row>
    <row r="20" spans="1:105" ht="12" customHeight="1" x14ac:dyDescent="0.25">
      <c r="A20" s="18" t="s">
        <v>160</v>
      </c>
      <c r="B20" s="297">
        <v>0.34291823139578681</v>
      </c>
      <c r="C20" s="297">
        <v>0.66316134095876322</v>
      </c>
      <c r="D20" s="297">
        <v>0.53656233523161612</v>
      </c>
      <c r="E20" s="297">
        <v>0.39589329043071297</v>
      </c>
      <c r="F20" s="297">
        <v>0.52025519791335884</v>
      </c>
      <c r="G20" s="297">
        <v>0.46277242177524419</v>
      </c>
      <c r="H20" s="297">
        <v>0.49918314065133418</v>
      </c>
      <c r="I20" s="297">
        <v>0.2749707406513594</v>
      </c>
      <c r="J20" s="297">
        <v>0.47782612128884638</v>
      </c>
      <c r="K20" s="297">
        <v>0.3771339573247916</v>
      </c>
      <c r="L20" s="297">
        <v>0.21546540769590289</v>
      </c>
      <c r="M20" s="297">
        <v>0.47593269894200307</v>
      </c>
      <c r="N20" s="297">
        <v>0.41092864306860999</v>
      </c>
      <c r="O20" s="297">
        <v>0.78876323419102656</v>
      </c>
      <c r="P20" s="297">
        <v>0.52428279886329232</v>
      </c>
      <c r="Q20" s="297">
        <v>0.52037436760478339</v>
      </c>
      <c r="R20" s="297">
        <v>0.56673467633300723</v>
      </c>
      <c r="S20" s="297">
        <v>0.73451075591779258</v>
      </c>
      <c r="T20" s="297">
        <v>0.36328055262685272</v>
      </c>
      <c r="U20" s="297">
        <v>0.51086838752194197</v>
      </c>
      <c r="V20" s="297">
        <v>0.57142213890969051</v>
      </c>
      <c r="W20" s="297">
        <v>0.54785295308265558</v>
      </c>
      <c r="DA20" s="122" t="s">
        <v>1596</v>
      </c>
    </row>
    <row r="21" spans="1:105" ht="12" customHeight="1" x14ac:dyDescent="0.25">
      <c r="A21" s="18" t="s">
        <v>70</v>
      </c>
      <c r="B21" s="297">
        <v>8.5865520702985396</v>
      </c>
      <c r="C21" s="297">
        <v>6.2485854281921958</v>
      </c>
      <c r="D21" s="297">
        <v>4.9324991050212326</v>
      </c>
      <c r="E21" s="297">
        <v>9.1080184409108487</v>
      </c>
      <c r="F21" s="297">
        <v>8.0150538409385508</v>
      </c>
      <c r="G21" s="297">
        <v>0.57401641002570514</v>
      </c>
      <c r="H21" s="297">
        <v>8.8416769285643293E-2</v>
      </c>
      <c r="I21" s="297">
        <v>8.2726707230913257E-2</v>
      </c>
      <c r="J21" s="297">
        <v>0.43072042444866232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6.2807683943443937E-2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4.3112314208315468</v>
      </c>
      <c r="E22" s="297">
        <v>7.3181592053747018</v>
      </c>
      <c r="F22" s="297">
        <v>8.5104219036339366</v>
      </c>
      <c r="G22" s="297">
        <v>14.356524348538089</v>
      </c>
      <c r="H22" s="297">
        <v>12.609511918476709</v>
      </c>
      <c r="I22" s="297">
        <v>15.974011349683771</v>
      </c>
      <c r="J22" s="297">
        <v>15.65129702235428</v>
      </c>
      <c r="K22" s="297">
        <v>14.09002235273468</v>
      </c>
      <c r="L22" s="297">
        <v>10.9075128537218</v>
      </c>
      <c r="M22" s="297">
        <v>7.5125218212721832</v>
      </c>
      <c r="N22" s="297">
        <v>10.0560879293255</v>
      </c>
      <c r="O22" s="297">
        <v>9.7895097458193465</v>
      </c>
      <c r="P22" s="297">
        <v>7.7825039031645398</v>
      </c>
      <c r="Q22" s="297">
        <v>9.673372001078798</v>
      </c>
      <c r="R22" s="297">
        <v>10.9988700413312</v>
      </c>
      <c r="S22" s="297">
        <v>12.29066863331124</v>
      </c>
      <c r="T22" s="297">
        <v>7.2484625884988061</v>
      </c>
      <c r="U22" s="297">
        <v>10.44859503255501</v>
      </c>
      <c r="V22" s="297">
        <v>8.0291411537001149</v>
      </c>
      <c r="W22" s="297">
        <v>5.2516888972962521</v>
      </c>
      <c r="DA22" s="122" t="s">
        <v>1598</v>
      </c>
    </row>
    <row r="23" spans="1:105" ht="12" customHeight="1" x14ac:dyDescent="0.25">
      <c r="A23" s="18" t="s">
        <v>162</v>
      </c>
      <c r="B23" s="297">
        <v>39.407109152333099</v>
      </c>
      <c r="C23" s="297">
        <v>43.734961216513582</v>
      </c>
      <c r="D23" s="297">
        <v>40.984621040031193</v>
      </c>
      <c r="E23" s="297">
        <v>34.302349655994853</v>
      </c>
      <c r="F23" s="297">
        <v>30.063084980496772</v>
      </c>
      <c r="G23" s="297">
        <v>25.400999785907281</v>
      </c>
      <c r="H23" s="297">
        <v>25.813356736940531</v>
      </c>
      <c r="I23" s="297">
        <v>24.215811284180599</v>
      </c>
      <c r="J23" s="297">
        <v>25.694252471123072</v>
      </c>
      <c r="K23" s="297">
        <v>16.224259393644449</v>
      </c>
      <c r="L23" s="297">
        <v>11.812521850461639</v>
      </c>
      <c r="M23" s="297">
        <v>9.8453476877734474</v>
      </c>
      <c r="N23" s="297">
        <v>10.84919313358747</v>
      </c>
      <c r="O23" s="297">
        <v>15.64656277431345</v>
      </c>
      <c r="P23" s="297">
        <v>18.039336700490392</v>
      </c>
      <c r="Q23" s="297">
        <v>16.910701534111301</v>
      </c>
      <c r="R23" s="297">
        <v>17.242724955675019</v>
      </c>
      <c r="S23" s="297">
        <v>21.532031578190221</v>
      </c>
      <c r="T23" s="297">
        <v>9.6938773677194874</v>
      </c>
      <c r="U23" s="297">
        <v>14.05140136316278</v>
      </c>
      <c r="V23" s="297">
        <v>14.378247133916471</v>
      </c>
      <c r="W23" s="297">
        <v>14.54438331267022</v>
      </c>
      <c r="DA23" s="122" t="s">
        <v>1599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2.4629861745331252</v>
      </c>
      <c r="E24" s="297">
        <v>2.264193073155651</v>
      </c>
      <c r="F24" s="297">
        <v>3.247913009834424</v>
      </c>
      <c r="G24" s="297">
        <v>5.1813895490325734</v>
      </c>
      <c r="H24" s="297">
        <v>6.2424265830003769</v>
      </c>
      <c r="I24" s="297">
        <v>5.3145651126222297</v>
      </c>
      <c r="J24" s="297">
        <v>5.975437473017938</v>
      </c>
      <c r="K24" s="297">
        <v>7.4384749279573894</v>
      </c>
      <c r="L24" s="297">
        <v>7.366328265238165</v>
      </c>
      <c r="M24" s="297">
        <v>6.8889183164114698</v>
      </c>
      <c r="N24" s="297">
        <v>4.3331830539889884</v>
      </c>
      <c r="O24" s="297">
        <v>4.2333681105902929</v>
      </c>
      <c r="P24" s="297">
        <v>6.0177215161411048</v>
      </c>
      <c r="Q24" s="297">
        <v>7.6948633849392856</v>
      </c>
      <c r="R24" s="297">
        <v>8.0686519744159941</v>
      </c>
      <c r="S24" s="297">
        <v>11.6816654093998</v>
      </c>
      <c r="T24" s="297">
        <v>7.8266106219941971</v>
      </c>
      <c r="U24" s="297">
        <v>12.69729934401601</v>
      </c>
      <c r="V24" s="297">
        <v>12.494047841397149</v>
      </c>
      <c r="W24" s="297">
        <v>16.090243953831848</v>
      </c>
      <c r="DA24" s="122" t="s">
        <v>1600</v>
      </c>
    </row>
    <row r="25" spans="1:105" ht="12" customHeight="1" x14ac:dyDescent="0.25">
      <c r="A25" s="57" t="s">
        <v>1463</v>
      </c>
      <c r="B25" s="263">
        <v>59.194692557625153</v>
      </c>
      <c r="C25" s="263">
        <v>62.227185653313818</v>
      </c>
      <c r="D25" s="263">
        <v>65.307533870107534</v>
      </c>
      <c r="E25" s="263">
        <v>62.123330885073578</v>
      </c>
      <c r="F25" s="263">
        <v>63.452072968403961</v>
      </c>
      <c r="G25" s="263">
        <v>60.325364514467701</v>
      </c>
      <c r="H25" s="263">
        <v>61.609477557992967</v>
      </c>
      <c r="I25" s="263">
        <v>60.08563064552407</v>
      </c>
      <c r="J25" s="263">
        <v>63.005069727054341</v>
      </c>
      <c r="K25" s="263">
        <v>46.13206879609281</v>
      </c>
      <c r="L25" s="263">
        <v>36.065582891068779</v>
      </c>
      <c r="M25" s="263">
        <v>29.678727389370572</v>
      </c>
      <c r="N25" s="263">
        <v>30.365150207640049</v>
      </c>
      <c r="O25" s="263">
        <v>34.149799356422669</v>
      </c>
      <c r="P25" s="263">
        <v>37.298351600112873</v>
      </c>
      <c r="Q25" s="263">
        <v>40.886826188398672</v>
      </c>
      <c r="R25" s="263">
        <v>42.137595549300613</v>
      </c>
      <c r="S25" s="263">
        <v>54.586356747641659</v>
      </c>
      <c r="T25" s="263">
        <v>29.156989403995709</v>
      </c>
      <c r="U25" s="263">
        <v>43.321412855837167</v>
      </c>
      <c r="V25" s="263">
        <v>41.408835904257138</v>
      </c>
      <c r="W25" s="263">
        <v>42.783732863007643</v>
      </c>
      <c r="DA25" s="70" t="s">
        <v>1601</v>
      </c>
    </row>
    <row r="26" spans="1:105" ht="12" customHeight="1" x14ac:dyDescent="0.25">
      <c r="A26" s="18" t="s">
        <v>30</v>
      </c>
      <c r="B26" s="232">
        <v>8.8506730837529641</v>
      </c>
      <c r="C26" s="232">
        <v>10.740794563551979</v>
      </c>
      <c r="D26" s="232">
        <v>9.8147429988157473</v>
      </c>
      <c r="E26" s="232">
        <v>6.1111460225787946</v>
      </c>
      <c r="F26" s="232">
        <v>10.489526982055169</v>
      </c>
      <c r="G26" s="232">
        <v>12.13474285263649</v>
      </c>
      <c r="H26" s="232">
        <v>13.84218986907309</v>
      </c>
      <c r="I26" s="232">
        <v>12.136883138225061</v>
      </c>
      <c r="J26" s="232">
        <v>12.554433035905401</v>
      </c>
      <c r="K26" s="232">
        <v>5.4385328639669606</v>
      </c>
      <c r="L26" s="232">
        <v>3.2788625630624582</v>
      </c>
      <c r="M26" s="232">
        <v>2.7342881707554492</v>
      </c>
      <c r="N26" s="232">
        <v>3.1401414195924811</v>
      </c>
      <c r="O26" s="232">
        <v>1.870397825038961</v>
      </c>
      <c r="P26" s="232">
        <v>2.780769531698478</v>
      </c>
      <c r="Q26" s="232">
        <v>3.3859681693297352</v>
      </c>
      <c r="R26" s="232">
        <v>2.6166196109397979</v>
      </c>
      <c r="S26" s="232">
        <v>4.5967543804636</v>
      </c>
      <c r="T26" s="232">
        <v>1.6636751580850939</v>
      </c>
      <c r="U26" s="232">
        <v>1.846573069881694</v>
      </c>
      <c r="V26" s="232">
        <v>2.021171087055643</v>
      </c>
      <c r="W26" s="232">
        <v>1.6574897220599409</v>
      </c>
      <c r="DA26" s="71" t="s">
        <v>1602</v>
      </c>
    </row>
    <row r="27" spans="1:105" ht="12" customHeight="1" x14ac:dyDescent="0.25">
      <c r="A27" s="18" t="s">
        <v>33</v>
      </c>
      <c r="B27" s="297">
        <v>1.244977114863818</v>
      </c>
      <c r="C27" s="297">
        <v>0.2673957915064889</v>
      </c>
      <c r="D27" s="297">
        <v>1.1690279034743241</v>
      </c>
      <c r="E27" s="297">
        <v>1.199250747532562</v>
      </c>
      <c r="F27" s="297">
        <v>1.00283901840499</v>
      </c>
      <c r="G27" s="297">
        <v>0.781048717495892</v>
      </c>
      <c r="H27" s="297">
        <v>0.84216570976305494</v>
      </c>
      <c r="I27" s="297">
        <v>0.67872404241126272</v>
      </c>
      <c r="J27" s="297">
        <v>0.58899362463660798</v>
      </c>
      <c r="K27" s="297">
        <v>0.58011157204621844</v>
      </c>
      <c r="L27" s="297">
        <v>0.53047155180519123</v>
      </c>
      <c r="M27" s="297">
        <v>0.36620877522388318</v>
      </c>
      <c r="N27" s="297">
        <v>0.40304692489611499</v>
      </c>
      <c r="O27" s="297">
        <v>0.64556382336656792</v>
      </c>
      <c r="P27" s="297">
        <v>0.53627627741516681</v>
      </c>
      <c r="Q27" s="297">
        <v>0.63865053221512125</v>
      </c>
      <c r="R27" s="297">
        <v>0.47782678926798378</v>
      </c>
      <c r="S27" s="297">
        <v>0.61886908937568741</v>
      </c>
      <c r="T27" s="297">
        <v>0.26843606652854668</v>
      </c>
      <c r="U27" s="297">
        <v>0.37723292918021939</v>
      </c>
      <c r="V27" s="297">
        <v>0.50587341217097215</v>
      </c>
      <c r="W27" s="297">
        <v>0.40411699183234873</v>
      </c>
      <c r="DA27" s="122" t="s">
        <v>1603</v>
      </c>
    </row>
    <row r="28" spans="1:105" ht="12" customHeight="1" x14ac:dyDescent="0.25">
      <c r="A28" s="18" t="s">
        <v>160</v>
      </c>
      <c r="B28" s="297">
        <v>0.37635150435736903</v>
      </c>
      <c r="C28" s="297">
        <v>0.72781714546235476</v>
      </c>
      <c r="D28" s="297">
        <v>0.58887519985151437</v>
      </c>
      <c r="E28" s="297">
        <v>0.43449143783382482</v>
      </c>
      <c r="F28" s="297">
        <v>0.57097817630596537</v>
      </c>
      <c r="G28" s="297">
        <v>0.50789103980067918</v>
      </c>
      <c r="H28" s="297">
        <v>0.5478516705550518</v>
      </c>
      <c r="I28" s="297">
        <v>0.30177938185782499</v>
      </c>
      <c r="J28" s="297">
        <v>0.5244124199414425</v>
      </c>
      <c r="K28" s="297">
        <v>0.4139031383829101</v>
      </c>
      <c r="L28" s="297">
        <v>0.23647249664522571</v>
      </c>
      <c r="M28" s="297">
        <v>0.52233439584305064</v>
      </c>
      <c r="N28" s="297">
        <v>0.45099268234562528</v>
      </c>
      <c r="O28" s="297">
        <v>0.86566476375809243</v>
      </c>
      <c r="P28" s="297">
        <v>0.57539845361315001</v>
      </c>
      <c r="Q28" s="297">
        <v>0.57110896460631</v>
      </c>
      <c r="R28" s="297">
        <v>0.62198923382186344</v>
      </c>
      <c r="S28" s="297">
        <v>0.80612286734115546</v>
      </c>
      <c r="T28" s="297">
        <v>0.39869907741094279</v>
      </c>
      <c r="U28" s="297">
        <v>0.56067618624393867</v>
      </c>
      <c r="V28" s="297">
        <v>0.62713370685023828</v>
      </c>
      <c r="W28" s="297">
        <v>0.60126661163521278</v>
      </c>
      <c r="DA28" s="122" t="s">
        <v>1604</v>
      </c>
    </row>
    <row r="29" spans="1:105" ht="12" customHeight="1" x14ac:dyDescent="0.25">
      <c r="A29" s="18" t="s">
        <v>70</v>
      </c>
      <c r="B29" s="297">
        <v>9.3755027367652968</v>
      </c>
      <c r="C29" s="297">
        <v>6.8227187470943544</v>
      </c>
      <c r="D29" s="297">
        <v>5.3857076134415287</v>
      </c>
      <c r="E29" s="297">
        <v>9.9448825465865376</v>
      </c>
      <c r="F29" s="297">
        <v>8.7514940346047307</v>
      </c>
      <c r="G29" s="297">
        <v>0.62675825862162149</v>
      </c>
      <c r="H29" s="297">
        <v>9.6540690096190498E-2</v>
      </c>
      <c r="I29" s="297">
        <v>9.0327813038003538E-2</v>
      </c>
      <c r="J29" s="297">
        <v>0.47029593312170298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6.8578587526247292E-2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4.3125596544614977</v>
      </c>
      <c r="E30" s="297">
        <v>7.3204138338594849</v>
      </c>
      <c r="F30" s="297">
        <v>8.5130438525561924</v>
      </c>
      <c r="G30" s="297">
        <v>14.360947404641459</v>
      </c>
      <c r="H30" s="297">
        <v>12.61339674305524</v>
      </c>
      <c r="I30" s="297">
        <v>15.978932732232931</v>
      </c>
      <c r="J30" s="297">
        <v>15.656118980868721</v>
      </c>
      <c r="K30" s="297">
        <v>14.094363303082471</v>
      </c>
      <c r="L30" s="297">
        <v>10.9108733148006</v>
      </c>
      <c r="M30" s="297">
        <v>7.514836330319536</v>
      </c>
      <c r="N30" s="297">
        <v>10.05918607759676</v>
      </c>
      <c r="O30" s="297">
        <v>9.792525764862603</v>
      </c>
      <c r="P30" s="297">
        <v>7.7849015901361653</v>
      </c>
      <c r="Q30" s="297">
        <v>9.6763522396122177</v>
      </c>
      <c r="R30" s="297">
        <v>11.002258648356509</v>
      </c>
      <c r="S30" s="297">
        <v>12.29445522647217</v>
      </c>
      <c r="T30" s="297">
        <v>7.2506957443737043</v>
      </c>
      <c r="U30" s="297">
        <v>10.45181410709619</v>
      </c>
      <c r="V30" s="297">
        <v>8.0316148263608813</v>
      </c>
      <c r="W30" s="297">
        <v>5.2533068734906454</v>
      </c>
      <c r="DA30" s="122" t="s">
        <v>1606</v>
      </c>
    </row>
    <row r="31" spans="1:105" ht="12" customHeight="1" x14ac:dyDescent="0.25">
      <c r="A31" s="18" t="s">
        <v>162</v>
      </c>
      <c r="B31" s="297">
        <v>39.347188117885693</v>
      </c>
      <c r="C31" s="297">
        <v>43.668459405698663</v>
      </c>
      <c r="D31" s="297">
        <v>40.922301297680619</v>
      </c>
      <c r="E31" s="297">
        <v>34.250190735445287</v>
      </c>
      <c r="F31" s="297">
        <v>30.017372133514041</v>
      </c>
      <c r="G31" s="297">
        <v>25.362375938182591</v>
      </c>
      <c r="H31" s="297">
        <v>25.77410587405031</v>
      </c>
      <c r="I31" s="297">
        <v>24.17898959151286</v>
      </c>
      <c r="J31" s="297">
        <v>25.655182713900562</v>
      </c>
      <c r="K31" s="297">
        <v>16.199589367679021</v>
      </c>
      <c r="L31" s="297">
        <v>11.79456015410944</v>
      </c>
      <c r="M31" s="297">
        <v>9.8303772057808363</v>
      </c>
      <c r="N31" s="297">
        <v>10.83269624027384</v>
      </c>
      <c r="O31" s="297">
        <v>15.62277117307319</v>
      </c>
      <c r="P31" s="297">
        <v>18.011906733180169</v>
      </c>
      <c r="Q31" s="297">
        <v>16.884987728888021</v>
      </c>
      <c r="R31" s="297">
        <v>17.216506287565089</v>
      </c>
      <c r="S31" s="297">
        <v>21.499290744526611</v>
      </c>
      <c r="T31" s="297">
        <v>9.6791372060538663</v>
      </c>
      <c r="U31" s="297">
        <v>14.030035307056959</v>
      </c>
      <c r="V31" s="297">
        <v>14.35638408787382</v>
      </c>
      <c r="W31" s="297">
        <v>14.52226764592273</v>
      </c>
      <c r="DA31" s="122" t="s">
        <v>1607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3.1143192023823079</v>
      </c>
      <c r="E32" s="297">
        <v>2.8629555612370821</v>
      </c>
      <c r="F32" s="297">
        <v>4.1068187709628683</v>
      </c>
      <c r="G32" s="297">
        <v>6.5516003030889687</v>
      </c>
      <c r="H32" s="297">
        <v>7.893227001400037</v>
      </c>
      <c r="I32" s="297">
        <v>6.7199939462461247</v>
      </c>
      <c r="J32" s="297">
        <v>7.5556330186799032</v>
      </c>
      <c r="K32" s="297">
        <v>9.4055685509352376</v>
      </c>
      <c r="L32" s="297">
        <v>9.3143428106458668</v>
      </c>
      <c r="M32" s="297">
        <v>8.7106825114478141</v>
      </c>
      <c r="N32" s="297">
        <v>5.4790868629352207</v>
      </c>
      <c r="O32" s="297">
        <v>5.3528760063232523</v>
      </c>
      <c r="P32" s="297">
        <v>7.6090990140697441</v>
      </c>
      <c r="Q32" s="297">
        <v>9.7297585537472742</v>
      </c>
      <c r="R32" s="297">
        <v>10.20239497934937</v>
      </c>
      <c r="S32" s="297">
        <v>14.770864439462439</v>
      </c>
      <c r="T32" s="297">
        <v>9.8963461515435522</v>
      </c>
      <c r="U32" s="297">
        <v>16.055081256378159</v>
      </c>
      <c r="V32" s="297">
        <v>15.798080196419329</v>
      </c>
      <c r="W32" s="297">
        <v>20.345285018066772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16.754922588446924</v>
      </c>
      <c r="C33" s="263">
        <f t="shared" si="0"/>
        <v>18.39385684500553</v>
      </c>
      <c r="D33" s="263">
        <f t="shared" si="0"/>
        <v>16.837648271886358</v>
      </c>
      <c r="E33" s="263">
        <f t="shared" si="0"/>
        <v>18.204640128980675</v>
      </c>
      <c r="F33" s="263">
        <f t="shared" si="0"/>
        <v>16.957906203289959</v>
      </c>
      <c r="G33" s="263">
        <f t="shared" si="0"/>
        <v>14.704931557158485</v>
      </c>
      <c r="H33" s="263">
        <f t="shared" si="0"/>
        <v>15.981764001522301</v>
      </c>
      <c r="I33" s="263">
        <f t="shared" si="0"/>
        <v>15.636016929279441</v>
      </c>
      <c r="J33" s="263">
        <f t="shared" si="0"/>
        <v>17.454870377201583</v>
      </c>
      <c r="K33" s="263">
        <f t="shared" si="0"/>
        <v>13.806819067930963</v>
      </c>
      <c r="L33" s="263">
        <f t="shared" si="0"/>
        <v>10.574640709318111</v>
      </c>
      <c r="M33" s="263">
        <f t="shared" si="0"/>
        <v>8.5516385398976027</v>
      </c>
      <c r="N33" s="263">
        <f t="shared" si="0"/>
        <v>11.637570147475547</v>
      </c>
      <c r="O33" s="263">
        <f t="shared" si="0"/>
        <v>11.669274032366111</v>
      </c>
      <c r="P33" s="263">
        <f t="shared" si="0"/>
        <v>13.106514611945663</v>
      </c>
      <c r="Q33" s="263">
        <f t="shared" si="0"/>
        <v>14.727830654650313</v>
      </c>
      <c r="R33" s="263">
        <f t="shared" si="0"/>
        <v>14.718163553370417</v>
      </c>
      <c r="S33" s="263">
        <f t="shared" si="0"/>
        <v>19.381099561421269</v>
      </c>
      <c r="T33" s="263">
        <f t="shared" si="0"/>
        <v>8.7056446123582774</v>
      </c>
      <c r="U33" s="263">
        <f t="shared" si="0"/>
        <v>13.202935665138121</v>
      </c>
      <c r="V33" s="263">
        <f t="shared" si="0"/>
        <v>13.544907140965901</v>
      </c>
      <c r="W33" s="263">
        <f t="shared" si="0"/>
        <v>14.095728120051742</v>
      </c>
      <c r="DA33" s="70"/>
    </row>
    <row r="34" spans="1:105" ht="12" customHeight="1" x14ac:dyDescent="0.25">
      <c r="A34" s="60" t="s">
        <v>1473</v>
      </c>
      <c r="B34" s="264">
        <v>6.0054327670789753</v>
      </c>
      <c r="C34" s="264">
        <v>6.4839621366211926</v>
      </c>
      <c r="D34" s="264">
        <v>6.5089248966746469</v>
      </c>
      <c r="E34" s="264">
        <v>5.930140860634844</v>
      </c>
      <c r="F34" s="264">
        <v>6.532781189201228</v>
      </c>
      <c r="G34" s="264">
        <v>5.4806249253109236</v>
      </c>
      <c r="H34" s="264">
        <v>6.2019065484842164</v>
      </c>
      <c r="I34" s="264">
        <v>5.8633726515246654</v>
      </c>
      <c r="J34" s="264">
        <v>7.4423405741825732</v>
      </c>
      <c r="K34" s="264">
        <v>6.4919412044928571</v>
      </c>
      <c r="L34" s="264">
        <v>4.9578360579018916</v>
      </c>
      <c r="M34" s="264">
        <v>3.9435142746506111</v>
      </c>
      <c r="N34" s="264">
        <v>7.1833804556891403</v>
      </c>
      <c r="O34" s="264">
        <v>6.5139172524987128</v>
      </c>
      <c r="P34" s="264">
        <v>7.4780539591782782</v>
      </c>
      <c r="Q34" s="264">
        <v>8.6258590563449111</v>
      </c>
      <c r="R34" s="264">
        <v>8.6052480893632062</v>
      </c>
      <c r="S34" s="264">
        <v>11.327876804414849</v>
      </c>
      <c r="T34" s="264">
        <v>4.5595845423965544</v>
      </c>
      <c r="U34" s="264">
        <v>7.1515224203017453</v>
      </c>
      <c r="V34" s="264">
        <v>7.7414053761107828</v>
      </c>
      <c r="W34" s="264">
        <v>8.1297102938288504</v>
      </c>
      <c r="DA34" s="72" t="s">
        <v>1609</v>
      </c>
    </row>
    <row r="35" spans="1:105" ht="12" customHeight="1" x14ac:dyDescent="0.25">
      <c r="A35" s="60" t="s">
        <v>1475</v>
      </c>
      <c r="B35" s="264">
        <v>10.74948982136795</v>
      </c>
      <c r="C35" s="264">
        <v>11.909894708384339</v>
      </c>
      <c r="D35" s="264">
        <v>10.328723375211711</v>
      </c>
      <c r="E35" s="264">
        <v>12.27449926834583</v>
      </c>
      <c r="F35" s="264">
        <v>10.42512501408873</v>
      </c>
      <c r="G35" s="264">
        <v>9.2243066318475613</v>
      </c>
      <c r="H35" s="264">
        <v>9.7798574530380833</v>
      </c>
      <c r="I35" s="264">
        <v>9.7726442777547753</v>
      </c>
      <c r="J35" s="264">
        <v>10.01252980301901</v>
      </c>
      <c r="K35" s="264">
        <v>7.314877863438106</v>
      </c>
      <c r="L35" s="264">
        <v>5.616804651416218</v>
      </c>
      <c r="M35" s="264">
        <v>4.6081242652469907</v>
      </c>
      <c r="N35" s="264">
        <v>4.4541896917864072</v>
      </c>
      <c r="O35" s="264">
        <v>5.1553567798673994</v>
      </c>
      <c r="P35" s="264">
        <v>5.6284606527673846</v>
      </c>
      <c r="Q35" s="264">
        <v>6.1019715983054024</v>
      </c>
      <c r="R35" s="264">
        <v>6.1129154640072114</v>
      </c>
      <c r="S35" s="264">
        <v>8.0532227570064201</v>
      </c>
      <c r="T35" s="264">
        <v>4.1460600699617238</v>
      </c>
      <c r="U35" s="264">
        <v>6.0514132448363753</v>
      </c>
      <c r="V35" s="264">
        <v>5.8035017648551168</v>
      </c>
      <c r="W35" s="264">
        <v>5.9660178262228909</v>
      </c>
      <c r="DA35" s="72" t="s">
        <v>1610</v>
      </c>
    </row>
    <row r="36" spans="1:105" ht="12" customHeight="1" x14ac:dyDescent="0.25">
      <c r="A36" s="64" t="s">
        <v>30</v>
      </c>
      <c r="B36" s="231">
        <v>0.72520218358849153</v>
      </c>
      <c r="C36" s="231">
        <v>0.8363601520733408</v>
      </c>
      <c r="D36" s="231">
        <v>0.90776191640116044</v>
      </c>
      <c r="E36" s="231">
        <v>0.46380469597768947</v>
      </c>
      <c r="F36" s="231">
        <v>0.93056851476913716</v>
      </c>
      <c r="G36" s="231">
        <v>1.1367266035980701</v>
      </c>
      <c r="H36" s="231">
        <v>1.250306057186886</v>
      </c>
      <c r="I36" s="231">
        <v>1.078050875189329</v>
      </c>
      <c r="J36" s="231">
        <v>1.1368581135967299</v>
      </c>
      <c r="K36" s="231">
        <v>0.49388078991539702</v>
      </c>
      <c r="L36" s="231">
        <v>0.30181404835146858</v>
      </c>
      <c r="M36" s="231">
        <v>0.25161213135070332</v>
      </c>
      <c r="N36" s="231">
        <v>0.30548668868476608</v>
      </c>
      <c r="O36" s="231">
        <v>0.17969085240630109</v>
      </c>
      <c r="P36" s="231">
        <v>0.26573606704733688</v>
      </c>
      <c r="Q36" s="231">
        <v>0.32448034615478188</v>
      </c>
      <c r="R36" s="231">
        <v>0.25721034395854048</v>
      </c>
      <c r="S36" s="231">
        <v>0.44249120692952792</v>
      </c>
      <c r="T36" s="231">
        <v>0.16423742290160409</v>
      </c>
      <c r="U36" s="231">
        <v>0.18489057502035419</v>
      </c>
      <c r="V36" s="231">
        <v>0.2016741898160693</v>
      </c>
      <c r="W36" s="231">
        <v>0.16483446310825181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0.12443407138151411</v>
      </c>
      <c r="C38" s="231">
        <v>2.539841586256622E-2</v>
      </c>
      <c r="D38" s="231">
        <v>0.13189035688756959</v>
      </c>
      <c r="E38" s="231">
        <v>0.11102419107029091</v>
      </c>
      <c r="F38" s="231">
        <v>0.10852225571663569</v>
      </c>
      <c r="G38" s="231">
        <v>8.9248044568088533E-2</v>
      </c>
      <c r="H38" s="231">
        <v>9.2790652096886861E-2</v>
      </c>
      <c r="I38" s="231">
        <v>7.3539463793631021E-2</v>
      </c>
      <c r="J38" s="231">
        <v>6.5060125140746508E-2</v>
      </c>
      <c r="K38" s="231">
        <v>6.426093569649656E-2</v>
      </c>
      <c r="L38" s="231">
        <v>5.9562576440267252E-2</v>
      </c>
      <c r="M38" s="231">
        <v>4.110656422720893E-2</v>
      </c>
      <c r="N38" s="231">
        <v>4.7829279072401747E-2</v>
      </c>
      <c r="O38" s="231">
        <v>7.565302610364924E-2</v>
      </c>
      <c r="P38" s="231">
        <v>6.2512840348430423E-2</v>
      </c>
      <c r="Q38" s="231">
        <v>7.4655866968323811E-2</v>
      </c>
      <c r="R38" s="231">
        <v>5.7294571030801648E-2</v>
      </c>
      <c r="S38" s="231">
        <v>7.2668680951914671E-2</v>
      </c>
      <c r="T38" s="231">
        <v>3.2325079049344577E-2</v>
      </c>
      <c r="U38" s="231">
        <v>4.6073691570399262E-2</v>
      </c>
      <c r="V38" s="231">
        <v>6.1572138477135878E-2</v>
      </c>
      <c r="W38" s="231">
        <v>4.9022948064211799E-2</v>
      </c>
      <c r="DA38" s="73" t="s">
        <v>1613</v>
      </c>
    </row>
    <row r="39" spans="1:105" ht="12" customHeight="1" x14ac:dyDescent="0.25">
      <c r="A39" s="64" t="s">
        <v>160</v>
      </c>
      <c r="B39" s="231">
        <v>3.6401063154120228E-2</v>
      </c>
      <c r="C39" s="231">
        <v>6.6898566737557466E-2</v>
      </c>
      <c r="D39" s="231">
        <v>6.4291550497181341E-2</v>
      </c>
      <c r="E39" s="231">
        <v>3.8925241104255229E-2</v>
      </c>
      <c r="F39" s="231">
        <v>5.9792893087232582E-2</v>
      </c>
      <c r="G39" s="231">
        <v>5.6160841421956723E-2</v>
      </c>
      <c r="H39" s="231">
        <v>5.8413352415403241E-2</v>
      </c>
      <c r="I39" s="231">
        <v>3.1641659963101879E-2</v>
      </c>
      <c r="J39" s="231">
        <v>5.6055694564789697E-2</v>
      </c>
      <c r="K39" s="231">
        <v>4.4368700043692033E-2</v>
      </c>
      <c r="L39" s="231">
        <v>2.5694163448910349E-2</v>
      </c>
      <c r="M39" s="231">
        <v>5.6737935128383293E-2</v>
      </c>
      <c r="N39" s="231">
        <v>5.1790509922847068E-2</v>
      </c>
      <c r="O39" s="231">
        <v>9.817012151631542E-2</v>
      </c>
      <c r="P39" s="231">
        <v>6.4907040184578074E-2</v>
      </c>
      <c r="Q39" s="231">
        <v>6.4604402029673241E-2</v>
      </c>
      <c r="R39" s="231">
        <v>7.2171929109538874E-2</v>
      </c>
      <c r="S39" s="231">
        <v>9.1599308599054616E-2</v>
      </c>
      <c r="T39" s="231">
        <v>4.6460772760845009E-2</v>
      </c>
      <c r="U39" s="231">
        <v>6.6267104440176083E-2</v>
      </c>
      <c r="V39" s="231">
        <v>7.3866070435688033E-2</v>
      </c>
      <c r="W39" s="231">
        <v>7.0583285537217474E-2</v>
      </c>
      <c r="DA39" s="73" t="s">
        <v>1614</v>
      </c>
    </row>
    <row r="40" spans="1:105" ht="12" customHeight="1" x14ac:dyDescent="0.25">
      <c r="A40" s="64" t="s">
        <v>70</v>
      </c>
      <c r="B40" s="231">
        <v>0.88364879717855604</v>
      </c>
      <c r="C40" s="231">
        <v>0.6111062336344667</v>
      </c>
      <c r="D40" s="231">
        <v>0.57297822940507692</v>
      </c>
      <c r="E40" s="231">
        <v>0.86818936361249277</v>
      </c>
      <c r="F40" s="231">
        <v>0.89305246426605533</v>
      </c>
      <c r="G40" s="231">
        <v>6.7534833578744263E-2</v>
      </c>
      <c r="H40" s="231">
        <v>1.003053861617993E-2</v>
      </c>
      <c r="I40" s="231">
        <v>9.2290267304176339E-3</v>
      </c>
      <c r="J40" s="231">
        <v>4.8987210107852418E-2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7.8711484279060401E-3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0.4702732681594195</v>
      </c>
      <c r="E41" s="231">
        <v>0.6550436846845249</v>
      </c>
      <c r="F41" s="231">
        <v>0.89042935880106944</v>
      </c>
      <c r="G41" s="231">
        <v>1.5861004511896479</v>
      </c>
      <c r="H41" s="231">
        <v>1.3432774984640921</v>
      </c>
      <c r="I41" s="231">
        <v>1.673408632812234</v>
      </c>
      <c r="J41" s="231">
        <v>1.6715348076359871</v>
      </c>
      <c r="K41" s="231">
        <v>1.5090651481138759</v>
      </c>
      <c r="L41" s="231">
        <v>1.184125956950324</v>
      </c>
      <c r="M41" s="231">
        <v>0.81532164060581414</v>
      </c>
      <c r="N41" s="231">
        <v>1.153793467940619</v>
      </c>
      <c r="O41" s="231">
        <v>1.109197426768527</v>
      </c>
      <c r="P41" s="231">
        <v>0.87712357536163177</v>
      </c>
      <c r="Q41" s="231">
        <v>1.093299992633229</v>
      </c>
      <c r="R41" s="231">
        <v>1.275122294246084</v>
      </c>
      <c r="S41" s="231">
        <v>1.3953552362369399</v>
      </c>
      <c r="T41" s="231">
        <v>0.84392804997269477</v>
      </c>
      <c r="U41" s="231">
        <v>1.233849254071814</v>
      </c>
      <c r="V41" s="231">
        <v>0.94487045022016725</v>
      </c>
      <c r="W41" s="231">
        <v>0.61595941130404686</v>
      </c>
      <c r="DA41" s="73" t="s">
        <v>1616</v>
      </c>
    </row>
    <row r="42" spans="1:105" ht="12" customHeight="1" x14ac:dyDescent="0.25">
      <c r="A42" s="64" t="s">
        <v>162</v>
      </c>
      <c r="B42" s="231">
        <v>4.0951716899203232</v>
      </c>
      <c r="C42" s="231">
        <v>4.3191710399555499</v>
      </c>
      <c r="D42" s="231">
        <v>4.8076039619173381</v>
      </c>
      <c r="E42" s="231">
        <v>3.3018024380266962</v>
      </c>
      <c r="F42" s="231">
        <v>3.3825227662078081</v>
      </c>
      <c r="G42" s="231">
        <v>3.0178037322278528</v>
      </c>
      <c r="H42" s="231">
        <v>2.957132268458369</v>
      </c>
      <c r="I42" s="231">
        <v>2.7280092813538852</v>
      </c>
      <c r="J42" s="231">
        <v>2.950936622064011</v>
      </c>
      <c r="K42" s="231">
        <v>1.868615693662232</v>
      </c>
      <c r="L42" s="231">
        <v>1.379029626143514</v>
      </c>
      <c r="M42" s="231">
        <v>1.1490345424142321</v>
      </c>
      <c r="N42" s="231">
        <v>1.3386136766666239</v>
      </c>
      <c r="O42" s="231">
        <v>1.9064510588223631</v>
      </c>
      <c r="P42" s="231">
        <v>2.1863556305876028</v>
      </c>
      <c r="Q42" s="231">
        <v>2.0553315267841459</v>
      </c>
      <c r="R42" s="231">
        <v>2.1496535523991058</v>
      </c>
      <c r="S42" s="231">
        <v>2.6287730169543431</v>
      </c>
      <c r="T42" s="231">
        <v>1.213712557313404</v>
      </c>
      <c r="U42" s="231">
        <v>1.7843606962398659</v>
      </c>
      <c r="V42" s="231">
        <v>1.819566455552966</v>
      </c>
      <c r="W42" s="231">
        <v>1.834455661697808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0.30198494896228562</v>
      </c>
      <c r="E44" s="231">
        <v>0.22780131944545459</v>
      </c>
      <c r="F44" s="231">
        <v>0.38196813670324098</v>
      </c>
      <c r="G44" s="231">
        <v>0.64343101140469028</v>
      </c>
      <c r="H44" s="231">
        <v>0.74747259379971132</v>
      </c>
      <c r="I44" s="231">
        <v>0.62579215695383139</v>
      </c>
      <c r="J44" s="231">
        <v>0.71731376478852171</v>
      </c>
      <c r="K44" s="231">
        <v>0.89547729301163126</v>
      </c>
      <c r="L44" s="231">
        <v>0.89887148474999379</v>
      </c>
      <c r="M44" s="231">
        <v>0.84036629493932324</v>
      </c>
      <c r="N44" s="231">
        <v>0.55883090643112054</v>
      </c>
      <c r="O44" s="231">
        <v>0.5391483884615732</v>
      </c>
      <c r="P44" s="231">
        <v>0.76233856445387183</v>
      </c>
      <c r="Q44" s="231">
        <v>0.97754495032997135</v>
      </c>
      <c r="R44" s="231">
        <v>1.051426984778667</v>
      </c>
      <c r="S44" s="231">
        <v>1.490693667410866</v>
      </c>
      <c r="T44" s="231">
        <v>1.0242538741690861</v>
      </c>
      <c r="U44" s="231">
        <v>1.685349324414714</v>
      </c>
      <c r="V44" s="231">
        <v>1.6526493071063271</v>
      </c>
      <c r="W44" s="231">
        <v>2.121241426002006</v>
      </c>
      <c r="DA44" s="73" t="s">
        <v>1619</v>
      </c>
    </row>
    <row r="45" spans="1:105" ht="12" customHeight="1" x14ac:dyDescent="0.25">
      <c r="A45" s="146" t="s">
        <v>79</v>
      </c>
      <c r="B45" s="327">
        <v>4.8846320161449421</v>
      </c>
      <c r="C45" s="327">
        <v>6.0509603001208596</v>
      </c>
      <c r="D45" s="327">
        <v>3.071939142981682</v>
      </c>
      <c r="E45" s="327">
        <v>6.607908334424426</v>
      </c>
      <c r="F45" s="327">
        <v>3.7782686245375539</v>
      </c>
      <c r="G45" s="327">
        <v>2.6273011138585121</v>
      </c>
      <c r="H45" s="327">
        <v>3.3204344920005551</v>
      </c>
      <c r="I45" s="327">
        <v>3.5529731809583449</v>
      </c>
      <c r="J45" s="327">
        <v>3.3657834651203689</v>
      </c>
      <c r="K45" s="327">
        <v>2.4392093029947808</v>
      </c>
      <c r="L45" s="327">
        <v>1.7677067953317409</v>
      </c>
      <c r="M45" s="327">
        <v>1.4539451565813259</v>
      </c>
      <c r="N45" s="327">
        <v>0.99784516306802939</v>
      </c>
      <c r="O45" s="327">
        <v>1.24704590578867</v>
      </c>
      <c r="P45" s="327">
        <v>1.4094869347839329</v>
      </c>
      <c r="Q45" s="327">
        <v>1.512054513405277</v>
      </c>
      <c r="R45" s="327">
        <v>1.2500357884844731</v>
      </c>
      <c r="S45" s="327">
        <v>1.9316416399237739</v>
      </c>
      <c r="T45" s="327">
        <v>0.82114231379474567</v>
      </c>
      <c r="U45" s="327">
        <v>1.050622599079051</v>
      </c>
      <c r="V45" s="327">
        <v>1.0414320048188559</v>
      </c>
      <c r="W45" s="327">
        <v>1.109920630509349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95.580845438805184</v>
      </c>
      <c r="C48" s="225">
        <v>113.5468113270599</v>
      </c>
      <c r="D48" s="225">
        <v>117.56575179350109</v>
      </c>
      <c r="E48" s="225">
        <v>138.83077105813479</v>
      </c>
      <c r="F48" s="225">
        <v>124.903798037429</v>
      </c>
      <c r="G48" s="225">
        <v>125.11870958255651</v>
      </c>
      <c r="H48" s="225">
        <v>115.1037528574609</v>
      </c>
      <c r="I48" s="225">
        <v>123.45810701043629</v>
      </c>
      <c r="J48" s="225">
        <v>121.926546877707</v>
      </c>
      <c r="K48" s="225">
        <v>73.962924585521108</v>
      </c>
      <c r="L48" s="225">
        <v>93.258169766158971</v>
      </c>
      <c r="M48" s="225">
        <v>102.6294416179107</v>
      </c>
      <c r="N48" s="225">
        <v>71.000221909606353</v>
      </c>
      <c r="O48" s="225">
        <v>74.703805059691788</v>
      </c>
      <c r="P48" s="225">
        <v>93.653878893456508</v>
      </c>
      <c r="Q48" s="225">
        <v>102.5430247213372</v>
      </c>
      <c r="R48" s="225">
        <v>123.9215924153409</v>
      </c>
      <c r="S48" s="225">
        <v>104.0031713639019</v>
      </c>
      <c r="T48" s="225">
        <v>189.55846962514411</v>
      </c>
      <c r="U48" s="225">
        <v>176.71712210701369</v>
      </c>
      <c r="V48" s="225">
        <v>156.0972768048666</v>
      </c>
      <c r="W48" s="225">
        <v>178.1959523897188</v>
      </c>
      <c r="DA48" s="89" t="s">
        <v>1621</v>
      </c>
    </row>
    <row r="49" spans="1:105" ht="12" customHeight="1" x14ac:dyDescent="0.25">
      <c r="A49" s="55" t="s">
        <v>92</v>
      </c>
      <c r="B49" s="261">
        <v>0.61458832553225251</v>
      </c>
      <c r="C49" s="261">
        <v>0.72728514127992838</v>
      </c>
      <c r="D49" s="261">
        <v>0.75492805225994875</v>
      </c>
      <c r="E49" s="261">
        <v>0.89822227200218552</v>
      </c>
      <c r="F49" s="261">
        <v>0.80745353027328881</v>
      </c>
      <c r="G49" s="261">
        <v>0.80690547289674441</v>
      </c>
      <c r="H49" s="261">
        <v>0.73949489355092324</v>
      </c>
      <c r="I49" s="261">
        <v>0.79581979260332358</v>
      </c>
      <c r="J49" s="261">
        <v>0.783423187323812</v>
      </c>
      <c r="K49" s="261">
        <v>0.47374483480432061</v>
      </c>
      <c r="L49" s="261">
        <v>0.59645264460385305</v>
      </c>
      <c r="M49" s="261">
        <v>0.65485963923147295</v>
      </c>
      <c r="N49" s="261">
        <v>0.44996669316426779</v>
      </c>
      <c r="O49" s="261">
        <v>0.47528815716492739</v>
      </c>
      <c r="P49" s="261">
        <v>0.5931496586895586</v>
      </c>
      <c r="Q49" s="261">
        <v>0.64915794751383227</v>
      </c>
      <c r="R49" s="261">
        <v>0.78563546548032026</v>
      </c>
      <c r="S49" s="261">
        <v>0.6582263733636875</v>
      </c>
      <c r="T49" s="261">
        <v>1.171265295639871</v>
      </c>
      <c r="U49" s="261">
        <v>1.080754775221936</v>
      </c>
      <c r="V49" s="261">
        <v>0.96054274697040998</v>
      </c>
      <c r="W49" s="261">
        <v>1.1089835193880759</v>
      </c>
      <c r="DA49" s="67" t="s">
        <v>1622</v>
      </c>
    </row>
    <row r="50" spans="1:105" ht="12" customHeight="1" x14ac:dyDescent="0.25">
      <c r="A50" s="202" t="s">
        <v>93</v>
      </c>
      <c r="B50" s="226">
        <v>0.17862811031154971</v>
      </c>
      <c r="C50" s="226">
        <v>0.2113830755440933</v>
      </c>
      <c r="D50" s="226">
        <v>0.21941739827157949</v>
      </c>
      <c r="E50" s="226">
        <v>0.26106540007661938</v>
      </c>
      <c r="F50" s="226">
        <v>0.23468375868057079</v>
      </c>
      <c r="G50" s="226">
        <v>0.23452446757553769</v>
      </c>
      <c r="H50" s="226">
        <v>0.21493180057666081</v>
      </c>
      <c r="I50" s="226">
        <v>0.2313024504299683</v>
      </c>
      <c r="J50" s="226">
        <v>0.22769941717443151</v>
      </c>
      <c r="K50" s="226">
        <v>0.13769240497314339</v>
      </c>
      <c r="L50" s="226">
        <v>0.17335703326880289</v>
      </c>
      <c r="M50" s="226">
        <v>0.1903328374711902</v>
      </c>
      <c r="N50" s="226">
        <v>0.13078136496241019</v>
      </c>
      <c r="O50" s="226">
        <v>0.13814096662884701</v>
      </c>
      <c r="P50" s="226">
        <v>0.1723970310888964</v>
      </c>
      <c r="Q50" s="226">
        <v>0.18867565920276291</v>
      </c>
      <c r="R50" s="226">
        <v>0.22834240866998001</v>
      </c>
      <c r="S50" s="226">
        <v>0.19131136786458491</v>
      </c>
      <c r="T50" s="226">
        <v>0.34777475150036791</v>
      </c>
      <c r="U50" s="226">
        <v>0.32670947731695482</v>
      </c>
      <c r="V50" s="226">
        <v>0.28739239868883848</v>
      </c>
      <c r="W50" s="226">
        <v>0.32588979061549078</v>
      </c>
      <c r="DA50" s="174" t="s">
        <v>1623</v>
      </c>
    </row>
    <row r="51" spans="1:105" ht="12" customHeight="1" x14ac:dyDescent="0.25">
      <c r="A51" s="202" t="s">
        <v>94</v>
      </c>
      <c r="B51" s="226">
        <v>1.0908066021115621</v>
      </c>
      <c r="C51" s="226">
        <v>1.3236349662085729</v>
      </c>
      <c r="D51" s="226">
        <v>1.3291375778631711</v>
      </c>
      <c r="E51" s="226">
        <v>1.5009565238516329</v>
      </c>
      <c r="F51" s="226">
        <v>1.4544796976122669</v>
      </c>
      <c r="G51" s="226">
        <v>1.31708959306053</v>
      </c>
      <c r="H51" s="226">
        <v>1.322696244374713</v>
      </c>
      <c r="I51" s="226">
        <v>1.3808234732814699</v>
      </c>
      <c r="J51" s="226">
        <v>1.6036468322942821</v>
      </c>
      <c r="K51" s="226">
        <v>1.126358570393055</v>
      </c>
      <c r="L51" s="226">
        <v>1.398971319394968</v>
      </c>
      <c r="M51" s="226">
        <v>1.50009562834417</v>
      </c>
      <c r="N51" s="226">
        <v>1.606114797611311</v>
      </c>
      <c r="O51" s="226">
        <v>1.437411978072227</v>
      </c>
      <c r="P51" s="226">
        <v>1.8694090476534051</v>
      </c>
      <c r="Q51" s="226">
        <v>2.1299649930836919</v>
      </c>
      <c r="R51" s="226">
        <v>2.5154296608012578</v>
      </c>
      <c r="S51" s="226">
        <v>2.1355274004259801</v>
      </c>
      <c r="T51" s="226">
        <v>3.080415739360518</v>
      </c>
      <c r="U51" s="226">
        <v>2.9535627877407769</v>
      </c>
      <c r="V51" s="226">
        <v>2.887714449251761</v>
      </c>
      <c r="W51" s="226">
        <v>3.389943993713894</v>
      </c>
      <c r="DA51" s="174" t="s">
        <v>1624</v>
      </c>
    </row>
    <row r="52" spans="1:105" ht="12" customHeight="1" x14ac:dyDescent="0.25">
      <c r="A52" s="202" t="s">
        <v>95</v>
      </c>
      <c r="B52" s="226">
        <v>0.50128629347049014</v>
      </c>
      <c r="C52" s="226">
        <v>0.59320696085894742</v>
      </c>
      <c r="D52" s="226">
        <v>0.61575378091757538</v>
      </c>
      <c r="E52" s="226">
        <v>0.73263108773612517</v>
      </c>
      <c r="F52" s="226">
        <v>0.6585959585057527</v>
      </c>
      <c r="G52" s="226">
        <v>0.65814893789132856</v>
      </c>
      <c r="H52" s="226">
        <v>0.60316579217065436</v>
      </c>
      <c r="I52" s="226">
        <v>0.64910695099697124</v>
      </c>
      <c r="J52" s="226">
        <v>0.63899571384191889</v>
      </c>
      <c r="K52" s="226">
        <v>0.38640791310863398</v>
      </c>
      <c r="L52" s="226">
        <v>0.48649400423478512</v>
      </c>
      <c r="M52" s="226">
        <v>0.53413341525723534</v>
      </c>
      <c r="N52" s="226">
        <v>0.36701337534543221</v>
      </c>
      <c r="O52" s="226">
        <v>0.38766671727662538</v>
      </c>
      <c r="P52" s="226">
        <v>0.48379993814602901</v>
      </c>
      <c r="Q52" s="226">
        <v>0.52948285521743554</v>
      </c>
      <c r="R52" s="226">
        <v>0.6408001488940186</v>
      </c>
      <c r="S52" s="226">
        <v>0.53687947730255114</v>
      </c>
      <c r="T52" s="226">
        <v>0.97844661982101533</v>
      </c>
      <c r="U52" s="226">
        <v>0.91823356210165075</v>
      </c>
      <c r="V52" s="226">
        <v>0.80651287224083845</v>
      </c>
      <c r="W52" s="226">
        <v>0.91454858326937594</v>
      </c>
      <c r="DA52" s="174" t="s">
        <v>1625</v>
      </c>
    </row>
    <row r="53" spans="1:105" ht="12" customHeight="1" x14ac:dyDescent="0.25">
      <c r="A53" s="56" t="s">
        <v>96</v>
      </c>
      <c r="B53" s="262">
        <v>1.0189564087699541</v>
      </c>
      <c r="C53" s="262">
        <v>1.205817106083517</v>
      </c>
      <c r="D53" s="262">
        <v>1.243949674972133</v>
      </c>
      <c r="E53" s="262">
        <v>1.515245913011767</v>
      </c>
      <c r="F53" s="262">
        <v>1.373255801794921</v>
      </c>
      <c r="G53" s="262">
        <v>1.34444323843863</v>
      </c>
      <c r="H53" s="262">
        <v>1.242669035813085</v>
      </c>
      <c r="I53" s="262">
        <v>1.3358637937201989</v>
      </c>
      <c r="J53" s="262">
        <v>1.379740611045891</v>
      </c>
      <c r="K53" s="262">
        <v>0.91153582987889326</v>
      </c>
      <c r="L53" s="262">
        <v>1.1407419368953911</v>
      </c>
      <c r="M53" s="262">
        <v>1.2342463175703831</v>
      </c>
      <c r="N53" s="262">
        <v>1.1869894706152351</v>
      </c>
      <c r="O53" s="262">
        <v>0.99558802956608106</v>
      </c>
      <c r="P53" s="262">
        <v>1.2861959299491701</v>
      </c>
      <c r="Q53" s="262">
        <v>1.492911513871211</v>
      </c>
      <c r="R53" s="262">
        <v>1.760962018115944</v>
      </c>
      <c r="S53" s="262">
        <v>1.540842257231148</v>
      </c>
      <c r="T53" s="262">
        <v>2.5097281766774659</v>
      </c>
      <c r="U53" s="262">
        <v>2.3592759547946378</v>
      </c>
      <c r="V53" s="262">
        <v>2.2505210627927639</v>
      </c>
      <c r="W53" s="262">
        <v>2.6090033758330891</v>
      </c>
      <c r="DA53" s="68" t="s">
        <v>1626</v>
      </c>
    </row>
    <row r="54" spans="1:105" ht="12" customHeight="1" x14ac:dyDescent="0.25">
      <c r="A54" s="37" t="s">
        <v>160</v>
      </c>
      <c r="B54" s="228">
        <v>7.0203811758467053E-3</v>
      </c>
      <c r="C54" s="228">
        <v>1.4318859191149089E-2</v>
      </c>
      <c r="D54" s="228">
        <v>1.283323247903829E-2</v>
      </c>
      <c r="E54" s="228">
        <v>1.288219991735807E-2</v>
      </c>
      <c r="F54" s="228">
        <v>1.6340127017222358E-2</v>
      </c>
      <c r="G54" s="228">
        <v>1.717061852700422E-2</v>
      </c>
      <c r="H54" s="228">
        <v>1.6033508597660031E-2</v>
      </c>
      <c r="I54" s="228">
        <v>1.010867450693167E-2</v>
      </c>
      <c r="J54" s="228">
        <v>1.4432565520466629E-2</v>
      </c>
      <c r="K54" s="228">
        <v>8.4293198240603141E-3</v>
      </c>
      <c r="L54" s="228">
        <v>7.9459532994626582E-3</v>
      </c>
      <c r="M54" s="228">
        <v>2.2875810292429979E-2</v>
      </c>
      <c r="N54" s="228">
        <v>6.5091935750793452E-3</v>
      </c>
      <c r="O54" s="228">
        <v>1.5168750135908401E-2</v>
      </c>
      <c r="P54" s="228">
        <v>1.0744406355302509E-2</v>
      </c>
      <c r="Q54" s="228">
        <v>1.0675800059754079E-2</v>
      </c>
      <c r="R54" s="228">
        <v>1.4293510882940799E-2</v>
      </c>
      <c r="S54" s="228">
        <v>1.210618403653641E-2</v>
      </c>
      <c r="T54" s="228">
        <v>2.9113813503238928E-2</v>
      </c>
      <c r="U54" s="228">
        <v>2.4134276884913021E-2</v>
      </c>
      <c r="V54" s="228">
        <v>2.0794916184075411E-2</v>
      </c>
      <c r="W54" s="228">
        <v>2.1495173154995061E-2</v>
      </c>
      <c r="DA54" s="69" t="s">
        <v>1627</v>
      </c>
    </row>
    <row r="55" spans="1:105" ht="12" customHeight="1" x14ac:dyDescent="0.25">
      <c r="A55" s="37" t="s">
        <v>162</v>
      </c>
      <c r="B55" s="228">
        <v>0.82655251515334272</v>
      </c>
      <c r="C55" s="228">
        <v>0.96748384090698503</v>
      </c>
      <c r="D55" s="228">
        <v>1.004297910496881</v>
      </c>
      <c r="E55" s="228">
        <v>1.143566750934403</v>
      </c>
      <c r="F55" s="228">
        <v>0.96738266702036169</v>
      </c>
      <c r="G55" s="228">
        <v>0.96559506556227948</v>
      </c>
      <c r="H55" s="228">
        <v>0.84945211163199086</v>
      </c>
      <c r="I55" s="228">
        <v>0.912079111957948</v>
      </c>
      <c r="J55" s="228">
        <v>0.79512497401812232</v>
      </c>
      <c r="K55" s="228">
        <v>0.37152456307634868</v>
      </c>
      <c r="L55" s="228">
        <v>0.44631022299645651</v>
      </c>
      <c r="M55" s="228">
        <v>0.48482807115232579</v>
      </c>
      <c r="N55" s="228">
        <v>0.17606943496767749</v>
      </c>
      <c r="O55" s="228">
        <v>0.30828176899193932</v>
      </c>
      <c r="P55" s="228">
        <v>0.37875915375210079</v>
      </c>
      <c r="Q55" s="228">
        <v>0.35544459699100162</v>
      </c>
      <c r="R55" s="228">
        <v>0.44554419348376989</v>
      </c>
      <c r="S55" s="228">
        <v>0.36359665319372159</v>
      </c>
      <c r="T55" s="228">
        <v>0.79593980543415632</v>
      </c>
      <c r="U55" s="228">
        <v>0.68009668458156247</v>
      </c>
      <c r="V55" s="228">
        <v>0.53608272538197643</v>
      </c>
      <c r="W55" s="228">
        <v>0.58465276746050387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0.10250031456160349</v>
      </c>
      <c r="F56" s="228">
        <v>8.0341255869571998E-2</v>
      </c>
      <c r="G56" s="228">
        <v>0.1061744424866321</v>
      </c>
      <c r="H56" s="228">
        <v>7.7010541621673201E-2</v>
      </c>
      <c r="I56" s="228">
        <v>0.107105627692752</v>
      </c>
      <c r="J56" s="228">
        <v>0.11145334573361471</v>
      </c>
      <c r="K56" s="228">
        <v>0.11222894790028411</v>
      </c>
      <c r="L56" s="228">
        <v>0.14466440643942979</v>
      </c>
      <c r="M56" s="228">
        <v>0.16410002437803331</v>
      </c>
      <c r="N56" s="228">
        <v>4.8828001901924947E-2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0.1057083078711495</v>
      </c>
      <c r="U56" s="228">
        <v>0.13150336012903741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7.9377871990770718E-2</v>
      </c>
      <c r="T57" s="228">
        <v>7.2053640181286974E-2</v>
      </c>
      <c r="U57" s="228">
        <v>8.9053416252297887E-2</v>
      </c>
      <c r="V57" s="228">
        <v>0.19283714570409491</v>
      </c>
      <c r="W57" s="228">
        <v>0.24865673259193621</v>
      </c>
      <c r="DA57" s="69" t="s">
        <v>1630</v>
      </c>
    </row>
    <row r="58" spans="1:105" ht="12" customHeight="1" x14ac:dyDescent="0.25">
      <c r="A58" s="37" t="s">
        <v>38</v>
      </c>
      <c r="B58" s="228">
        <v>0.18538351244076409</v>
      </c>
      <c r="C58" s="228">
        <v>0.22401440598538341</v>
      </c>
      <c r="D58" s="228">
        <v>0.2268185319962128</v>
      </c>
      <c r="E58" s="228">
        <v>0.25629664759840332</v>
      </c>
      <c r="F58" s="228">
        <v>0.30919175188776471</v>
      </c>
      <c r="G58" s="228">
        <v>0.25550311186271368</v>
      </c>
      <c r="H58" s="228">
        <v>0.30017287396176062</v>
      </c>
      <c r="I58" s="228">
        <v>0.30657037956256711</v>
      </c>
      <c r="J58" s="228">
        <v>0.45872972577368692</v>
      </c>
      <c r="K58" s="228">
        <v>0.41935299907820012</v>
      </c>
      <c r="L58" s="228">
        <v>0.54182135416004218</v>
      </c>
      <c r="M58" s="228">
        <v>0.56244241174759346</v>
      </c>
      <c r="N58" s="228">
        <v>0.95558284017055295</v>
      </c>
      <c r="O58" s="228">
        <v>0.67213751043823344</v>
      </c>
      <c r="P58" s="228">
        <v>0.89669236984176637</v>
      </c>
      <c r="Q58" s="228">
        <v>1.126791116820455</v>
      </c>
      <c r="R58" s="228">
        <v>1.301124313749233</v>
      </c>
      <c r="S58" s="228">
        <v>1.0857615480101199</v>
      </c>
      <c r="T58" s="228">
        <v>1.506912609687634</v>
      </c>
      <c r="U58" s="228">
        <v>1.4344882169468269</v>
      </c>
      <c r="V58" s="228">
        <v>1.500806275522617</v>
      </c>
      <c r="W58" s="228">
        <v>1.754198702625654</v>
      </c>
      <c r="DA58" s="69" t="s">
        <v>1631</v>
      </c>
    </row>
    <row r="59" spans="1:105" ht="12" customHeight="1" x14ac:dyDescent="0.25">
      <c r="A59" s="57" t="s">
        <v>1498</v>
      </c>
      <c r="B59" s="263">
        <v>3.9505673606596621</v>
      </c>
      <c r="C59" s="263">
        <v>4.7938003719532256</v>
      </c>
      <c r="D59" s="263">
        <v>4.8137291457239009</v>
      </c>
      <c r="E59" s="263">
        <v>5.4360047339454907</v>
      </c>
      <c r="F59" s="263">
        <v>5.2676799067828544</v>
      </c>
      <c r="G59" s="263">
        <v>4.7700950354875822</v>
      </c>
      <c r="H59" s="263">
        <v>4.7904006090342941</v>
      </c>
      <c r="I59" s="263">
        <v>5.0009196257326733</v>
      </c>
      <c r="J59" s="263">
        <v>5.8079175734940263</v>
      </c>
      <c r="K59" s="263">
        <v>4.0793256989647189</v>
      </c>
      <c r="L59" s="263">
        <v>5.0666455650361906</v>
      </c>
      <c r="M59" s="263">
        <v>5.4328868341398389</v>
      </c>
      <c r="N59" s="263">
        <v>5.8168557878482643</v>
      </c>
      <c r="O59" s="263">
        <v>5.2058658550478789</v>
      </c>
      <c r="P59" s="263">
        <v>6.7704269052692041</v>
      </c>
      <c r="Q59" s="263">
        <v>7.7140807222245931</v>
      </c>
      <c r="R59" s="263">
        <v>9.1101156673970234</v>
      </c>
      <c r="S59" s="263">
        <v>7.7342260576585682</v>
      </c>
      <c r="T59" s="263">
        <v>11.19008778420179</v>
      </c>
      <c r="U59" s="263">
        <v>10.757116765622561</v>
      </c>
      <c r="V59" s="263">
        <v>10.540828693650671</v>
      </c>
      <c r="W59" s="263">
        <v>12.39808614206232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12.341475374678371</v>
      </c>
      <c r="C60" s="263">
        <f t="shared" si="1"/>
        <v>14.776592889912614</v>
      </c>
      <c r="D60" s="263">
        <f t="shared" si="1"/>
        <v>14.703570344055182</v>
      </c>
      <c r="E60" s="263">
        <f t="shared" si="1"/>
        <v>18.304326802089577</v>
      </c>
      <c r="F60" s="263">
        <f t="shared" si="1"/>
        <v>15.451340833203448</v>
      </c>
      <c r="G60" s="263">
        <f t="shared" si="1"/>
        <v>15.239399455844151</v>
      </c>
      <c r="H60" s="263">
        <f t="shared" si="1"/>
        <v>13.917122991453288</v>
      </c>
      <c r="I60" s="263">
        <f t="shared" si="1"/>
        <v>15.041839984425716</v>
      </c>
      <c r="J60" s="263">
        <f t="shared" si="1"/>
        <v>14.37052968791857</v>
      </c>
      <c r="K60" s="263">
        <f t="shared" si="1"/>
        <v>8.3167244865075851</v>
      </c>
      <c r="L60" s="263">
        <f t="shared" si="1"/>
        <v>10.334146382823157</v>
      </c>
      <c r="M60" s="263">
        <f t="shared" si="1"/>
        <v>11.364240707226479</v>
      </c>
      <c r="N60" s="263">
        <f t="shared" si="1"/>
        <v>6.9078856299605498</v>
      </c>
      <c r="O60" s="263">
        <f t="shared" si="1"/>
        <v>7.9825480777959319</v>
      </c>
      <c r="P60" s="263">
        <f t="shared" si="1"/>
        <v>9.9106170779582321</v>
      </c>
      <c r="Q60" s="263">
        <f t="shared" si="1"/>
        <v>10.552213027297345</v>
      </c>
      <c r="R60" s="263">
        <f t="shared" si="1"/>
        <v>12.781067354136097</v>
      </c>
      <c r="S60" s="263">
        <f t="shared" si="1"/>
        <v>10.731283782889244</v>
      </c>
      <c r="T60" s="263">
        <f t="shared" si="1"/>
        <v>20.251493405107212</v>
      </c>
      <c r="U60" s="263">
        <f t="shared" si="1"/>
        <v>18.424602447128731</v>
      </c>
      <c r="V60" s="263">
        <f t="shared" si="1"/>
        <v>15.959567882563197</v>
      </c>
      <c r="W60" s="263">
        <f t="shared" si="1"/>
        <v>18.0340376128702</v>
      </c>
      <c r="DA60" s="70"/>
    </row>
    <row r="61" spans="1:105" ht="12" customHeight="1" x14ac:dyDescent="0.25">
      <c r="A61" s="60" t="s">
        <v>1501</v>
      </c>
      <c r="B61" s="264">
        <v>9.2068431209187409</v>
      </c>
      <c r="C61" s="264">
        <v>10.87320589798246</v>
      </c>
      <c r="D61" s="264">
        <v>11.31769072156621</v>
      </c>
      <c r="E61" s="264">
        <v>13.31641443484892</v>
      </c>
      <c r="F61" s="264">
        <v>11.72512596964105</v>
      </c>
      <c r="G61" s="264">
        <v>11.68078725235998</v>
      </c>
      <c r="H61" s="264">
        <v>10.568702736785021</v>
      </c>
      <c r="I61" s="264">
        <v>11.34713256698554</v>
      </c>
      <c r="J61" s="264">
        <v>10.9070321794668</v>
      </c>
      <c r="K61" s="264">
        <v>6.279304783836964</v>
      </c>
      <c r="L61" s="264">
        <v>7.7898155076683793</v>
      </c>
      <c r="M61" s="264">
        <v>8.5502187107406016</v>
      </c>
      <c r="N61" s="264">
        <v>5.3091889553119103</v>
      </c>
      <c r="O61" s="264">
        <v>6.1563371477941926</v>
      </c>
      <c r="P61" s="264">
        <v>7.6519081983737252</v>
      </c>
      <c r="Q61" s="264">
        <v>8.133442605670405</v>
      </c>
      <c r="R61" s="264">
        <v>9.9126459806297422</v>
      </c>
      <c r="S61" s="264">
        <v>8.2944945316044798</v>
      </c>
      <c r="T61" s="264">
        <v>15.670050513828709</v>
      </c>
      <c r="U61" s="264">
        <v>14.26415531943084</v>
      </c>
      <c r="V61" s="264">
        <v>12.385324007230491</v>
      </c>
      <c r="W61" s="264">
        <v>13.983421842819</v>
      </c>
      <c r="DA61" s="72" t="s">
        <v>1633</v>
      </c>
    </row>
    <row r="62" spans="1:105" ht="12" customHeight="1" x14ac:dyDescent="0.25">
      <c r="A62" s="59" t="s">
        <v>30</v>
      </c>
      <c r="B62" s="232">
        <v>1.1444811721509509</v>
      </c>
      <c r="C62" s="232">
        <v>1.560964677112278</v>
      </c>
      <c r="D62" s="232">
        <v>1.593646732682749</v>
      </c>
      <c r="E62" s="232">
        <v>1.297856321143628</v>
      </c>
      <c r="F62" s="232">
        <v>2.040063191235499</v>
      </c>
      <c r="G62" s="232">
        <v>3.0576079946480199</v>
      </c>
      <c r="H62" s="232">
        <v>3.0419298375844099</v>
      </c>
      <c r="I62" s="232">
        <v>3.1378592926827649</v>
      </c>
      <c r="J62" s="232">
        <v>2.9288280524507582</v>
      </c>
      <c r="K62" s="232">
        <v>1.2631017914308029</v>
      </c>
      <c r="L62" s="232">
        <v>1.340054798278286</v>
      </c>
      <c r="M62" s="232">
        <v>1.4459119046495461</v>
      </c>
      <c r="N62" s="232">
        <v>0.93655351048685376</v>
      </c>
      <c r="O62" s="232">
        <v>0.49337891246588622</v>
      </c>
      <c r="P62" s="232">
        <v>0.79407810375112076</v>
      </c>
      <c r="Q62" s="232">
        <v>1.055184118792478</v>
      </c>
      <c r="R62" s="232">
        <v>1.012712684964536</v>
      </c>
      <c r="S62" s="232">
        <v>1.1424723253462961</v>
      </c>
      <c r="T62" s="232">
        <v>1.802792604383032</v>
      </c>
      <c r="U62" s="232">
        <v>1.2765883044480919</v>
      </c>
      <c r="V62" s="232">
        <v>1.1627155783543821</v>
      </c>
      <c r="W62" s="232">
        <v>1.096195633230896</v>
      </c>
      <c r="DA62" s="71" t="s">
        <v>1634</v>
      </c>
    </row>
    <row r="63" spans="1:105" ht="12" customHeight="1" x14ac:dyDescent="0.25">
      <c r="A63" s="59" t="s">
        <v>33</v>
      </c>
      <c r="B63" s="297">
        <v>0.19443812021319259</v>
      </c>
      <c r="C63" s="297">
        <v>4.6935227335505543E-2</v>
      </c>
      <c r="D63" s="297">
        <v>0.2292586309531659</v>
      </c>
      <c r="E63" s="297">
        <v>0.30761084729128207</v>
      </c>
      <c r="F63" s="297">
        <v>0.23556275838542251</v>
      </c>
      <c r="G63" s="297">
        <v>0.2376933566722364</v>
      </c>
      <c r="H63" s="297">
        <v>0.22352681895817431</v>
      </c>
      <c r="I63" s="297">
        <v>0.21193721387513281</v>
      </c>
      <c r="J63" s="297">
        <v>0.16595680205010249</v>
      </c>
      <c r="K63" s="297">
        <v>0.162725575146174</v>
      </c>
      <c r="L63" s="297">
        <v>0.2618479245536095</v>
      </c>
      <c r="M63" s="297">
        <v>0.23389125766008559</v>
      </c>
      <c r="N63" s="297">
        <v>0.1451866528678929</v>
      </c>
      <c r="O63" s="297">
        <v>0.20567119531468059</v>
      </c>
      <c r="P63" s="297">
        <v>0.18495858872643869</v>
      </c>
      <c r="Q63" s="297">
        <v>0.24037890141044621</v>
      </c>
      <c r="R63" s="297">
        <v>0.2233591998259549</v>
      </c>
      <c r="S63" s="297">
        <v>0.1857722641440013</v>
      </c>
      <c r="T63" s="297">
        <v>0.34754395624743062</v>
      </c>
      <c r="U63" s="297">
        <v>0.31497903788107201</v>
      </c>
      <c r="V63" s="297">
        <v>0.35147946852759832</v>
      </c>
      <c r="W63" s="297">
        <v>0.32279888629102987</v>
      </c>
      <c r="DA63" s="122" t="s">
        <v>1635</v>
      </c>
    </row>
    <row r="64" spans="1:105" ht="12" customHeight="1" x14ac:dyDescent="0.25">
      <c r="A64" s="59" t="s">
        <v>160</v>
      </c>
      <c r="B64" s="297">
        <v>5.5818068934952447E-2</v>
      </c>
      <c r="C64" s="297">
        <v>0.121318699505699</v>
      </c>
      <c r="D64" s="297">
        <v>0.1096693293655734</v>
      </c>
      <c r="E64" s="297">
        <v>0.1058361362173096</v>
      </c>
      <c r="F64" s="297">
        <v>0.12736673708842611</v>
      </c>
      <c r="G64" s="297">
        <v>0.14678124839787399</v>
      </c>
      <c r="H64" s="297">
        <v>0.138088076278711</v>
      </c>
      <c r="I64" s="297">
        <v>8.9487970307812484E-2</v>
      </c>
      <c r="J64" s="297">
        <v>0.14031966468910931</v>
      </c>
      <c r="K64" s="297">
        <v>0.1102564770595537</v>
      </c>
      <c r="L64" s="297">
        <v>0.11084823440158149</v>
      </c>
      <c r="M64" s="297">
        <v>0.31680714914270652</v>
      </c>
      <c r="N64" s="297">
        <v>0.15427717658635151</v>
      </c>
      <c r="O64" s="297">
        <v>0.26190581028709448</v>
      </c>
      <c r="P64" s="297">
        <v>0.1884584926817833</v>
      </c>
      <c r="Q64" s="297">
        <v>0.20413296833243599</v>
      </c>
      <c r="R64" s="297">
        <v>0.27610694055237789</v>
      </c>
      <c r="S64" s="297">
        <v>0.22979703961744641</v>
      </c>
      <c r="T64" s="297">
        <v>0.49287091706904951</v>
      </c>
      <c r="U64" s="297">
        <v>0.44457524111496888</v>
      </c>
      <c r="V64" s="297">
        <v>0.41378939536584841</v>
      </c>
      <c r="W64" s="297">
        <v>0.4560926884295185</v>
      </c>
      <c r="DA64" s="122" t="s">
        <v>1636</v>
      </c>
    </row>
    <row r="65" spans="1:105" ht="12" customHeight="1" x14ac:dyDescent="0.25">
      <c r="A65" s="59" t="s">
        <v>70</v>
      </c>
      <c r="B65" s="297">
        <v>1.3976648410399199</v>
      </c>
      <c r="C65" s="297">
        <v>1.143115877054234</v>
      </c>
      <c r="D65" s="297">
        <v>1.0081659360425701</v>
      </c>
      <c r="E65" s="297">
        <v>2.4348921885826069</v>
      </c>
      <c r="F65" s="297">
        <v>1.962212505329757</v>
      </c>
      <c r="G65" s="297">
        <v>0.18206539823878951</v>
      </c>
      <c r="H65" s="297">
        <v>2.4458561572216559E-2</v>
      </c>
      <c r="I65" s="297">
        <v>2.6923028620450651E-2</v>
      </c>
      <c r="J65" s="297">
        <v>0.1264864829289061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4.5481530717161073E-2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6.4144409185797242</v>
      </c>
      <c r="C66" s="297">
        <v>8.000871416974741</v>
      </c>
      <c r="D66" s="297">
        <v>8.3769500925221489</v>
      </c>
      <c r="E66" s="297">
        <v>9.1702189416140953</v>
      </c>
      <c r="F66" s="297">
        <v>7.3599207776019497</v>
      </c>
      <c r="G66" s="297">
        <v>8.0566392544030592</v>
      </c>
      <c r="H66" s="297">
        <v>7.1406994423915036</v>
      </c>
      <c r="I66" s="297">
        <v>7.8809250614993784</v>
      </c>
      <c r="J66" s="297">
        <v>7.5454411773479277</v>
      </c>
      <c r="K66" s="297">
        <v>4.7432209402004331</v>
      </c>
      <c r="L66" s="297">
        <v>6.077064550434903</v>
      </c>
      <c r="M66" s="297">
        <v>6.5536083992882634</v>
      </c>
      <c r="N66" s="297">
        <v>4.0731716153708124</v>
      </c>
      <c r="O66" s="297">
        <v>5.1953812297265314</v>
      </c>
      <c r="P66" s="297">
        <v>6.4844130132143816</v>
      </c>
      <c r="Q66" s="297">
        <v>6.6337466171350457</v>
      </c>
      <c r="R66" s="297">
        <v>8.4004671552868739</v>
      </c>
      <c r="S66" s="297">
        <v>6.736452902496735</v>
      </c>
      <c r="T66" s="297">
        <v>13.0268430361292</v>
      </c>
      <c r="U66" s="297">
        <v>12.228012735986701</v>
      </c>
      <c r="V66" s="297">
        <v>10.411858034265499</v>
      </c>
      <c r="W66" s="297">
        <v>12.10833463486755</v>
      </c>
      <c r="DA66" s="122" t="s">
        <v>1638</v>
      </c>
    </row>
    <row r="67" spans="1:105" ht="12" customHeight="1" x14ac:dyDescent="0.25">
      <c r="A67" s="60" t="s">
        <v>1508</v>
      </c>
      <c r="B67" s="264">
        <v>3.1346322537596309</v>
      </c>
      <c r="C67" s="264">
        <v>3.9033869919301538</v>
      </c>
      <c r="D67" s="264">
        <v>3.385879622488972</v>
      </c>
      <c r="E67" s="264">
        <v>4.9879123672406589</v>
      </c>
      <c r="F67" s="264">
        <v>3.7262148635623968</v>
      </c>
      <c r="G67" s="264">
        <v>3.558612203484171</v>
      </c>
      <c r="H67" s="264">
        <v>3.3484202546682682</v>
      </c>
      <c r="I67" s="264">
        <v>3.6947074174401759</v>
      </c>
      <c r="J67" s="264">
        <v>3.4634975084517698</v>
      </c>
      <c r="K67" s="264">
        <v>2.037419702670622</v>
      </c>
      <c r="L67" s="264">
        <v>2.544330875154778</v>
      </c>
      <c r="M67" s="264">
        <v>2.8140219964858768</v>
      </c>
      <c r="N67" s="264">
        <v>1.59869667464864</v>
      </c>
      <c r="O67" s="264">
        <v>1.8262109300017391</v>
      </c>
      <c r="P67" s="264">
        <v>2.2587088795845069</v>
      </c>
      <c r="Q67" s="264">
        <v>2.4187704216269408</v>
      </c>
      <c r="R67" s="264">
        <v>2.868421373506354</v>
      </c>
      <c r="S67" s="264">
        <v>2.4367892512847651</v>
      </c>
      <c r="T67" s="264">
        <v>4.5814428912785026</v>
      </c>
      <c r="U67" s="264">
        <v>4.16044712769789</v>
      </c>
      <c r="V67" s="264">
        <v>3.5742438753327068</v>
      </c>
      <c r="W67" s="264">
        <v>4.0506157700511984</v>
      </c>
      <c r="DA67" s="72" t="s">
        <v>1639</v>
      </c>
    </row>
    <row r="68" spans="1:105" ht="12" customHeight="1" x14ac:dyDescent="0.25">
      <c r="A68" s="147" t="s">
        <v>30</v>
      </c>
      <c r="B68" s="231">
        <v>0.21143058292491049</v>
      </c>
      <c r="C68" s="231">
        <v>0.27404781868729988</v>
      </c>
      <c r="D68" s="231">
        <v>0.29753488347611962</v>
      </c>
      <c r="E68" s="231">
        <v>0.1884271591129511</v>
      </c>
      <c r="F68" s="231">
        <v>0.3325547545179095</v>
      </c>
      <c r="G68" s="231">
        <v>0.43847669580108611</v>
      </c>
      <c r="H68" s="231">
        <v>0.42801253989470073</v>
      </c>
      <c r="I68" s="231">
        <v>0.40750709654360578</v>
      </c>
      <c r="J68" s="231">
        <v>0.39319746721431648</v>
      </c>
      <c r="K68" s="231">
        <v>0.13754014554828189</v>
      </c>
      <c r="L68" s="231">
        <v>0.13669774661110179</v>
      </c>
      <c r="M68" s="231">
        <v>0.15362870164973841</v>
      </c>
      <c r="N68" s="231">
        <v>0.109634000380802</v>
      </c>
      <c r="O68" s="231">
        <v>6.364587280796756E-2</v>
      </c>
      <c r="P68" s="231">
        <v>0.10662805916048219</v>
      </c>
      <c r="Q68" s="231">
        <v>0.12860674903969871</v>
      </c>
      <c r="R68" s="231">
        <v>0.1206819913334945</v>
      </c>
      <c r="S68" s="231">
        <v>0.13372841118086351</v>
      </c>
      <c r="T68" s="231">
        <v>0.18275248499771471</v>
      </c>
      <c r="U68" s="231">
        <v>0.12818341203839409</v>
      </c>
      <c r="V68" s="231">
        <v>0.12500179152583471</v>
      </c>
      <c r="W68" s="231">
        <v>0.11232737437716379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3.6278390831269623E-2</v>
      </c>
      <c r="C70" s="231">
        <v>8.3222287049357496E-3</v>
      </c>
      <c r="D70" s="231">
        <v>4.3229376843371463E-2</v>
      </c>
      <c r="E70" s="231">
        <v>4.510513390143573E-2</v>
      </c>
      <c r="F70" s="231">
        <v>3.8782305157325191E-2</v>
      </c>
      <c r="G70" s="231">
        <v>3.4426209050668483E-2</v>
      </c>
      <c r="H70" s="231">
        <v>3.17646727008839E-2</v>
      </c>
      <c r="I70" s="231">
        <v>2.7798181015022311E-2</v>
      </c>
      <c r="J70" s="231">
        <v>2.2501907771986341E-2</v>
      </c>
      <c r="K70" s="231">
        <v>1.7895934867762239E-2</v>
      </c>
      <c r="L70" s="231">
        <v>2.6977107348742181E-2</v>
      </c>
      <c r="M70" s="231">
        <v>2.5098742487521319E-2</v>
      </c>
      <c r="N70" s="231">
        <v>1.7165118462651591E-2</v>
      </c>
      <c r="O70" s="231">
        <v>2.6796037819685151E-2</v>
      </c>
      <c r="P70" s="231">
        <v>2.5083621177304609E-2</v>
      </c>
      <c r="Q70" s="231">
        <v>2.958961447531375E-2</v>
      </c>
      <c r="R70" s="231">
        <v>2.6882367241459079E-2</v>
      </c>
      <c r="S70" s="231">
        <v>2.1961718321458799E-2</v>
      </c>
      <c r="T70" s="231">
        <v>3.581769119650878E-2</v>
      </c>
      <c r="U70" s="231">
        <v>3.1942585445733009E-2</v>
      </c>
      <c r="V70" s="231">
        <v>3.8163671934114317E-2</v>
      </c>
      <c r="W70" s="231">
        <v>3.3406964395938293E-2</v>
      </c>
      <c r="DA70" s="73" t="s">
        <v>1642</v>
      </c>
    </row>
    <row r="71" spans="1:105" ht="12" customHeight="1" x14ac:dyDescent="0.25">
      <c r="A71" s="147" t="s">
        <v>160</v>
      </c>
      <c r="B71" s="231">
        <v>1.061262386673853E-2</v>
      </c>
      <c r="C71" s="231">
        <v>2.1920468403815951E-2</v>
      </c>
      <c r="D71" s="231">
        <v>2.1072682869881908E-2</v>
      </c>
      <c r="E71" s="231">
        <v>1.5813924832305488E-2</v>
      </c>
      <c r="F71" s="231">
        <v>2.1368024564503259E-2</v>
      </c>
      <c r="G71" s="231">
        <v>2.166327426679588E-2</v>
      </c>
      <c r="H71" s="231">
        <v>1.999642182597532E-2</v>
      </c>
      <c r="I71" s="231">
        <v>1.1960660928102501E-2</v>
      </c>
      <c r="J71" s="231">
        <v>1.9387605948540609E-2</v>
      </c>
      <c r="K71" s="231">
        <v>1.2356174984742429E-2</v>
      </c>
      <c r="L71" s="231">
        <v>1.1637411391908419E-2</v>
      </c>
      <c r="M71" s="231">
        <v>3.4642905575610859E-2</v>
      </c>
      <c r="N71" s="231">
        <v>1.8586737147367211E-2</v>
      </c>
      <c r="O71" s="231">
        <v>3.4771514431031908E-2</v>
      </c>
      <c r="P71" s="231">
        <v>2.6044307036049149E-2</v>
      </c>
      <c r="Q71" s="231">
        <v>2.5605748444088149E-2</v>
      </c>
      <c r="R71" s="231">
        <v>3.3862759907987552E-2</v>
      </c>
      <c r="S71" s="231">
        <v>2.7682877789180681E-2</v>
      </c>
      <c r="T71" s="231">
        <v>5.1523248483968477E-2</v>
      </c>
      <c r="U71" s="231">
        <v>4.5942544946443377E-2</v>
      </c>
      <c r="V71" s="231">
        <v>4.5783702643632948E-2</v>
      </c>
      <c r="W71" s="231">
        <v>4.8099377944419493E-2</v>
      </c>
      <c r="DA71" s="73" t="s">
        <v>1643</v>
      </c>
    </row>
    <row r="72" spans="1:105" ht="12" customHeight="1" x14ac:dyDescent="0.25">
      <c r="A72" s="147" t="s">
        <v>70</v>
      </c>
      <c r="B72" s="231">
        <v>0.2576252313029066</v>
      </c>
      <c r="C72" s="231">
        <v>0.2002394900074714</v>
      </c>
      <c r="D72" s="231">
        <v>0.18780366045346791</v>
      </c>
      <c r="E72" s="231">
        <v>0.35271409879267829</v>
      </c>
      <c r="F72" s="231">
        <v>0.31914774496673293</v>
      </c>
      <c r="G72" s="231">
        <v>2.605063573365134E-2</v>
      </c>
      <c r="H72" s="231">
        <v>3.4337163168532362E-3</v>
      </c>
      <c r="I72" s="231">
        <v>3.4886051979460828E-3</v>
      </c>
      <c r="J72" s="231">
        <v>1.6942876784653602E-2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4.8786989339159124E-3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0.15414030872596321</v>
      </c>
      <c r="E73" s="231">
        <v>0.26612067896337571</v>
      </c>
      <c r="F73" s="231">
        <v>0.31821033285775002</v>
      </c>
      <c r="G73" s="231">
        <v>0.6118164938208448</v>
      </c>
      <c r="H73" s="231">
        <v>0.45983910147135931</v>
      </c>
      <c r="I73" s="231">
        <v>0.63255446378498392</v>
      </c>
      <c r="J73" s="231">
        <v>0.57812249819257477</v>
      </c>
      <c r="K73" s="231">
        <v>0.42025736645674572</v>
      </c>
      <c r="L73" s="231">
        <v>0.53631482995226898</v>
      </c>
      <c r="M73" s="231">
        <v>0.49781703449989778</v>
      </c>
      <c r="N73" s="231">
        <v>0.4140769407929904</v>
      </c>
      <c r="O73" s="231">
        <v>0.39287385750393933</v>
      </c>
      <c r="P73" s="231">
        <v>0.35195066113495788</v>
      </c>
      <c r="Q73" s="231">
        <v>0.43332596085993791</v>
      </c>
      <c r="R73" s="231">
        <v>0.59828191702957345</v>
      </c>
      <c r="S73" s="231">
        <v>0.4217002187900708</v>
      </c>
      <c r="T73" s="231">
        <v>0.93906702605888936</v>
      </c>
      <c r="U73" s="231">
        <v>0.85541952211756167</v>
      </c>
      <c r="V73" s="231">
        <v>0.58565004845221891</v>
      </c>
      <c r="W73" s="231">
        <v>0.4197490141927932</v>
      </c>
      <c r="DA73" s="73" t="s">
        <v>1645</v>
      </c>
    </row>
    <row r="74" spans="1:105" ht="12" customHeight="1" x14ac:dyDescent="0.25">
      <c r="A74" s="147" t="s">
        <v>162</v>
      </c>
      <c r="B74" s="231">
        <v>1.1939353702618729</v>
      </c>
      <c r="C74" s="231">
        <v>1.4152508331522939</v>
      </c>
      <c r="D74" s="231">
        <v>1.575776488045866</v>
      </c>
      <c r="E74" s="231">
        <v>1.3414035233906161</v>
      </c>
      <c r="F74" s="231">
        <v>1.20880301698854</v>
      </c>
      <c r="G74" s="231">
        <v>1.164076396993811</v>
      </c>
      <c r="H74" s="231">
        <v>1.01230389611578</v>
      </c>
      <c r="I74" s="231">
        <v>1.031197290566918</v>
      </c>
      <c r="J74" s="231">
        <v>1.0206205962102359</v>
      </c>
      <c r="K74" s="231">
        <v>0.52038807689631605</v>
      </c>
      <c r="L74" s="231">
        <v>0.62459068235367388</v>
      </c>
      <c r="M74" s="231">
        <v>0.70157461786194697</v>
      </c>
      <c r="N74" s="231">
        <v>0.48040578451801402</v>
      </c>
      <c r="O74" s="231">
        <v>0.67525831159209448</v>
      </c>
      <c r="P74" s="231">
        <v>0.87728722756561417</v>
      </c>
      <c r="Q74" s="231">
        <v>0.81462408737822389</v>
      </c>
      <c r="R74" s="231">
        <v>1.0086082363097379</v>
      </c>
      <c r="S74" s="231">
        <v>0.79446016871566139</v>
      </c>
      <c r="T74" s="231">
        <v>1.3415901692662451</v>
      </c>
      <c r="U74" s="231">
        <v>1.2347059869479959</v>
      </c>
      <c r="V74" s="231">
        <v>1.127804539350681</v>
      </c>
      <c r="W74" s="231">
        <v>1.250100155053812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9.8980861586760352E-2</v>
      </c>
      <c r="E76" s="231">
        <v>9.25474792246469E-2</v>
      </c>
      <c r="F76" s="231">
        <v>0.13650292043947251</v>
      </c>
      <c r="G76" s="231">
        <v>0.248194687239357</v>
      </c>
      <c r="H76" s="231">
        <v>0.25587946370004189</v>
      </c>
      <c r="I76" s="231">
        <v>0.23655167932147</v>
      </c>
      <c r="J76" s="231">
        <v>0.24809248589561531</v>
      </c>
      <c r="K76" s="231">
        <v>0.24938017378059879</v>
      </c>
      <c r="L76" s="231">
        <v>0.40711725358526257</v>
      </c>
      <c r="M76" s="231">
        <v>0.51310873648528665</v>
      </c>
      <c r="N76" s="231">
        <v>0.2005549507647944</v>
      </c>
      <c r="O76" s="231">
        <v>0.1909644775854081</v>
      </c>
      <c r="P76" s="231">
        <v>0.30589254388424619</v>
      </c>
      <c r="Q76" s="231">
        <v>0.38744681948206988</v>
      </c>
      <c r="R76" s="231">
        <v>0.49332503627970098</v>
      </c>
      <c r="S76" s="231">
        <v>0.45051312337598232</v>
      </c>
      <c r="T76" s="231">
        <v>1.134920936026603</v>
      </c>
      <c r="U76" s="231">
        <v>1.168441532816358</v>
      </c>
      <c r="V76" s="231">
        <v>1.0243458736124289</v>
      </c>
      <c r="W76" s="231">
        <v>1.4455319313073169</v>
      </c>
      <c r="DA76" s="73" t="s">
        <v>1648</v>
      </c>
    </row>
    <row r="77" spans="1:105" ht="12" customHeight="1" x14ac:dyDescent="0.25">
      <c r="A77" s="147" t="s">
        <v>79</v>
      </c>
      <c r="B77" s="231">
        <v>1.424750054571932</v>
      </c>
      <c r="C77" s="231">
        <v>1.983606152974337</v>
      </c>
      <c r="D77" s="231">
        <v>1.0073413604875421</v>
      </c>
      <c r="E77" s="231">
        <v>2.68578036902265</v>
      </c>
      <c r="F77" s="231">
        <v>1.3508457640701641</v>
      </c>
      <c r="G77" s="231">
        <v>1.013907810577956</v>
      </c>
      <c r="H77" s="231">
        <v>1.137190442642674</v>
      </c>
      <c r="I77" s="231">
        <v>1.3436494400821271</v>
      </c>
      <c r="J77" s="231">
        <v>1.164632070433846</v>
      </c>
      <c r="K77" s="231">
        <v>0.67960183013617514</v>
      </c>
      <c r="L77" s="231">
        <v>0.80099584391182044</v>
      </c>
      <c r="M77" s="231">
        <v>0.88815125792587479</v>
      </c>
      <c r="N77" s="231">
        <v>0.35827314258202048</v>
      </c>
      <c r="O77" s="231">
        <v>0.44190085826161202</v>
      </c>
      <c r="P77" s="231">
        <v>0.56582245962585287</v>
      </c>
      <c r="Q77" s="231">
        <v>0.59957144194760836</v>
      </c>
      <c r="R77" s="231">
        <v>0.5867790654043995</v>
      </c>
      <c r="S77" s="231">
        <v>0.5867427331115469</v>
      </c>
      <c r="T77" s="231">
        <v>0.89577133524857344</v>
      </c>
      <c r="U77" s="231">
        <v>0.69581154338540541</v>
      </c>
      <c r="V77" s="231">
        <v>0.62261554887987924</v>
      </c>
      <c r="W77" s="231">
        <v>0.74140095277975393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66.725199922714921</v>
      </c>
      <c r="C79" s="263">
        <f t="shared" si="2"/>
        <v>78.969287991180821</v>
      </c>
      <c r="D79" s="263">
        <f t="shared" si="2"/>
        <v>82.668717575812707</v>
      </c>
      <c r="E79" s="263">
        <f t="shared" si="2"/>
        <v>97.2136134177983</v>
      </c>
      <c r="F79" s="263">
        <f t="shared" si="2"/>
        <v>87.754239957108709</v>
      </c>
      <c r="G79" s="263">
        <f t="shared" si="2"/>
        <v>89.370527101653948</v>
      </c>
      <c r="H79" s="263">
        <f t="shared" si="2"/>
        <v>81.502656303991415</v>
      </c>
      <c r="I79" s="263">
        <f t="shared" si="2"/>
        <v>87.601370612910159</v>
      </c>
      <c r="J79" s="263">
        <f t="shared" si="2"/>
        <v>85.131729154285608</v>
      </c>
      <c r="K79" s="263">
        <f t="shared" si="2"/>
        <v>50.894018513974309</v>
      </c>
      <c r="L79" s="263">
        <f t="shared" si="2"/>
        <v>64.581061629933913</v>
      </c>
      <c r="M79" s="263">
        <f t="shared" si="2"/>
        <v>71.441755552238078</v>
      </c>
      <c r="N79" s="263">
        <f t="shared" si="2"/>
        <v>45.700607444129048</v>
      </c>
      <c r="O79" s="263">
        <f t="shared" si="2"/>
        <v>49.382715762798142</v>
      </c>
      <c r="P79" s="263">
        <f t="shared" si="2"/>
        <v>61.45510869016438</v>
      </c>
      <c r="Q79" s="263">
        <f t="shared" si="2"/>
        <v>66.954874237985777</v>
      </c>
      <c r="R79" s="263">
        <f t="shared" si="2"/>
        <v>81.362547480280611</v>
      </c>
      <c r="S79" s="263">
        <f t="shared" si="2"/>
        <v>68.032136940787666</v>
      </c>
      <c r="T79" s="263">
        <f t="shared" si="2"/>
        <v>129.48737818841968</v>
      </c>
      <c r="U79" s="263">
        <f t="shared" si="2"/>
        <v>120.62040886800739</v>
      </c>
      <c r="V79" s="263">
        <f t="shared" si="2"/>
        <v>104.54960401773194</v>
      </c>
      <c r="W79" s="263">
        <f t="shared" si="2"/>
        <v>118.97932041408478</v>
      </c>
      <c r="DA79" s="70"/>
    </row>
    <row r="80" spans="1:105" ht="12" customHeight="1" x14ac:dyDescent="0.25">
      <c r="A80" s="60" t="s">
        <v>1523</v>
      </c>
      <c r="B80" s="264">
        <v>62.483423804929622</v>
      </c>
      <c r="C80" s="264">
        <v>73.822121502217044</v>
      </c>
      <c r="D80" s="264">
        <v>77.500153300424898</v>
      </c>
      <c r="E80" s="264">
        <v>91.376903661565322</v>
      </c>
      <c r="F80" s="264">
        <v>82.098262780960027</v>
      </c>
      <c r="G80" s="264">
        <v>84.248813344134618</v>
      </c>
      <c r="H80" s="264">
        <v>76.359140185174283</v>
      </c>
      <c r="I80" s="264">
        <v>82.231817457928756</v>
      </c>
      <c r="J80" s="264">
        <v>78.895691692264251</v>
      </c>
      <c r="K80" s="264">
        <v>46.513992875417159</v>
      </c>
      <c r="L80" s="264">
        <v>59.140937669747942</v>
      </c>
      <c r="M80" s="264">
        <v>65.608393526021032</v>
      </c>
      <c r="N80" s="264">
        <v>39.454972903834573</v>
      </c>
      <c r="O80" s="264">
        <v>43.793109146737613</v>
      </c>
      <c r="P80" s="264">
        <v>54.185612303400703</v>
      </c>
      <c r="Q80" s="264">
        <v>58.672164340656892</v>
      </c>
      <c r="R80" s="264">
        <v>71.580896507045779</v>
      </c>
      <c r="S80" s="264">
        <v>59.727796731929473</v>
      </c>
      <c r="T80" s="264">
        <v>117.226801766847</v>
      </c>
      <c r="U80" s="264">
        <v>108.6322944038771</v>
      </c>
      <c r="V80" s="264">
        <v>92.924938771485628</v>
      </c>
      <c r="W80" s="264">
        <v>105.55762470538249</v>
      </c>
      <c r="DA80" s="72" t="s">
        <v>1651</v>
      </c>
    </row>
    <row r="81" spans="1:105" ht="12" customHeight="1" x14ac:dyDescent="0.25">
      <c r="A81" s="59" t="s">
        <v>30</v>
      </c>
      <c r="B81" s="232">
        <v>9.3423976602744023</v>
      </c>
      <c r="C81" s="232">
        <v>12.742151729606</v>
      </c>
      <c r="D81" s="232">
        <v>11.64711086052283</v>
      </c>
      <c r="E81" s="232">
        <v>8.9888548056123607</v>
      </c>
      <c r="F81" s="232">
        <v>13.57200643467641</v>
      </c>
      <c r="G81" s="232">
        <v>16.94706188349112</v>
      </c>
      <c r="H81" s="232">
        <v>17.156089591693402</v>
      </c>
      <c r="I81" s="232">
        <v>16.610260190471742</v>
      </c>
      <c r="J81" s="232">
        <v>15.720809173974351</v>
      </c>
      <c r="K81" s="232">
        <v>5.483558086358931</v>
      </c>
      <c r="L81" s="232">
        <v>5.3767329105823931</v>
      </c>
      <c r="M81" s="232">
        <v>6.0444725936839534</v>
      </c>
      <c r="N81" s="232">
        <v>4.0801443028283586</v>
      </c>
      <c r="O81" s="232">
        <v>2.3985656619779419</v>
      </c>
      <c r="P81" s="232">
        <v>4.0397951460478696</v>
      </c>
      <c r="Q81" s="232">
        <v>4.8588286106568992</v>
      </c>
      <c r="R81" s="232">
        <v>4.4449612069072328</v>
      </c>
      <c r="S81" s="232">
        <v>5.0297185527920041</v>
      </c>
      <c r="T81" s="232">
        <v>6.6350525193162841</v>
      </c>
      <c r="U81" s="232">
        <v>4.5970394032680808</v>
      </c>
      <c r="V81" s="232">
        <v>4.5356792918690481</v>
      </c>
      <c r="W81" s="232">
        <v>4.089420588765627</v>
      </c>
      <c r="DA81" s="71" t="s">
        <v>1652</v>
      </c>
    </row>
    <row r="82" spans="1:105" ht="12" customHeight="1" x14ac:dyDescent="0.25">
      <c r="A82" s="59" t="s">
        <v>33</v>
      </c>
      <c r="B82" s="297">
        <v>1.3141453960546661</v>
      </c>
      <c r="C82" s="297">
        <v>0.3172202696061075</v>
      </c>
      <c r="D82" s="297">
        <v>1.38728009408427</v>
      </c>
      <c r="E82" s="297">
        <v>1.7639720610936029</v>
      </c>
      <c r="F82" s="297">
        <v>1.297535878788544</v>
      </c>
      <c r="G82" s="297">
        <v>1.0907920431579969</v>
      </c>
      <c r="H82" s="297">
        <v>1.04378501555076</v>
      </c>
      <c r="I82" s="297">
        <v>0.92888617395294171</v>
      </c>
      <c r="J82" s="297">
        <v>0.73754476614895748</v>
      </c>
      <c r="K82" s="297">
        <v>0.58491427402428176</v>
      </c>
      <c r="L82" s="297">
        <v>0.86987599994271381</v>
      </c>
      <c r="M82" s="297">
        <v>0.80954850665786116</v>
      </c>
      <c r="N82" s="297">
        <v>0.52369922071878894</v>
      </c>
      <c r="O82" s="297">
        <v>0.82785982672429015</v>
      </c>
      <c r="P82" s="297">
        <v>0.77908157355246943</v>
      </c>
      <c r="Q82" s="297">
        <v>0.91645677778251455</v>
      </c>
      <c r="R82" s="297">
        <v>0.81170435818693043</v>
      </c>
      <c r="S82" s="297">
        <v>0.67715981384858259</v>
      </c>
      <c r="T82" s="297">
        <v>1.0782682756809809</v>
      </c>
      <c r="U82" s="297">
        <v>0.94689101566882306</v>
      </c>
      <c r="V82" s="297">
        <v>1.1352228292724671</v>
      </c>
      <c r="W82" s="297">
        <v>0.99705254559006773</v>
      </c>
      <c r="DA82" s="122" t="s">
        <v>1653</v>
      </c>
    </row>
    <row r="83" spans="1:105" ht="12" customHeight="1" x14ac:dyDescent="0.25">
      <c r="A83" s="59" t="s">
        <v>160</v>
      </c>
      <c r="B83" s="297">
        <v>0.39726079366815031</v>
      </c>
      <c r="C83" s="297">
        <v>0.86343300246710486</v>
      </c>
      <c r="D83" s="297">
        <v>0.69881552033616201</v>
      </c>
      <c r="E83" s="297">
        <v>0.63909133156695808</v>
      </c>
      <c r="F83" s="297">
        <v>0.73876729581242506</v>
      </c>
      <c r="G83" s="297">
        <v>0.70930723346170299</v>
      </c>
      <c r="H83" s="297">
        <v>0.67901050570047905</v>
      </c>
      <c r="I83" s="297">
        <v>0.413008347834456</v>
      </c>
      <c r="J83" s="297">
        <v>0.65667541965322729</v>
      </c>
      <c r="K83" s="297">
        <v>0.41732981269389913</v>
      </c>
      <c r="L83" s="297">
        <v>0.3877715002401429</v>
      </c>
      <c r="M83" s="297">
        <v>1.154682953384347</v>
      </c>
      <c r="N83" s="297">
        <v>0.58599756431625594</v>
      </c>
      <c r="O83" s="297">
        <v>1.110113447170608</v>
      </c>
      <c r="P83" s="297">
        <v>0.83591676816527438</v>
      </c>
      <c r="Q83" s="297">
        <v>0.81953534063525579</v>
      </c>
      <c r="R83" s="297">
        <v>1.056599134200918</v>
      </c>
      <c r="S83" s="297">
        <v>0.88205085721521159</v>
      </c>
      <c r="T83" s="297">
        <v>1.598577970671381</v>
      </c>
      <c r="U83" s="297">
        <v>1.4073512739398559</v>
      </c>
      <c r="V83" s="297">
        <v>1.407341212038322</v>
      </c>
      <c r="W83" s="297">
        <v>1.4834674557755509</v>
      </c>
      <c r="DA83" s="122" t="s">
        <v>1654</v>
      </c>
    </row>
    <row r="84" spans="1:105" ht="12" customHeight="1" x14ac:dyDescent="0.25">
      <c r="A84" s="59" t="s">
        <v>70</v>
      </c>
      <c r="B84" s="297">
        <v>9.8963857328138509</v>
      </c>
      <c r="C84" s="297">
        <v>8.0940117576509945</v>
      </c>
      <c r="D84" s="297">
        <v>6.3911947204001294</v>
      </c>
      <c r="E84" s="297">
        <v>14.627879114630071</v>
      </c>
      <c r="F84" s="297">
        <v>11.323230642704971</v>
      </c>
      <c r="G84" s="297">
        <v>0.87531405682337893</v>
      </c>
      <c r="H84" s="297">
        <v>0.1196530855449868</v>
      </c>
      <c r="I84" s="297">
        <v>0.1236205753907377</v>
      </c>
      <c r="J84" s="297">
        <v>0.58891011635152657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0.1538961650997859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5.1176949202023678</v>
      </c>
      <c r="E85" s="297">
        <v>10.767560916797031</v>
      </c>
      <c r="F85" s="297">
        <v>11.014708875169701</v>
      </c>
      <c r="G85" s="297">
        <v>20.056120457397419</v>
      </c>
      <c r="H85" s="297">
        <v>15.63311633680979</v>
      </c>
      <c r="I85" s="297">
        <v>21.868401238248161</v>
      </c>
      <c r="J85" s="297">
        <v>19.60477691022427</v>
      </c>
      <c r="K85" s="297">
        <v>14.21104952307372</v>
      </c>
      <c r="L85" s="297">
        <v>17.89183001927675</v>
      </c>
      <c r="M85" s="297">
        <v>16.612448801286021</v>
      </c>
      <c r="N85" s="297">
        <v>13.070408392919839</v>
      </c>
      <c r="O85" s="297">
        <v>12.5577648397578</v>
      </c>
      <c r="P85" s="297">
        <v>11.309605955400171</v>
      </c>
      <c r="Q85" s="297">
        <v>13.88546340585617</v>
      </c>
      <c r="R85" s="297">
        <v>18.689997077083529</v>
      </c>
      <c r="S85" s="297">
        <v>13.452458937521291</v>
      </c>
      <c r="T85" s="297">
        <v>29.353118167393589</v>
      </c>
      <c r="U85" s="297">
        <v>26.235060913046571</v>
      </c>
      <c r="V85" s="297">
        <v>18.023624660721559</v>
      </c>
      <c r="W85" s="297">
        <v>12.961155053714251</v>
      </c>
      <c r="DA85" s="122" t="s">
        <v>1656</v>
      </c>
    </row>
    <row r="86" spans="1:105" ht="12" customHeight="1" x14ac:dyDescent="0.25">
      <c r="A86" s="59" t="s">
        <v>162</v>
      </c>
      <c r="B86" s="297">
        <v>41.533234222118551</v>
      </c>
      <c r="C86" s="297">
        <v>51.805304742886847</v>
      </c>
      <c r="D86" s="297">
        <v>48.56230875727605</v>
      </c>
      <c r="E86" s="297">
        <v>50.378438094583743</v>
      </c>
      <c r="F86" s="297">
        <v>38.838354526860627</v>
      </c>
      <c r="G86" s="297">
        <v>35.420425447529027</v>
      </c>
      <c r="H86" s="297">
        <v>31.944574789350721</v>
      </c>
      <c r="I86" s="297">
        <v>33.090811181401108</v>
      </c>
      <c r="J86" s="297">
        <v>32.125722493018152</v>
      </c>
      <c r="K86" s="297">
        <v>16.333704602832039</v>
      </c>
      <c r="L86" s="297">
        <v>19.340914273397669</v>
      </c>
      <c r="M86" s="297">
        <v>21.731230175896521</v>
      </c>
      <c r="N86" s="297">
        <v>14.07546920442824</v>
      </c>
      <c r="O86" s="297">
        <v>20.03437021741172</v>
      </c>
      <c r="P86" s="297">
        <v>26.167006133487131</v>
      </c>
      <c r="Q86" s="297">
        <v>24.229779302370758</v>
      </c>
      <c r="R86" s="297">
        <v>29.24639953272214</v>
      </c>
      <c r="S86" s="297">
        <v>23.52428965732754</v>
      </c>
      <c r="T86" s="297">
        <v>38.95284369030616</v>
      </c>
      <c r="U86" s="297">
        <v>35.216741048133358</v>
      </c>
      <c r="V86" s="297">
        <v>32.216943152667888</v>
      </c>
      <c r="W86" s="297">
        <v>35.829881486682119</v>
      </c>
      <c r="DA86" s="122" t="s">
        <v>1657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3.695748427603097</v>
      </c>
      <c r="E87" s="297">
        <v>4.2111073372815593</v>
      </c>
      <c r="F87" s="297">
        <v>5.3136591269473508</v>
      </c>
      <c r="G87" s="297">
        <v>9.1497922222739572</v>
      </c>
      <c r="H87" s="297">
        <v>9.782910860524149</v>
      </c>
      <c r="I87" s="297">
        <v>9.1968297506296075</v>
      </c>
      <c r="J87" s="297">
        <v>9.461252812893779</v>
      </c>
      <c r="K87" s="297">
        <v>9.4834365764342827</v>
      </c>
      <c r="L87" s="297">
        <v>15.27381296630827</v>
      </c>
      <c r="M87" s="297">
        <v>19.256010495112331</v>
      </c>
      <c r="N87" s="297">
        <v>7.1192542186230856</v>
      </c>
      <c r="O87" s="297">
        <v>6.8644351536952426</v>
      </c>
      <c r="P87" s="297">
        <v>11.054206726747781</v>
      </c>
      <c r="Q87" s="297">
        <v>13.962100903355299</v>
      </c>
      <c r="R87" s="297">
        <v>17.33123519794502</v>
      </c>
      <c r="S87" s="297">
        <v>16.162118913224841</v>
      </c>
      <c r="T87" s="297">
        <v>39.608941143478603</v>
      </c>
      <c r="U87" s="297">
        <v>40.229210749820361</v>
      </c>
      <c r="V87" s="297">
        <v>35.452231459816552</v>
      </c>
      <c r="W87" s="297">
        <v>50.196647574854907</v>
      </c>
      <c r="DA87" s="122" t="s">
        <v>1658</v>
      </c>
    </row>
    <row r="88" spans="1:105" ht="12" customHeight="1" x14ac:dyDescent="0.25">
      <c r="A88" s="60" t="s">
        <v>1532</v>
      </c>
      <c r="B88" s="264">
        <v>4.2417761177852951</v>
      </c>
      <c r="C88" s="264">
        <v>5.1471664889637703</v>
      </c>
      <c r="D88" s="264">
        <v>5.1685642753878147</v>
      </c>
      <c r="E88" s="264">
        <v>5.8367097562329731</v>
      </c>
      <c r="F88" s="264">
        <v>5.6559771761486806</v>
      </c>
      <c r="G88" s="264">
        <v>5.121713757519335</v>
      </c>
      <c r="H88" s="264">
        <v>5.1435161188171286</v>
      </c>
      <c r="I88" s="264">
        <v>5.3695531549814026</v>
      </c>
      <c r="J88" s="264">
        <v>6.2360374620213577</v>
      </c>
      <c r="K88" s="264">
        <v>4.3800256385571474</v>
      </c>
      <c r="L88" s="264">
        <v>5.4401239601859759</v>
      </c>
      <c r="M88" s="264">
        <v>5.8333620262170394</v>
      </c>
      <c r="N88" s="264">
        <v>6.2456345402944722</v>
      </c>
      <c r="O88" s="264">
        <v>5.5896066160605287</v>
      </c>
      <c r="P88" s="264">
        <v>7.269496386763679</v>
      </c>
      <c r="Q88" s="264">
        <v>8.2827098973288855</v>
      </c>
      <c r="R88" s="264">
        <v>9.7816509732348305</v>
      </c>
      <c r="S88" s="264">
        <v>8.3043402088581999</v>
      </c>
      <c r="T88" s="264">
        <v>12.260576421572679</v>
      </c>
      <c r="U88" s="264">
        <v>11.988114464130289</v>
      </c>
      <c r="V88" s="264">
        <v>11.624665246246311</v>
      </c>
      <c r="W88" s="264">
        <v>13.421695708702281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9.1593370405564389</v>
      </c>
      <c r="C89" s="263">
        <f t="shared" si="3"/>
        <v>10.945802824038156</v>
      </c>
      <c r="D89" s="263">
        <f t="shared" si="3"/>
        <v>11.216548243624874</v>
      </c>
      <c r="E89" s="263">
        <f t="shared" si="3"/>
        <v>12.968704907623106</v>
      </c>
      <c r="F89" s="263">
        <f t="shared" si="3"/>
        <v>11.902068593467128</v>
      </c>
      <c r="G89" s="263">
        <f t="shared" si="3"/>
        <v>11.377576279708055</v>
      </c>
      <c r="H89" s="263">
        <f t="shared" si="3"/>
        <v>10.770615186495903</v>
      </c>
      <c r="I89" s="263">
        <f t="shared" si="3"/>
        <v>11.421060326335819</v>
      </c>
      <c r="J89" s="263">
        <f t="shared" si="3"/>
        <v>11.982864700328385</v>
      </c>
      <c r="K89" s="263">
        <f t="shared" si="3"/>
        <v>7.6371163329164595</v>
      </c>
      <c r="L89" s="263">
        <f t="shared" si="3"/>
        <v>9.48029924996791</v>
      </c>
      <c r="M89" s="263">
        <f t="shared" si="3"/>
        <v>10.276890686431827</v>
      </c>
      <c r="N89" s="263">
        <f t="shared" si="3"/>
        <v>8.8340073459698427</v>
      </c>
      <c r="O89" s="263">
        <f t="shared" si="3"/>
        <v>8.6985795153411445</v>
      </c>
      <c r="P89" s="263">
        <f t="shared" si="3"/>
        <v>11.112774614537642</v>
      </c>
      <c r="Q89" s="263">
        <f t="shared" si="3"/>
        <v>12.3316637649406</v>
      </c>
      <c r="R89" s="263">
        <f t="shared" si="3"/>
        <v>14.736692211565657</v>
      </c>
      <c r="S89" s="263">
        <f t="shared" si="3"/>
        <v>12.44273770637848</v>
      </c>
      <c r="T89" s="263">
        <f t="shared" si="3"/>
        <v>20.541879664416246</v>
      </c>
      <c r="U89" s="263">
        <f t="shared" si="3"/>
        <v>19.276457469079116</v>
      </c>
      <c r="V89" s="263">
        <f t="shared" si="3"/>
        <v>17.854592680976186</v>
      </c>
      <c r="W89" s="263">
        <f t="shared" si="3"/>
        <v>20.436138957881582</v>
      </c>
      <c r="DA89" s="70"/>
    </row>
    <row r="90" spans="1:105" ht="12" customHeight="1" x14ac:dyDescent="0.25">
      <c r="A90" s="60" t="s">
        <v>1535</v>
      </c>
      <c r="B90" s="264">
        <v>5.1937220632914052</v>
      </c>
      <c r="C90" s="264">
        <v>6.1337429811040831</v>
      </c>
      <c r="D90" s="264">
        <v>6.3844837186973962</v>
      </c>
      <c r="E90" s="264">
        <v>7.511994561639213</v>
      </c>
      <c r="F90" s="264">
        <v>6.6143242198873171</v>
      </c>
      <c r="G90" s="264">
        <v>6.5893120662993487</v>
      </c>
      <c r="H90" s="264">
        <v>5.9619680560964188</v>
      </c>
      <c r="I90" s="264">
        <v>6.4010923173375733</v>
      </c>
      <c r="J90" s="264">
        <v>6.1528249076838</v>
      </c>
      <c r="K90" s="264">
        <v>3.5422525799148081</v>
      </c>
      <c r="L90" s="264">
        <v>4.3943549531350676</v>
      </c>
      <c r="M90" s="264">
        <v>4.8233101162593819</v>
      </c>
      <c r="N90" s="264">
        <v>2.9949952935262889</v>
      </c>
      <c r="O90" s="264">
        <v>3.4728846417411861</v>
      </c>
      <c r="P90" s="264">
        <v>4.3165593150899921</v>
      </c>
      <c r="Q90" s="264">
        <v>4.5882002937147206</v>
      </c>
      <c r="R90" s="264">
        <v>5.5918763314450901</v>
      </c>
      <c r="S90" s="264">
        <v>4.6790521666176987</v>
      </c>
      <c r="T90" s="264">
        <v>8.8397169385505467</v>
      </c>
      <c r="U90" s="264">
        <v>8.0466297973968963</v>
      </c>
      <c r="V90" s="264">
        <v>6.9867521052044053</v>
      </c>
      <c r="W90" s="264">
        <v>7.8882637177066108</v>
      </c>
      <c r="DA90" s="72" t="s">
        <v>1660</v>
      </c>
    </row>
    <row r="91" spans="1:105" ht="12" customHeight="1" x14ac:dyDescent="0.25">
      <c r="A91" s="59" t="s">
        <v>30</v>
      </c>
      <c r="B91" s="232">
        <v>0.6456194633442226</v>
      </c>
      <c r="C91" s="232">
        <v>0.88056422565909576</v>
      </c>
      <c r="D91" s="232">
        <v>0.8990006767705957</v>
      </c>
      <c r="E91" s="232">
        <v>0.73214074809099483</v>
      </c>
      <c r="F91" s="232">
        <v>1.1508310794125021</v>
      </c>
      <c r="G91" s="232">
        <v>1.7248437813193589</v>
      </c>
      <c r="H91" s="232">
        <v>1.7159994913511709</v>
      </c>
      <c r="I91" s="232">
        <v>1.7701147750505131</v>
      </c>
      <c r="J91" s="232">
        <v>1.652197031688138</v>
      </c>
      <c r="K91" s="232">
        <v>0.71253518238316937</v>
      </c>
      <c r="L91" s="232">
        <v>0.75594555923560958</v>
      </c>
      <c r="M91" s="232">
        <v>0.81566118398296994</v>
      </c>
      <c r="N91" s="232">
        <v>0.52832426565591328</v>
      </c>
      <c r="O91" s="232">
        <v>0.27832264649048188</v>
      </c>
      <c r="P91" s="232">
        <v>0.4479516934592066</v>
      </c>
      <c r="Q91" s="232">
        <v>0.59524561965820866</v>
      </c>
      <c r="R91" s="232">
        <v>0.57128682943720266</v>
      </c>
      <c r="S91" s="232">
        <v>0.64448624190946135</v>
      </c>
      <c r="T91" s="232">
        <v>1.016983085510464</v>
      </c>
      <c r="U91" s="232">
        <v>0.72014313217603687</v>
      </c>
      <c r="V91" s="232">
        <v>0.65590577283879858</v>
      </c>
      <c r="W91" s="232">
        <v>0.61838084685718742</v>
      </c>
      <c r="DA91" s="71" t="s">
        <v>1661</v>
      </c>
    </row>
    <row r="92" spans="1:105" ht="12" customHeight="1" x14ac:dyDescent="0.25">
      <c r="A92" s="59" t="s">
        <v>33</v>
      </c>
      <c r="B92" s="297">
        <v>0.10968553950937671</v>
      </c>
      <c r="C92" s="297">
        <v>2.6476884916627919E-2</v>
      </c>
      <c r="D92" s="297">
        <v>0.12932832613125059</v>
      </c>
      <c r="E92" s="297">
        <v>0.17352801861633849</v>
      </c>
      <c r="F92" s="297">
        <v>0.1328845815496055</v>
      </c>
      <c r="G92" s="297">
        <v>0.13408648487139599</v>
      </c>
      <c r="H92" s="297">
        <v>0.12609492266927699</v>
      </c>
      <c r="I92" s="297">
        <v>0.1195570478696224</v>
      </c>
      <c r="J92" s="297">
        <v>9.3618789094224317E-2</v>
      </c>
      <c r="K92" s="297">
        <v>9.1796004211064527E-2</v>
      </c>
      <c r="L92" s="297">
        <v>0.1477124487861845</v>
      </c>
      <c r="M92" s="297">
        <v>0.13194166223600659</v>
      </c>
      <c r="N92" s="297">
        <v>8.1902027914662556E-2</v>
      </c>
      <c r="O92" s="297">
        <v>0.1160222902530328</v>
      </c>
      <c r="P92" s="297">
        <v>0.1043379897373429</v>
      </c>
      <c r="Q92" s="297">
        <v>0.1356014420370184</v>
      </c>
      <c r="R92" s="297">
        <v>0.12600036613412111</v>
      </c>
      <c r="S92" s="297">
        <v>0.104796996577478</v>
      </c>
      <c r="T92" s="297">
        <v>0.19605490066672709</v>
      </c>
      <c r="U92" s="297">
        <v>0.17768452845691329</v>
      </c>
      <c r="V92" s="297">
        <v>0.19827498378223271</v>
      </c>
      <c r="W92" s="297">
        <v>0.18209582543297609</v>
      </c>
      <c r="DA92" s="122" t="s">
        <v>1662</v>
      </c>
    </row>
    <row r="93" spans="1:105" ht="12" customHeight="1" x14ac:dyDescent="0.25">
      <c r="A93" s="59" t="s">
        <v>160</v>
      </c>
      <c r="B93" s="297">
        <v>3.1487832729450702E-2</v>
      </c>
      <c r="C93" s="297">
        <v>6.8437747666291543E-2</v>
      </c>
      <c r="D93" s="297">
        <v>6.1866158477077583E-2</v>
      </c>
      <c r="E93" s="297">
        <v>5.9703795160409232E-2</v>
      </c>
      <c r="F93" s="297">
        <v>7.1849538854701731E-2</v>
      </c>
      <c r="G93" s="297">
        <v>8.2801563822608212E-2</v>
      </c>
      <c r="H93" s="297">
        <v>7.7897611486035592E-2</v>
      </c>
      <c r="I93" s="297">
        <v>5.0481542878779102E-2</v>
      </c>
      <c r="J93" s="297">
        <v>7.9156484892593068E-2</v>
      </c>
      <c r="K93" s="297">
        <v>6.2197377538007137E-2</v>
      </c>
      <c r="L93" s="297">
        <v>6.2531196972425568E-2</v>
      </c>
      <c r="M93" s="297">
        <v>0.17871579418708869</v>
      </c>
      <c r="N93" s="297">
        <v>8.7030132410780087E-2</v>
      </c>
      <c r="O93" s="297">
        <v>0.1477451030203451</v>
      </c>
      <c r="P93" s="297">
        <v>0.106312339484975</v>
      </c>
      <c r="Q93" s="297">
        <v>0.1151545527113903</v>
      </c>
      <c r="R93" s="297">
        <v>0.1557561794136092</v>
      </c>
      <c r="S93" s="297">
        <v>0.12963205075455689</v>
      </c>
      <c r="T93" s="297">
        <v>0.27803607845994738</v>
      </c>
      <c r="U93" s="297">
        <v>0.25079174351582689</v>
      </c>
      <c r="V93" s="297">
        <v>0.23342497358129849</v>
      </c>
      <c r="W93" s="297">
        <v>0.25728891300647039</v>
      </c>
      <c r="DA93" s="122" t="s">
        <v>1663</v>
      </c>
    </row>
    <row r="94" spans="1:105" ht="12" customHeight="1" x14ac:dyDescent="0.25">
      <c r="A94" s="59" t="s">
        <v>70</v>
      </c>
      <c r="B94" s="297">
        <v>0.78844427201137413</v>
      </c>
      <c r="C94" s="297">
        <v>0.6448492793437357</v>
      </c>
      <c r="D94" s="297">
        <v>0.56872193831414142</v>
      </c>
      <c r="E94" s="297">
        <v>1.373560200330147</v>
      </c>
      <c r="F94" s="297">
        <v>1.1069143079718831</v>
      </c>
      <c r="G94" s="297">
        <v>0.10270589640506191</v>
      </c>
      <c r="H94" s="297">
        <v>1.379745143971957E-2</v>
      </c>
      <c r="I94" s="297">
        <v>1.5187695274067719E-2</v>
      </c>
      <c r="J94" s="297">
        <v>7.135297392038506E-2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2.5656832255703008E-2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3.6184849556969811</v>
      </c>
      <c r="C95" s="297">
        <v>4.5134148435183317</v>
      </c>
      <c r="D95" s="297">
        <v>4.7255666190043311</v>
      </c>
      <c r="E95" s="297">
        <v>5.1730617994413244</v>
      </c>
      <c r="F95" s="297">
        <v>4.151844712098625</v>
      </c>
      <c r="G95" s="297">
        <v>4.5448743398809226</v>
      </c>
      <c r="H95" s="297">
        <v>4.0281785791502154</v>
      </c>
      <c r="I95" s="297">
        <v>4.4457512562645913</v>
      </c>
      <c r="J95" s="297">
        <v>4.2564996280884593</v>
      </c>
      <c r="K95" s="297">
        <v>2.675724015782567</v>
      </c>
      <c r="L95" s="297">
        <v>3.4281657481408478</v>
      </c>
      <c r="M95" s="297">
        <v>3.696991475853316</v>
      </c>
      <c r="N95" s="297">
        <v>2.2977388675449331</v>
      </c>
      <c r="O95" s="297">
        <v>2.9307946019773259</v>
      </c>
      <c r="P95" s="297">
        <v>3.6579572924084669</v>
      </c>
      <c r="Q95" s="297">
        <v>3.7421986793081041</v>
      </c>
      <c r="R95" s="297">
        <v>4.7388329564601568</v>
      </c>
      <c r="S95" s="297">
        <v>3.800136877376203</v>
      </c>
      <c r="T95" s="297">
        <v>7.3486428739134091</v>
      </c>
      <c r="U95" s="297">
        <v>6.8980103932481196</v>
      </c>
      <c r="V95" s="297">
        <v>5.8734895427463716</v>
      </c>
      <c r="W95" s="297">
        <v>6.8304981324099767</v>
      </c>
      <c r="DA95" s="122" t="s">
        <v>1665</v>
      </c>
    </row>
    <row r="96" spans="1:105" ht="12" customHeight="1" x14ac:dyDescent="0.25">
      <c r="A96" s="61" t="s">
        <v>1542</v>
      </c>
      <c r="B96" s="265">
        <v>3.9656149772650342</v>
      </c>
      <c r="C96" s="265">
        <v>4.8120598429340724</v>
      </c>
      <c r="D96" s="265">
        <v>4.8320645249274774</v>
      </c>
      <c r="E96" s="265">
        <v>5.4567103459838942</v>
      </c>
      <c r="F96" s="265">
        <v>5.2877443735798098</v>
      </c>
      <c r="G96" s="265">
        <v>4.7882642134087066</v>
      </c>
      <c r="H96" s="265">
        <v>4.8086471303994847</v>
      </c>
      <c r="I96" s="265">
        <v>5.019968008998247</v>
      </c>
      <c r="J96" s="265">
        <v>5.8300397926445848</v>
      </c>
      <c r="K96" s="265">
        <v>4.0948637530016514</v>
      </c>
      <c r="L96" s="265">
        <v>5.0859442968328414</v>
      </c>
      <c r="M96" s="265">
        <v>5.4535805701724449</v>
      </c>
      <c r="N96" s="265">
        <v>5.8390120524435538</v>
      </c>
      <c r="O96" s="265">
        <v>5.2256948735999593</v>
      </c>
      <c r="P96" s="265">
        <v>6.796215299447649</v>
      </c>
      <c r="Q96" s="265">
        <v>7.7434634712258807</v>
      </c>
      <c r="R96" s="265">
        <v>9.1448158801205679</v>
      </c>
      <c r="S96" s="265">
        <v>7.7636855397607816</v>
      </c>
      <c r="T96" s="265">
        <v>11.702162725865699</v>
      </c>
      <c r="U96" s="265">
        <v>11.229827671682219</v>
      </c>
      <c r="V96" s="265">
        <v>10.86784057577178</v>
      </c>
      <c r="W96" s="265">
        <v>12.547875240174969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33.159615901842052</v>
      </c>
      <c r="C99" s="225">
        <v>33.635188360700823</v>
      </c>
      <c r="D99" s="225">
        <v>34.574208539300017</v>
      </c>
      <c r="E99" s="225">
        <v>30.1074688571154</v>
      </c>
      <c r="F99" s="225">
        <v>28.36778248300141</v>
      </c>
      <c r="G99" s="225">
        <v>33.301386874411818</v>
      </c>
      <c r="H99" s="225">
        <v>31.397098384784631</v>
      </c>
      <c r="I99" s="225">
        <v>31.209719422907209</v>
      </c>
      <c r="J99" s="225">
        <v>34.836501946053033</v>
      </c>
      <c r="K99" s="225">
        <v>30.152072085030149</v>
      </c>
      <c r="L99" s="225">
        <v>29.410663454080719</v>
      </c>
      <c r="M99" s="225">
        <v>31.58267437047461</v>
      </c>
      <c r="N99" s="225">
        <v>31.16005033557941</v>
      </c>
      <c r="O99" s="225">
        <v>29.652438576829091</v>
      </c>
      <c r="P99" s="225">
        <v>29.296923748163241</v>
      </c>
      <c r="Q99" s="225">
        <v>29.205955778359321</v>
      </c>
      <c r="R99" s="225">
        <v>29.831723845521399</v>
      </c>
      <c r="S99" s="225">
        <v>28.589260310493099</v>
      </c>
      <c r="T99" s="225">
        <v>33.588339578109988</v>
      </c>
      <c r="U99" s="225">
        <v>34.939427431764109</v>
      </c>
      <c r="V99" s="225">
        <v>32.80567284175973</v>
      </c>
      <c r="W99" s="225">
        <v>30.078279190326882</v>
      </c>
      <c r="DA99" s="89" t="s">
        <v>1667</v>
      </c>
    </row>
    <row r="100" spans="1:105" ht="12" customHeight="1" x14ac:dyDescent="0.25">
      <c r="A100" s="55" t="s">
        <v>92</v>
      </c>
      <c r="B100" s="261">
        <v>0.27723160010309078</v>
      </c>
      <c r="C100" s="261">
        <v>0.28006507640161649</v>
      </c>
      <c r="D100" s="261">
        <v>0.28785206944271191</v>
      </c>
      <c r="E100" s="261">
        <v>0.25226722571534832</v>
      </c>
      <c r="F100" s="261">
        <v>0.2386690141797668</v>
      </c>
      <c r="G100" s="261">
        <v>0.28026473126272189</v>
      </c>
      <c r="H100" s="261">
        <v>0.26337529630270667</v>
      </c>
      <c r="I100" s="261">
        <v>0.26167791605349677</v>
      </c>
      <c r="J100" s="261">
        <v>0.28902743513989548</v>
      </c>
      <c r="K100" s="261">
        <v>0.24480925543963311</v>
      </c>
      <c r="L100" s="261">
        <v>0.23786777868078571</v>
      </c>
      <c r="M100" s="261">
        <v>0.25596932482986479</v>
      </c>
      <c r="N100" s="261">
        <v>0.2440505790582409</v>
      </c>
      <c r="O100" s="261">
        <v>0.23387197822049291</v>
      </c>
      <c r="P100" s="261">
        <v>0.2308277980532748</v>
      </c>
      <c r="Q100" s="261">
        <v>0.22978596467909071</v>
      </c>
      <c r="R100" s="261">
        <v>0.2344433232648554</v>
      </c>
      <c r="S100" s="261">
        <v>0.22532668358962379</v>
      </c>
      <c r="T100" s="261">
        <v>0.26755218599935199</v>
      </c>
      <c r="U100" s="261">
        <v>0.2767566308361965</v>
      </c>
      <c r="V100" s="261">
        <v>0.25841880294902098</v>
      </c>
      <c r="W100" s="261">
        <v>0.23605936878535719</v>
      </c>
      <c r="DA100" s="67" t="s">
        <v>1668</v>
      </c>
    </row>
    <row r="101" spans="1:105" ht="12" customHeight="1" x14ac:dyDescent="0.25">
      <c r="A101" s="202" t="s">
        <v>93</v>
      </c>
      <c r="B101" s="226">
        <v>8.067929344775833E-2</v>
      </c>
      <c r="C101" s="226">
        <v>8.1503885109318608E-2</v>
      </c>
      <c r="D101" s="226">
        <v>8.3770037656158772E-2</v>
      </c>
      <c r="E101" s="226">
        <v>7.3414219458287355E-2</v>
      </c>
      <c r="F101" s="226">
        <v>6.9456899663444677E-2</v>
      </c>
      <c r="G101" s="226">
        <v>8.1561988201178992E-2</v>
      </c>
      <c r="H101" s="226">
        <v>7.6646864244172705E-2</v>
      </c>
      <c r="I101" s="226">
        <v>7.6152896604237297E-2</v>
      </c>
      <c r="J101" s="226">
        <v>8.4112089839085386E-2</v>
      </c>
      <c r="K101" s="226">
        <v>7.1243818348978985E-2</v>
      </c>
      <c r="L101" s="226">
        <v>6.9223725977908768E-2</v>
      </c>
      <c r="M101" s="226">
        <v>7.4491595705157107E-2</v>
      </c>
      <c r="N101" s="226">
        <v>7.1023030118548311E-2</v>
      </c>
      <c r="O101" s="226">
        <v>6.8060877450631316E-2</v>
      </c>
      <c r="P101" s="226">
        <v>6.7174967240801339E-2</v>
      </c>
      <c r="Q101" s="226">
        <v>6.6871775322967245E-2</v>
      </c>
      <c r="R101" s="226">
        <v>6.8227148952425862E-2</v>
      </c>
      <c r="S101" s="226">
        <v>6.5574045744342876E-2</v>
      </c>
      <c r="T101" s="226">
        <v>7.7862412938510747E-2</v>
      </c>
      <c r="U101" s="226">
        <v>8.0541068999866489E-2</v>
      </c>
      <c r="V101" s="226">
        <v>7.5204437112470615E-2</v>
      </c>
      <c r="W101" s="226">
        <v>6.8697446749376154E-2</v>
      </c>
      <c r="DA101" s="174" t="s">
        <v>1669</v>
      </c>
    </row>
    <row r="102" spans="1:105" ht="12" customHeight="1" x14ac:dyDescent="0.25">
      <c r="A102" s="202" t="s">
        <v>94</v>
      </c>
      <c r="B102" s="226">
        <v>0.70579999915840419</v>
      </c>
      <c r="C102" s="226">
        <v>0.72990048162903198</v>
      </c>
      <c r="D102" s="226">
        <v>0.7314063352155652</v>
      </c>
      <c r="E102" s="226">
        <v>0.61802593133177486</v>
      </c>
      <c r="F102" s="226">
        <v>0.62331172301727955</v>
      </c>
      <c r="G102" s="226">
        <v>0.68361987806488411</v>
      </c>
      <c r="H102" s="226">
        <v>0.69419475128019859</v>
      </c>
      <c r="I102" s="226">
        <v>0.67651241161123032</v>
      </c>
      <c r="J102" s="226">
        <v>0.85963041993961575</v>
      </c>
      <c r="K102" s="226">
        <v>0.84491220271775092</v>
      </c>
      <c r="L102" s="226">
        <v>0.8247076440755402</v>
      </c>
      <c r="M102" s="226">
        <v>0.87289456800697107</v>
      </c>
      <c r="N102" s="226">
        <v>1.1643426278808751</v>
      </c>
      <c r="O102" s="226">
        <v>0.97049880458525761</v>
      </c>
      <c r="P102" s="226">
        <v>0.98279711933391467</v>
      </c>
      <c r="Q102" s="226">
        <v>1.0160611465004921</v>
      </c>
      <c r="R102" s="226">
        <v>1.020928408322259</v>
      </c>
      <c r="S102" s="226">
        <v>0.985391046956409</v>
      </c>
      <c r="T102" s="226">
        <v>1.026277384866525</v>
      </c>
      <c r="U102" s="226">
        <v>1.0950633582752141</v>
      </c>
      <c r="V102" s="226">
        <v>1.091953358539369</v>
      </c>
      <c r="W102" s="226">
        <v>1.013250787360277</v>
      </c>
      <c r="DA102" s="174" t="s">
        <v>1670</v>
      </c>
    </row>
    <row r="103" spans="1:105" ht="12" customHeight="1" x14ac:dyDescent="0.25">
      <c r="A103" s="202" t="s">
        <v>95</v>
      </c>
      <c r="B103" s="226">
        <v>0.24652165241970439</v>
      </c>
      <c r="C103" s="226">
        <v>0.24904125429389501</v>
      </c>
      <c r="D103" s="226">
        <v>0.25596565393361043</v>
      </c>
      <c r="E103" s="226">
        <v>0.22432267213245741</v>
      </c>
      <c r="F103" s="226">
        <v>0.21223078370250339</v>
      </c>
      <c r="G103" s="226">
        <v>0.2492187926634567</v>
      </c>
      <c r="H103" s="226">
        <v>0.2342002615391918</v>
      </c>
      <c r="I103" s="226">
        <v>0.23269090624324351</v>
      </c>
      <c r="J103" s="226">
        <v>0.25701082011870402</v>
      </c>
      <c r="K103" s="226">
        <v>0.2176908482156216</v>
      </c>
      <c r="L103" s="226">
        <v>0.21151830395952759</v>
      </c>
      <c r="M103" s="226">
        <v>0.22761467632964391</v>
      </c>
      <c r="N103" s="226">
        <v>0.2170162131627521</v>
      </c>
      <c r="O103" s="226">
        <v>0.20796513277758269</v>
      </c>
      <c r="P103" s="226">
        <v>0.20525816746480149</v>
      </c>
      <c r="Q103" s="226">
        <v>0.20433174174401661</v>
      </c>
      <c r="R103" s="226">
        <v>0.20847318786360361</v>
      </c>
      <c r="S103" s="226">
        <v>0.2003664313595924</v>
      </c>
      <c r="T103" s="226">
        <v>0.2379144620473912</v>
      </c>
      <c r="U103" s="226">
        <v>0.24609929721748419</v>
      </c>
      <c r="V103" s="226">
        <v>0.22979281689253711</v>
      </c>
      <c r="W103" s="226">
        <v>0.2099102181731044</v>
      </c>
      <c r="DA103" s="174" t="s">
        <v>1671</v>
      </c>
    </row>
    <row r="104" spans="1:105" ht="12" customHeight="1" x14ac:dyDescent="0.25">
      <c r="A104" s="56" t="s">
        <v>96</v>
      </c>
      <c r="B104" s="262">
        <v>0.3865486488731612</v>
      </c>
      <c r="C104" s="262">
        <v>0.38984459585909398</v>
      </c>
      <c r="D104" s="262">
        <v>0.40133427458891202</v>
      </c>
      <c r="E104" s="262">
        <v>0.36579382090727153</v>
      </c>
      <c r="F104" s="262">
        <v>0.34503546166391708</v>
      </c>
      <c r="G104" s="262">
        <v>0.40912544845834059</v>
      </c>
      <c r="H104" s="262">
        <v>0.38237662971322078</v>
      </c>
      <c r="I104" s="262">
        <v>0.38372000860328648</v>
      </c>
      <c r="J104" s="262">
        <v>0.4336258368893538</v>
      </c>
      <c r="K104" s="262">
        <v>0.40088824099538428</v>
      </c>
      <c r="L104" s="262">
        <v>0.39426958474781237</v>
      </c>
      <c r="M104" s="262">
        <v>0.42107489052490582</v>
      </c>
      <c r="N104" s="262">
        <v>0.50450530767092694</v>
      </c>
      <c r="O104" s="262">
        <v>0.39410148401731182</v>
      </c>
      <c r="P104" s="262">
        <v>0.39644352068115002</v>
      </c>
      <c r="Q104" s="262">
        <v>0.41753809470606101</v>
      </c>
      <c r="R104" s="262">
        <v>0.41903254887978192</v>
      </c>
      <c r="S104" s="262">
        <v>0.41684663793922522</v>
      </c>
      <c r="T104" s="262">
        <v>0.45950990565388827</v>
      </c>
      <c r="U104" s="262">
        <v>0.49036825118542571</v>
      </c>
      <c r="V104" s="262">
        <v>0.48197150014715912</v>
      </c>
      <c r="W104" s="262">
        <v>0.44905428613365528</v>
      </c>
      <c r="DA104" s="68" t="s">
        <v>1672</v>
      </c>
    </row>
    <row r="105" spans="1:105" ht="12" customHeight="1" x14ac:dyDescent="0.25">
      <c r="A105" s="37" t="s">
        <v>160</v>
      </c>
      <c r="B105" s="228">
        <v>2.6632335149390932E-3</v>
      </c>
      <c r="C105" s="228">
        <v>4.6293337906504707E-3</v>
      </c>
      <c r="D105" s="228">
        <v>4.1403733215502293E-3</v>
      </c>
      <c r="E105" s="228">
        <v>3.1098774720306078E-3</v>
      </c>
      <c r="F105" s="228">
        <v>4.1055157106675158E-3</v>
      </c>
      <c r="G105" s="228">
        <v>5.2251644430345101E-3</v>
      </c>
      <c r="H105" s="228">
        <v>4.9336056531252958E-3</v>
      </c>
      <c r="I105" s="228">
        <v>2.9036647950203341E-3</v>
      </c>
      <c r="J105" s="228">
        <v>4.5358767091219724E-3</v>
      </c>
      <c r="K105" s="228">
        <v>3.707166615166433E-3</v>
      </c>
      <c r="L105" s="228">
        <v>2.7463246563292991E-3</v>
      </c>
      <c r="M105" s="228">
        <v>7.8043006306188012E-3</v>
      </c>
      <c r="N105" s="228">
        <v>2.7665980099915448E-3</v>
      </c>
      <c r="O105" s="228">
        <v>6.0045186982157434E-3</v>
      </c>
      <c r="P105" s="228">
        <v>3.3117429342925889E-3</v>
      </c>
      <c r="Q105" s="228">
        <v>2.985812069232333E-3</v>
      </c>
      <c r="R105" s="228">
        <v>3.4012353679994211E-3</v>
      </c>
      <c r="S105" s="228">
        <v>3.2751062545312119E-3</v>
      </c>
      <c r="T105" s="228">
        <v>5.3259498143190384E-3</v>
      </c>
      <c r="U105" s="228">
        <v>5.0162352248911829E-3</v>
      </c>
      <c r="V105" s="228">
        <v>4.4534384122741164E-3</v>
      </c>
      <c r="W105" s="228">
        <v>3.6996884426619241E-3</v>
      </c>
      <c r="DA105" s="69" t="s">
        <v>1673</v>
      </c>
    </row>
    <row r="106" spans="1:105" ht="12" customHeight="1" x14ac:dyDescent="0.25">
      <c r="A106" s="37" t="s">
        <v>162</v>
      </c>
      <c r="B106" s="228">
        <v>0.31355880899844352</v>
      </c>
      <c r="C106" s="228">
        <v>0.31279067534845872</v>
      </c>
      <c r="D106" s="228">
        <v>0.32401565874395649</v>
      </c>
      <c r="E106" s="228">
        <v>0.27606717015019627</v>
      </c>
      <c r="F106" s="228">
        <v>0.24305837607587119</v>
      </c>
      <c r="G106" s="228">
        <v>0.29383874523860121</v>
      </c>
      <c r="H106" s="228">
        <v>0.26138145088333509</v>
      </c>
      <c r="I106" s="228">
        <v>0.26199003695782991</v>
      </c>
      <c r="J106" s="228">
        <v>0.24989242871446241</v>
      </c>
      <c r="K106" s="228">
        <v>0.1633943764975693</v>
      </c>
      <c r="L106" s="228">
        <v>0.15425622623151891</v>
      </c>
      <c r="M106" s="228">
        <v>0.16540371567462689</v>
      </c>
      <c r="N106" s="228">
        <v>7.4834669269453161E-2</v>
      </c>
      <c r="O106" s="228">
        <v>0.1220327073520136</v>
      </c>
      <c r="P106" s="228">
        <v>0.11674474231125111</v>
      </c>
      <c r="Q106" s="228">
        <v>9.9410888336138536E-2</v>
      </c>
      <c r="R106" s="228">
        <v>0.1060201850542119</v>
      </c>
      <c r="S106" s="228">
        <v>9.8364411891268946E-2</v>
      </c>
      <c r="T106" s="228">
        <v>0.1456056403771897</v>
      </c>
      <c r="U106" s="228">
        <v>0.14135600423406</v>
      </c>
      <c r="V106" s="228">
        <v>0.1148074548721169</v>
      </c>
      <c r="W106" s="228">
        <v>0.1006287816872639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2.47444862815446E-2</v>
      </c>
      <c r="F107" s="228">
        <v>2.0186029633651899E-2</v>
      </c>
      <c r="G107" s="228">
        <v>3.2309780848468701E-2</v>
      </c>
      <c r="H107" s="228">
        <v>2.369660022824803E-2</v>
      </c>
      <c r="I107" s="228">
        <v>3.076554104761629E-2</v>
      </c>
      <c r="J107" s="228">
        <v>3.5027634854657257E-2</v>
      </c>
      <c r="K107" s="228">
        <v>4.9357648967550807E-2</v>
      </c>
      <c r="L107" s="228">
        <v>4.999971826221479E-2</v>
      </c>
      <c r="M107" s="228">
        <v>5.5984286780077379E-2</v>
      </c>
      <c r="N107" s="228">
        <v>2.0753331627886371E-2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1.933780137101224E-2</v>
      </c>
      <c r="U107" s="228">
        <v>2.7332568960588759E-2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2.147422872837218E-2</v>
      </c>
      <c r="T108" s="228">
        <v>1.3572713551668119E-2</v>
      </c>
      <c r="U108" s="228">
        <v>1.8509478681788299E-2</v>
      </c>
      <c r="V108" s="228">
        <v>4.1297995355690363E-2</v>
      </c>
      <c r="W108" s="228">
        <v>4.279809393145937E-2</v>
      </c>
      <c r="DA108" s="69" t="s">
        <v>1676</v>
      </c>
    </row>
    <row r="109" spans="1:105" ht="12" customHeight="1" x14ac:dyDescent="0.25">
      <c r="A109" s="37" t="s">
        <v>38</v>
      </c>
      <c r="B109" s="228">
        <v>7.0326606359778637E-2</v>
      </c>
      <c r="C109" s="228">
        <v>7.2424586719984849E-2</v>
      </c>
      <c r="D109" s="228">
        <v>7.3178242523405351E-2</v>
      </c>
      <c r="E109" s="228">
        <v>6.1872287003499983E-2</v>
      </c>
      <c r="F109" s="228">
        <v>7.7685540243726509E-2</v>
      </c>
      <c r="G109" s="228">
        <v>7.7751757928236256E-2</v>
      </c>
      <c r="H109" s="228">
        <v>9.2364972948512328E-2</v>
      </c>
      <c r="I109" s="228">
        <v>8.806076580281999E-2</v>
      </c>
      <c r="J109" s="228">
        <v>0.14416989661111221</v>
      </c>
      <c r="K109" s="228">
        <v>0.18442904891509779</v>
      </c>
      <c r="L109" s="228">
        <v>0.18726731559774951</v>
      </c>
      <c r="M109" s="228">
        <v>0.1918825874395827</v>
      </c>
      <c r="N109" s="228">
        <v>0.40615070876359588</v>
      </c>
      <c r="O109" s="228">
        <v>0.26606425796708261</v>
      </c>
      <c r="P109" s="228">
        <v>0.27638703543560622</v>
      </c>
      <c r="Q109" s="228">
        <v>0.3151413943006901</v>
      </c>
      <c r="R109" s="228">
        <v>0.30961112845757061</v>
      </c>
      <c r="S109" s="228">
        <v>0.29373289106505279</v>
      </c>
      <c r="T109" s="228">
        <v>0.27566780053969919</v>
      </c>
      <c r="U109" s="228">
        <v>0.2981539640840975</v>
      </c>
      <c r="V109" s="228">
        <v>0.32141261150707767</v>
      </c>
      <c r="W109" s="228">
        <v>0.30192772207226998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24.143946723795043</v>
      </c>
      <c r="C110" s="263">
        <f t="shared" si="4"/>
        <v>24.386079188171333</v>
      </c>
      <c r="D110" s="263">
        <f t="shared" si="4"/>
        <v>25.212876617000013</v>
      </c>
      <c r="E110" s="263">
        <f t="shared" si="4"/>
        <v>22.083931150861268</v>
      </c>
      <c r="F110" s="263">
        <f t="shared" si="4"/>
        <v>20.487320020815506</v>
      </c>
      <c r="G110" s="263">
        <f t="shared" si="4"/>
        <v>24.419787611708589</v>
      </c>
      <c r="H110" s="263">
        <f t="shared" si="4"/>
        <v>22.642670295998069</v>
      </c>
      <c r="I110" s="263">
        <f t="shared" si="4"/>
        <v>22.609549004356403</v>
      </c>
      <c r="J110" s="263">
        <f t="shared" si="4"/>
        <v>24.426993830386298</v>
      </c>
      <c r="K110" s="263">
        <f t="shared" si="4"/>
        <v>20.346488342565593</v>
      </c>
      <c r="L110" s="263">
        <f t="shared" si="4"/>
        <v>19.840625310059728</v>
      </c>
      <c r="M110" s="263">
        <f t="shared" si="4"/>
        <v>21.405660295005966</v>
      </c>
      <c r="N110" s="263">
        <f t="shared" si="4"/>
        <v>18.701263126465459</v>
      </c>
      <c r="O110" s="263">
        <f t="shared" si="4"/>
        <v>18.939758953582402</v>
      </c>
      <c r="P110" s="263">
        <f t="shared" si="4"/>
        <v>18.520872846275438</v>
      </c>
      <c r="Q110" s="263">
        <f t="shared" si="4"/>
        <v>18.161564007257162</v>
      </c>
      <c r="R110" s="263">
        <f t="shared" si="4"/>
        <v>18.689296968390668</v>
      </c>
      <c r="S110" s="263">
        <f t="shared" si="4"/>
        <v>17.841339310397373</v>
      </c>
      <c r="T110" s="263">
        <f t="shared" si="4"/>
        <v>21.999491151318246</v>
      </c>
      <c r="U110" s="263">
        <f t="shared" si="4"/>
        <v>22.666643047414151</v>
      </c>
      <c r="V110" s="263">
        <f t="shared" si="4"/>
        <v>20.770456153042922</v>
      </c>
      <c r="W110" s="263">
        <f t="shared" si="4"/>
        <v>18.945044748107591</v>
      </c>
      <c r="DA110" s="70"/>
    </row>
    <row r="111" spans="1:105" ht="12" customHeight="1" x14ac:dyDescent="0.25">
      <c r="A111" s="60" t="s">
        <v>1556</v>
      </c>
      <c r="B111" s="264">
        <v>21.052772036332449</v>
      </c>
      <c r="C111" s="264">
        <v>21.189352217543998</v>
      </c>
      <c r="D111" s="264">
        <v>22.009554496903611</v>
      </c>
      <c r="E111" s="264">
        <v>19.37717836337718</v>
      </c>
      <c r="F111" s="264">
        <v>17.75741718306092</v>
      </c>
      <c r="G111" s="264">
        <v>21.42575464848926</v>
      </c>
      <c r="H111" s="264">
        <v>19.602322823788541</v>
      </c>
      <c r="I111" s="264">
        <v>19.646644435044301</v>
      </c>
      <c r="J111" s="264">
        <v>20.66209187819204</v>
      </c>
      <c r="K111" s="264">
        <v>16.646047399970449</v>
      </c>
      <c r="L111" s="264">
        <v>16.228673770015771</v>
      </c>
      <c r="M111" s="264">
        <v>17.582665683693751</v>
      </c>
      <c r="N111" s="264">
        <v>13.601820702080779</v>
      </c>
      <c r="O111" s="264">
        <v>14.68928949690369</v>
      </c>
      <c r="P111" s="264">
        <v>14.216540766623041</v>
      </c>
      <c r="Q111" s="264">
        <v>13.71154629583514</v>
      </c>
      <c r="R111" s="264">
        <v>14.21796223152427</v>
      </c>
      <c r="S111" s="264">
        <v>13.52564667050507</v>
      </c>
      <c r="T111" s="264">
        <v>17.502275180535559</v>
      </c>
      <c r="U111" s="264">
        <v>17.870621315614159</v>
      </c>
      <c r="V111" s="264">
        <v>15.98805520967155</v>
      </c>
      <c r="W111" s="264">
        <v>14.5073354966562</v>
      </c>
      <c r="DA111" s="72" t="s">
        <v>1678</v>
      </c>
    </row>
    <row r="112" spans="1:105" ht="12" customHeight="1" x14ac:dyDescent="0.25">
      <c r="A112" s="59" t="s">
        <v>30</v>
      </c>
      <c r="B112" s="232">
        <v>2.6170209376570939</v>
      </c>
      <c r="C112" s="232">
        <v>3.041957510306522</v>
      </c>
      <c r="D112" s="232">
        <v>3.0991706236463941</v>
      </c>
      <c r="E112" s="232">
        <v>1.888555928315242</v>
      </c>
      <c r="F112" s="232">
        <v>3.089625924734039</v>
      </c>
      <c r="G112" s="232">
        <v>5.6084883055593551</v>
      </c>
      <c r="H112" s="232">
        <v>5.6420255322445811</v>
      </c>
      <c r="I112" s="232">
        <v>5.4329501701516927</v>
      </c>
      <c r="J112" s="232">
        <v>5.5483208740401979</v>
      </c>
      <c r="K112" s="232">
        <v>3.3484044834493671</v>
      </c>
      <c r="L112" s="232">
        <v>2.791762158396986</v>
      </c>
      <c r="M112" s="232">
        <v>2.9733725519313339</v>
      </c>
      <c r="N112" s="232">
        <v>2.3993933978938831</v>
      </c>
      <c r="O112" s="232">
        <v>1.1772236482330469</v>
      </c>
      <c r="P112" s="232">
        <v>1.4753239899375441</v>
      </c>
      <c r="Q112" s="232">
        <v>1.778853874909776</v>
      </c>
      <c r="R112" s="232">
        <v>1.452559763997197</v>
      </c>
      <c r="S112" s="232">
        <v>1.863004061861159</v>
      </c>
      <c r="T112" s="232">
        <v>1.987896331568952</v>
      </c>
      <c r="U112" s="232">
        <v>1.599353460043796</v>
      </c>
      <c r="V112" s="232">
        <v>1.500934561665288</v>
      </c>
      <c r="W112" s="232">
        <v>1.1372665431971369</v>
      </c>
      <c r="DA112" s="71" t="s">
        <v>1679</v>
      </c>
    </row>
    <row r="113" spans="1:105" ht="12" customHeight="1" x14ac:dyDescent="0.25">
      <c r="A113" s="59" t="s">
        <v>33</v>
      </c>
      <c r="B113" s="297">
        <v>0.44461074944577411</v>
      </c>
      <c r="C113" s="297">
        <v>9.1465854022598991E-2</v>
      </c>
      <c r="D113" s="297">
        <v>0.44584009724122758</v>
      </c>
      <c r="E113" s="297">
        <v>0.4476152558660117</v>
      </c>
      <c r="F113" s="297">
        <v>0.35675404974523978</v>
      </c>
      <c r="G113" s="297">
        <v>0.43599454656673459</v>
      </c>
      <c r="H113" s="297">
        <v>0.41458682055103002</v>
      </c>
      <c r="I113" s="297">
        <v>0.3669521845257539</v>
      </c>
      <c r="J113" s="297">
        <v>0.31438567663030192</v>
      </c>
      <c r="K113" s="297">
        <v>0.43137540385728729</v>
      </c>
      <c r="L113" s="297">
        <v>0.54551286108804908</v>
      </c>
      <c r="M113" s="297">
        <v>0.48097387083326992</v>
      </c>
      <c r="N113" s="297">
        <v>0.37195941550893691</v>
      </c>
      <c r="O113" s="297">
        <v>0.49074046086544248</v>
      </c>
      <c r="P113" s="297">
        <v>0.34363602497548612</v>
      </c>
      <c r="Q113" s="297">
        <v>0.40523633042341378</v>
      </c>
      <c r="R113" s="297">
        <v>0.32036982591676888</v>
      </c>
      <c r="S113" s="297">
        <v>0.30293467509290728</v>
      </c>
      <c r="T113" s="297">
        <v>0.3873947754197013</v>
      </c>
      <c r="U113" s="297">
        <v>0.39461650425675038</v>
      </c>
      <c r="V113" s="297">
        <v>0.45372031806391477</v>
      </c>
      <c r="W113" s="297">
        <v>0.33489311800858068</v>
      </c>
      <c r="DA113" s="122" t="s">
        <v>1680</v>
      </c>
    </row>
    <row r="114" spans="1:105" ht="12" customHeight="1" x14ac:dyDescent="0.25">
      <c r="A114" s="59" t="s">
        <v>160</v>
      </c>
      <c r="B114" s="297">
        <v>0.1276360491171897</v>
      </c>
      <c r="C114" s="297">
        <v>0.23642196041533881</v>
      </c>
      <c r="D114" s="297">
        <v>0.21327434550857099</v>
      </c>
      <c r="E114" s="297">
        <v>0.15400584735531761</v>
      </c>
      <c r="F114" s="297">
        <v>0.19289381551895249</v>
      </c>
      <c r="G114" s="297">
        <v>0.26923690563205938</v>
      </c>
      <c r="H114" s="297">
        <v>0.25611913938215741</v>
      </c>
      <c r="I114" s="297">
        <v>0.15494119976765711</v>
      </c>
      <c r="J114" s="297">
        <v>0.2658191299354184</v>
      </c>
      <c r="K114" s="297">
        <v>0.29228308012875381</v>
      </c>
      <c r="L114" s="297">
        <v>0.23093227719124149</v>
      </c>
      <c r="M114" s="297">
        <v>0.65148207057943497</v>
      </c>
      <c r="N114" s="297">
        <v>0.39524878696420879</v>
      </c>
      <c r="O114" s="297">
        <v>0.62491870991937459</v>
      </c>
      <c r="P114" s="297">
        <v>0.35013852421757008</v>
      </c>
      <c r="Q114" s="297">
        <v>0.34413209528829503</v>
      </c>
      <c r="R114" s="297">
        <v>0.39602726258020071</v>
      </c>
      <c r="S114" s="297">
        <v>0.37472489154711608</v>
      </c>
      <c r="T114" s="297">
        <v>0.54641074320790572</v>
      </c>
      <c r="U114" s="297">
        <v>0.55697905710833773</v>
      </c>
      <c r="V114" s="297">
        <v>0.5341553999252332</v>
      </c>
      <c r="W114" s="297">
        <v>0.47318100841081512</v>
      </c>
      <c r="DA114" s="122" t="s">
        <v>1681</v>
      </c>
    </row>
    <row r="115" spans="1:105" ht="12" customHeight="1" x14ac:dyDescent="0.25">
      <c r="A115" s="59" t="s">
        <v>70</v>
      </c>
      <c r="B115" s="297">
        <v>3.195961840031222</v>
      </c>
      <c r="C115" s="297">
        <v>2.2276672741811412</v>
      </c>
      <c r="D115" s="297">
        <v>1.9605839792890281</v>
      </c>
      <c r="E115" s="297">
        <v>3.543096414173315</v>
      </c>
      <c r="F115" s="297">
        <v>2.971722960518977</v>
      </c>
      <c r="G115" s="297">
        <v>0.33395767497226342</v>
      </c>
      <c r="H115" s="297">
        <v>4.5364566653517631E-2</v>
      </c>
      <c r="I115" s="297">
        <v>4.6615051626301272E-2</v>
      </c>
      <c r="J115" s="297">
        <v>0.23961379123337201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5.8711522096784159E-2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14.667542460081171</v>
      </c>
      <c r="C116" s="297">
        <v>15.591839618618399</v>
      </c>
      <c r="D116" s="297">
        <v>16.290685451218391</v>
      </c>
      <c r="E116" s="297">
        <v>13.34390491766729</v>
      </c>
      <c r="F116" s="297">
        <v>11.14642043254371</v>
      </c>
      <c r="G116" s="297">
        <v>14.77807721575884</v>
      </c>
      <c r="H116" s="297">
        <v>13.244226764957251</v>
      </c>
      <c r="I116" s="297">
        <v>13.645185828972901</v>
      </c>
      <c r="J116" s="297">
        <v>14.29395240635275</v>
      </c>
      <c r="K116" s="297">
        <v>12.573984432535051</v>
      </c>
      <c r="L116" s="297">
        <v>12.6604664733395</v>
      </c>
      <c r="M116" s="297">
        <v>13.476837190349711</v>
      </c>
      <c r="N116" s="297">
        <v>10.43521910171375</v>
      </c>
      <c r="O116" s="297">
        <v>12.39640667788583</v>
      </c>
      <c r="P116" s="297">
        <v>12.047442227492439</v>
      </c>
      <c r="Q116" s="297">
        <v>11.18332399521366</v>
      </c>
      <c r="R116" s="297">
        <v>12.049005379030101</v>
      </c>
      <c r="S116" s="297">
        <v>10.98498304200389</v>
      </c>
      <c r="T116" s="297">
        <v>14.580573330339</v>
      </c>
      <c r="U116" s="297">
        <v>15.319672294205279</v>
      </c>
      <c r="V116" s="297">
        <v>13.440533407920331</v>
      </c>
      <c r="W116" s="297">
        <v>12.561994827039671</v>
      </c>
      <c r="DA116" s="122" t="s">
        <v>1683</v>
      </c>
    </row>
    <row r="117" spans="1:105" ht="12" customHeight="1" x14ac:dyDescent="0.25">
      <c r="A117" s="60" t="s">
        <v>1563</v>
      </c>
      <c r="B117" s="264">
        <v>3.0911746874625949</v>
      </c>
      <c r="C117" s="264">
        <v>3.196726970627334</v>
      </c>
      <c r="D117" s="264">
        <v>3.2033221200964008</v>
      </c>
      <c r="E117" s="264">
        <v>2.7067527874840902</v>
      </c>
      <c r="F117" s="264">
        <v>2.7299028377545862</v>
      </c>
      <c r="G117" s="264">
        <v>2.9940329632193281</v>
      </c>
      <c r="H117" s="264">
        <v>3.0403474722095298</v>
      </c>
      <c r="I117" s="264">
        <v>2.9629045693121001</v>
      </c>
      <c r="J117" s="264">
        <v>3.7649019521942568</v>
      </c>
      <c r="K117" s="264">
        <v>3.7004409425951441</v>
      </c>
      <c r="L117" s="264">
        <v>3.6119515400439561</v>
      </c>
      <c r="M117" s="264">
        <v>3.8229946113122151</v>
      </c>
      <c r="N117" s="264">
        <v>5.099442424384681</v>
      </c>
      <c r="O117" s="264">
        <v>4.2504694566787116</v>
      </c>
      <c r="P117" s="264">
        <v>4.3043320796523981</v>
      </c>
      <c r="Q117" s="264">
        <v>4.4500177114220207</v>
      </c>
      <c r="R117" s="264">
        <v>4.4713347368663969</v>
      </c>
      <c r="S117" s="264">
        <v>4.3156926398923021</v>
      </c>
      <c r="T117" s="264">
        <v>4.4972159707826878</v>
      </c>
      <c r="U117" s="264">
        <v>4.7960217317999936</v>
      </c>
      <c r="V117" s="264">
        <v>4.782400943371373</v>
      </c>
      <c r="W117" s="264">
        <v>4.4377092514513903</v>
      </c>
      <c r="DA117" s="72" t="s">
        <v>1684</v>
      </c>
    </row>
    <row r="118" spans="1:105" ht="12" customHeight="1" x14ac:dyDescent="0.25">
      <c r="A118" s="57" t="s">
        <v>1565</v>
      </c>
      <c r="B118" s="263">
        <v>2.4779288856616648</v>
      </c>
      <c r="C118" s="263">
        <v>2.5625410728868849</v>
      </c>
      <c r="D118" s="263">
        <v>2.567827836990169</v>
      </c>
      <c r="E118" s="263">
        <v>2.1697709112511019</v>
      </c>
      <c r="F118" s="263">
        <v>2.1883283154969519</v>
      </c>
      <c r="G118" s="263">
        <v>2.4000587201606138</v>
      </c>
      <c r="H118" s="263">
        <v>2.437185078666825</v>
      </c>
      <c r="I118" s="263">
        <v>2.3751057640110238</v>
      </c>
      <c r="J118" s="263">
        <v>3.0179980888378801</v>
      </c>
      <c r="K118" s="263">
        <v>2.9663252415114578</v>
      </c>
      <c r="L118" s="263">
        <v>2.8953908981545902</v>
      </c>
      <c r="M118" s="263">
        <v>3.0645659773034288</v>
      </c>
      <c r="N118" s="263">
        <v>4.0877844061681694</v>
      </c>
      <c r="O118" s="263">
        <v>3.4072357951961481</v>
      </c>
      <c r="P118" s="263">
        <v>3.4504128274956591</v>
      </c>
      <c r="Q118" s="263">
        <v>3.567196468566471</v>
      </c>
      <c r="R118" s="263">
        <v>3.5842844944613681</v>
      </c>
      <c r="S118" s="263">
        <v>3.459519611557373</v>
      </c>
      <c r="T118" s="263">
        <v>3.605031253736362</v>
      </c>
      <c r="U118" s="263">
        <v>3.8445581330906569</v>
      </c>
      <c r="V118" s="263">
        <v>3.8336395184844818</v>
      </c>
      <c r="W118" s="263">
        <v>3.5573298348162248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2.5684653425584596</v>
      </c>
      <c r="C119" s="263">
        <f t="shared" si="5"/>
        <v>2.6061217198473896</v>
      </c>
      <c r="D119" s="263">
        <f t="shared" si="5"/>
        <v>2.6782361682417308</v>
      </c>
      <c r="E119" s="263">
        <f t="shared" si="5"/>
        <v>2.330059004284859</v>
      </c>
      <c r="F119" s="263">
        <f t="shared" si="5"/>
        <v>2.1965274588823442</v>
      </c>
      <c r="G119" s="263">
        <f t="shared" si="5"/>
        <v>2.5766702109584099</v>
      </c>
      <c r="H119" s="263">
        <f t="shared" si="5"/>
        <v>2.4313213528440958</v>
      </c>
      <c r="I119" s="263">
        <f t="shared" si="5"/>
        <v>2.4161152292842609</v>
      </c>
      <c r="J119" s="263">
        <f t="shared" si="5"/>
        <v>2.7003154340277962</v>
      </c>
      <c r="K119" s="263">
        <f t="shared" si="5"/>
        <v>2.3393150034905918</v>
      </c>
      <c r="L119" s="263">
        <f t="shared" si="5"/>
        <v>2.2817145385787763</v>
      </c>
      <c r="M119" s="263">
        <f t="shared" si="5"/>
        <v>2.4499079199938123</v>
      </c>
      <c r="N119" s="263">
        <f t="shared" si="5"/>
        <v>2.4211824229873891</v>
      </c>
      <c r="O119" s="263">
        <f t="shared" si="5"/>
        <v>2.3061899883962953</v>
      </c>
      <c r="P119" s="263">
        <f t="shared" si="5"/>
        <v>2.278783541017483</v>
      </c>
      <c r="Q119" s="263">
        <f t="shared" si="5"/>
        <v>2.2711520404618488</v>
      </c>
      <c r="R119" s="263">
        <f t="shared" si="5"/>
        <v>2.3199118999530599</v>
      </c>
      <c r="S119" s="263">
        <f t="shared" si="5"/>
        <v>2.222191805170477</v>
      </c>
      <c r="T119" s="263">
        <f t="shared" si="5"/>
        <v>2.6085482273111409</v>
      </c>
      <c r="U119" s="263">
        <f t="shared" si="5"/>
        <v>2.713576382517513</v>
      </c>
      <c r="V119" s="263">
        <f t="shared" si="5"/>
        <v>2.548428388494449</v>
      </c>
      <c r="W119" s="263">
        <f t="shared" si="5"/>
        <v>2.3365265918612748</v>
      </c>
      <c r="DA119" s="70"/>
    </row>
    <row r="120" spans="1:105" ht="12" customHeight="1" x14ac:dyDescent="0.25">
      <c r="A120" s="60" t="s">
        <v>1568</v>
      </c>
      <c r="B120" s="264">
        <v>1.8094517597516411</v>
      </c>
      <c r="C120" s="264">
        <v>1.8211906057722</v>
      </c>
      <c r="D120" s="264">
        <v>1.8916856671911091</v>
      </c>
      <c r="E120" s="264">
        <v>1.6654371893698769</v>
      </c>
      <c r="F120" s="264">
        <v>1.5262213315701261</v>
      </c>
      <c r="G120" s="264">
        <v>1.8415090129608229</v>
      </c>
      <c r="H120" s="264">
        <v>1.6847879921708859</v>
      </c>
      <c r="I120" s="264">
        <v>1.6885973630861919</v>
      </c>
      <c r="J120" s="264">
        <v>1.7758734310438</v>
      </c>
      <c r="K120" s="264">
        <v>1.4307008933932741</v>
      </c>
      <c r="L120" s="264">
        <v>1.394828303888572</v>
      </c>
      <c r="M120" s="264">
        <v>1.5112017223945029</v>
      </c>
      <c r="N120" s="264">
        <v>1.1690545246360791</v>
      </c>
      <c r="O120" s="264">
        <v>1.262520711467507</v>
      </c>
      <c r="P120" s="264">
        <v>1.2218887215114851</v>
      </c>
      <c r="Q120" s="264">
        <v>1.1784852622304429</v>
      </c>
      <c r="R120" s="264">
        <v>1.2220108941243131</v>
      </c>
      <c r="S120" s="264">
        <v>1.1625074896307039</v>
      </c>
      <c r="T120" s="264">
        <v>1.504292288465525</v>
      </c>
      <c r="U120" s="264">
        <v>1.5359510439569839</v>
      </c>
      <c r="V120" s="264">
        <v>1.3741475271864649</v>
      </c>
      <c r="W120" s="264">
        <v>1.246882058972079</v>
      </c>
      <c r="DA120" s="72" t="s">
        <v>1686</v>
      </c>
    </row>
    <row r="121" spans="1:105" ht="12" customHeight="1" x14ac:dyDescent="0.25">
      <c r="A121" s="59" t="s">
        <v>30</v>
      </c>
      <c r="B121" s="232">
        <v>0.22492872353238369</v>
      </c>
      <c r="C121" s="232">
        <v>0.26145133574878821</v>
      </c>
      <c r="D121" s="232">
        <v>0.26636871045056337</v>
      </c>
      <c r="E121" s="232">
        <v>0.16231833233086779</v>
      </c>
      <c r="F121" s="232">
        <v>0.26554835899216872</v>
      </c>
      <c r="G121" s="232">
        <v>0.48204051307481788</v>
      </c>
      <c r="H121" s="232">
        <v>0.48492298355129698</v>
      </c>
      <c r="I121" s="232">
        <v>0.46695329380180461</v>
      </c>
      <c r="J121" s="232">
        <v>0.47686921949627231</v>
      </c>
      <c r="K121" s="232">
        <v>0.287789958228856</v>
      </c>
      <c r="L121" s="232">
        <v>0.23994744927658859</v>
      </c>
      <c r="M121" s="232">
        <v>0.25555656932989079</v>
      </c>
      <c r="N121" s="232">
        <v>0.20622398792248989</v>
      </c>
      <c r="O121" s="232">
        <v>0.10118047154267371</v>
      </c>
      <c r="P121" s="232">
        <v>0.126801714529055</v>
      </c>
      <c r="Q121" s="232">
        <v>0.1528896179914771</v>
      </c>
      <c r="R121" s="232">
        <v>0.12484516606997061</v>
      </c>
      <c r="S121" s="232">
        <v>0.16012219067120931</v>
      </c>
      <c r="T121" s="232">
        <v>0.17085647957207911</v>
      </c>
      <c r="U121" s="232">
        <v>0.137461847197452</v>
      </c>
      <c r="V121" s="232">
        <v>0.12900290181218521</v>
      </c>
      <c r="W121" s="232">
        <v>9.7746222889003198E-2</v>
      </c>
      <c r="DA121" s="71" t="s">
        <v>1687</v>
      </c>
    </row>
    <row r="122" spans="1:105" ht="12" customHeight="1" x14ac:dyDescent="0.25">
      <c r="A122" s="59" t="s">
        <v>33</v>
      </c>
      <c r="B122" s="297">
        <v>3.8213575941484522E-2</v>
      </c>
      <c r="C122" s="297">
        <v>7.8613424509017902E-3</v>
      </c>
      <c r="D122" s="297">
        <v>3.8319236399308863E-2</v>
      </c>
      <c r="E122" s="297">
        <v>3.8471808416519267E-2</v>
      </c>
      <c r="F122" s="297">
        <v>3.0662434476372388E-2</v>
      </c>
      <c r="G122" s="297">
        <v>3.7473027217784408E-2</v>
      </c>
      <c r="H122" s="297">
        <v>3.5633067736698172E-2</v>
      </c>
      <c r="I122" s="297">
        <v>3.1538947692443878E-2</v>
      </c>
      <c r="J122" s="297">
        <v>2.7020941225111499E-2</v>
      </c>
      <c r="K122" s="297">
        <v>3.7076019361064687E-2</v>
      </c>
      <c r="L122" s="297">
        <v>4.688594949679032E-2</v>
      </c>
      <c r="M122" s="297">
        <v>4.1338927504267563E-2</v>
      </c>
      <c r="N122" s="297">
        <v>3.1969311109592342E-2</v>
      </c>
      <c r="O122" s="297">
        <v>4.2178350146093037E-2</v>
      </c>
      <c r="P122" s="297">
        <v>2.9534961430868801E-2</v>
      </c>
      <c r="Q122" s="297">
        <v>3.4829408209736262E-2</v>
      </c>
      <c r="R122" s="297">
        <v>2.753526919286451E-2</v>
      </c>
      <c r="S122" s="297">
        <v>2.60367461344603E-2</v>
      </c>
      <c r="T122" s="297">
        <v>3.3295955368349901E-2</v>
      </c>
      <c r="U122" s="297">
        <v>3.3916651299987603E-2</v>
      </c>
      <c r="V122" s="297">
        <v>3.8996528653755691E-2</v>
      </c>
      <c r="W122" s="297">
        <v>2.878352269542292E-2</v>
      </c>
      <c r="DA122" s="122" t="s">
        <v>1688</v>
      </c>
    </row>
    <row r="123" spans="1:105" ht="12" customHeight="1" x14ac:dyDescent="0.25">
      <c r="A123" s="59" t="s">
        <v>160</v>
      </c>
      <c r="B123" s="297">
        <v>1.0970112310353931E-2</v>
      </c>
      <c r="C123" s="297">
        <v>2.0320085715039762E-2</v>
      </c>
      <c r="D123" s="297">
        <v>1.8330585593401581E-2</v>
      </c>
      <c r="E123" s="297">
        <v>1.323655388602535E-2</v>
      </c>
      <c r="F123" s="297">
        <v>1.6578911952004449E-2</v>
      </c>
      <c r="G123" s="297">
        <v>2.314047726566678E-2</v>
      </c>
      <c r="H123" s="297">
        <v>2.2013026439526979E-2</v>
      </c>
      <c r="I123" s="297">
        <v>1.331694591542531E-2</v>
      </c>
      <c r="J123" s="297">
        <v>2.284672496368723E-2</v>
      </c>
      <c r="K123" s="297">
        <v>2.512125874786876E-2</v>
      </c>
      <c r="L123" s="297">
        <v>1.9848256306865909E-2</v>
      </c>
      <c r="M123" s="297">
        <v>5.5993831929695898E-2</v>
      </c>
      <c r="N123" s="297">
        <v>3.3970994977660887E-2</v>
      </c>
      <c r="O123" s="297">
        <v>5.3710753976430943E-2</v>
      </c>
      <c r="P123" s="297">
        <v>3.0093840740256991E-2</v>
      </c>
      <c r="Q123" s="297">
        <v>2.9577597873182579E-2</v>
      </c>
      <c r="R123" s="297">
        <v>3.4037903699745048E-2</v>
      </c>
      <c r="S123" s="297">
        <v>3.220699930928396E-2</v>
      </c>
      <c r="T123" s="297">
        <v>4.6963121015059769E-2</v>
      </c>
      <c r="U123" s="297">
        <v>4.7871450528709683E-2</v>
      </c>
      <c r="V123" s="297">
        <v>4.5909794050281817E-2</v>
      </c>
      <c r="W123" s="297">
        <v>4.0669143563251207E-2</v>
      </c>
      <c r="DA123" s="122" t="s">
        <v>1689</v>
      </c>
    </row>
    <row r="124" spans="1:105" ht="12" customHeight="1" x14ac:dyDescent="0.25">
      <c r="A124" s="59" t="s">
        <v>70</v>
      </c>
      <c r="B124" s="297">
        <v>0.27468775919691268</v>
      </c>
      <c r="C124" s="297">
        <v>0.19146440489888161</v>
      </c>
      <c r="D124" s="297">
        <v>0.16850902699858519</v>
      </c>
      <c r="E124" s="297">
        <v>0.30452341527906901</v>
      </c>
      <c r="F124" s="297">
        <v>0.25541478961181813</v>
      </c>
      <c r="G124" s="297">
        <v>2.8703122877038419E-2</v>
      </c>
      <c r="H124" s="297">
        <v>3.8990112475410579E-3</v>
      </c>
      <c r="I124" s="297">
        <v>4.0064884116238399E-3</v>
      </c>
      <c r="J124" s="297">
        <v>2.059441841956686E-2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5.04616051474761E-3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1.2606515887705061</v>
      </c>
      <c r="C125" s="297">
        <v>1.340093436958588</v>
      </c>
      <c r="D125" s="297">
        <v>1.40015810774925</v>
      </c>
      <c r="E125" s="297">
        <v>1.146887079457396</v>
      </c>
      <c r="F125" s="297">
        <v>0.95801683653776204</v>
      </c>
      <c r="G125" s="297">
        <v>1.270151872525515</v>
      </c>
      <c r="H125" s="297">
        <v>1.1383199031958231</v>
      </c>
      <c r="I125" s="297">
        <v>1.1727816872648951</v>
      </c>
      <c r="J125" s="297">
        <v>1.228542126939163</v>
      </c>
      <c r="K125" s="297">
        <v>1.0807136570554849</v>
      </c>
      <c r="L125" s="297">
        <v>1.0881466488083269</v>
      </c>
      <c r="M125" s="297">
        <v>1.158312393630649</v>
      </c>
      <c r="N125" s="297">
        <v>0.89689023062633622</v>
      </c>
      <c r="O125" s="297">
        <v>1.0654511358023091</v>
      </c>
      <c r="P125" s="297">
        <v>1.0354582048113039</v>
      </c>
      <c r="Q125" s="297">
        <v>0.96118863815604705</v>
      </c>
      <c r="R125" s="297">
        <v>1.0355925551617331</v>
      </c>
      <c r="S125" s="297">
        <v>0.94414155351575024</v>
      </c>
      <c r="T125" s="297">
        <v>1.253176732510036</v>
      </c>
      <c r="U125" s="297">
        <v>1.3167010949308351</v>
      </c>
      <c r="V125" s="297">
        <v>1.155192142155494</v>
      </c>
      <c r="W125" s="297">
        <v>1.0796831698244009</v>
      </c>
      <c r="DA125" s="122" t="s">
        <v>1691</v>
      </c>
    </row>
    <row r="126" spans="1:105" ht="12" customHeight="1" x14ac:dyDescent="0.25">
      <c r="A126" s="60" t="s">
        <v>1575</v>
      </c>
      <c r="B126" s="264">
        <v>0.75901358280681874</v>
      </c>
      <c r="C126" s="264">
        <v>0.78493111407518978</v>
      </c>
      <c r="D126" s="264">
        <v>0.78655050105062174</v>
      </c>
      <c r="E126" s="264">
        <v>0.66462181491498207</v>
      </c>
      <c r="F126" s="264">
        <v>0.67030612731221828</v>
      </c>
      <c r="G126" s="264">
        <v>0.73516119799758706</v>
      </c>
      <c r="H126" s="264">
        <v>0.74653336067320963</v>
      </c>
      <c r="I126" s="264">
        <v>0.72751786619806891</v>
      </c>
      <c r="J126" s="264">
        <v>0.92444200298399604</v>
      </c>
      <c r="K126" s="264">
        <v>0.90861411009731785</v>
      </c>
      <c r="L126" s="264">
        <v>0.886886234690204</v>
      </c>
      <c r="M126" s="264">
        <v>0.93870619759930918</v>
      </c>
      <c r="N126" s="264">
        <v>1.25212789835131</v>
      </c>
      <c r="O126" s="264">
        <v>1.0436692769287881</v>
      </c>
      <c r="P126" s="264">
        <v>1.056894819505998</v>
      </c>
      <c r="Q126" s="264">
        <v>1.0926667782314059</v>
      </c>
      <c r="R126" s="264">
        <v>1.0979010058287471</v>
      </c>
      <c r="S126" s="264">
        <v>1.059684315539773</v>
      </c>
      <c r="T126" s="264">
        <v>1.1042559388456159</v>
      </c>
      <c r="U126" s="264">
        <v>1.1776253385605291</v>
      </c>
      <c r="V126" s="264">
        <v>1.174280861307984</v>
      </c>
      <c r="W126" s="264">
        <v>1.0896445328891959</v>
      </c>
      <c r="DA126" s="72" t="s">
        <v>1692</v>
      </c>
    </row>
    <row r="127" spans="1:105" ht="12" customHeight="1" x14ac:dyDescent="0.25">
      <c r="A127" s="132" t="s">
        <v>1577</v>
      </c>
      <c r="B127" s="318">
        <v>2.2724937558247631</v>
      </c>
      <c r="C127" s="318">
        <v>2.3500910865022502</v>
      </c>
      <c r="D127" s="318">
        <v>2.3549395462311589</v>
      </c>
      <c r="E127" s="318">
        <v>1.989883921173023</v>
      </c>
      <c r="F127" s="318">
        <v>2.0069028055796871</v>
      </c>
      <c r="G127" s="318">
        <v>2.2010794929336281</v>
      </c>
      <c r="H127" s="318">
        <v>2.2351278541961599</v>
      </c>
      <c r="I127" s="318">
        <v>2.1781952861400291</v>
      </c>
      <c r="J127" s="318">
        <v>2.7677879908744019</v>
      </c>
      <c r="K127" s="318">
        <v>2.7203991317451282</v>
      </c>
      <c r="L127" s="318">
        <v>2.655345669846052</v>
      </c>
      <c r="M127" s="318">
        <v>2.81049512277486</v>
      </c>
      <c r="N127" s="318">
        <v>3.748882622067053</v>
      </c>
      <c r="O127" s="318">
        <v>3.1247555626029691</v>
      </c>
      <c r="P127" s="318">
        <v>3.1643529606007239</v>
      </c>
      <c r="Q127" s="318">
        <v>3.2714545391212231</v>
      </c>
      <c r="R127" s="318">
        <v>3.287125865433381</v>
      </c>
      <c r="S127" s="318">
        <v>3.172704737778691</v>
      </c>
      <c r="T127" s="318">
        <v>3.3061525942385681</v>
      </c>
      <c r="U127" s="318">
        <v>3.5258212622275931</v>
      </c>
      <c r="V127" s="318">
        <v>3.5158078660973131</v>
      </c>
      <c r="W127" s="318">
        <v>3.2624059083400132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1.0000000000000004</v>
      </c>
      <c r="C132" s="234">
        <f t="shared" si="6"/>
        <v>1</v>
      </c>
      <c r="D132" s="234">
        <f t="shared" si="6"/>
        <v>0.99999999999999989</v>
      </c>
      <c r="E132" s="234">
        <f t="shared" si="6"/>
        <v>0.99999999999999978</v>
      </c>
      <c r="F132" s="234">
        <f t="shared" si="6"/>
        <v>0.99999999999999967</v>
      </c>
      <c r="G132" s="234">
        <f t="shared" si="6"/>
        <v>0.99999999999999989</v>
      </c>
      <c r="H132" s="234">
        <f t="shared" si="6"/>
        <v>1.0000000000000004</v>
      </c>
      <c r="I132" s="234">
        <f t="shared" si="6"/>
        <v>1.0000000000000002</v>
      </c>
      <c r="J132" s="234">
        <f t="shared" si="6"/>
        <v>1.0000000000000004</v>
      </c>
      <c r="K132" s="234">
        <f t="shared" si="6"/>
        <v>0.99999999999999944</v>
      </c>
      <c r="L132" s="234">
        <f t="shared" si="6"/>
        <v>1</v>
      </c>
      <c r="M132" s="234">
        <f t="shared" si="6"/>
        <v>1</v>
      </c>
      <c r="N132" s="234">
        <f t="shared" si="6"/>
        <v>1</v>
      </c>
      <c r="O132" s="234">
        <f t="shared" si="6"/>
        <v>1</v>
      </c>
      <c r="P132" s="234">
        <f t="shared" si="6"/>
        <v>1</v>
      </c>
      <c r="Q132" s="234">
        <f t="shared" si="6"/>
        <v>0.99999999999999956</v>
      </c>
      <c r="R132" s="234">
        <f t="shared" si="6"/>
        <v>1</v>
      </c>
      <c r="S132" s="234">
        <f t="shared" si="6"/>
        <v>1</v>
      </c>
      <c r="T132" s="234">
        <f t="shared" si="6"/>
        <v>0.99999999999999989</v>
      </c>
      <c r="U132" s="234">
        <f t="shared" si="6"/>
        <v>0.99999999999999956</v>
      </c>
      <c r="V132" s="234">
        <f t="shared" si="6"/>
        <v>1.0000000000000004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4.0528907352606475E-3</v>
      </c>
      <c r="C133" s="268">
        <f t="shared" si="7"/>
        <v>4.0317777464336339E-3</v>
      </c>
      <c r="D133" s="268">
        <f t="shared" si="7"/>
        <v>4.071472324904275E-3</v>
      </c>
      <c r="E133" s="268">
        <f t="shared" si="7"/>
        <v>4.0840082631132786E-3</v>
      </c>
      <c r="F133" s="268">
        <f t="shared" si="7"/>
        <v>4.1142301997039625E-3</v>
      </c>
      <c r="G133" s="268">
        <f t="shared" si="7"/>
        <v>4.1310879444639674E-3</v>
      </c>
      <c r="H133" s="268">
        <f t="shared" si="7"/>
        <v>4.118652113697505E-3</v>
      </c>
      <c r="I133" s="268">
        <f t="shared" si="7"/>
        <v>4.1245969966664927E-3</v>
      </c>
      <c r="J133" s="268">
        <f t="shared" si="7"/>
        <v>4.1110553200840484E-3</v>
      </c>
      <c r="K133" s="268">
        <f t="shared" si="7"/>
        <v>4.115757932871048E-3</v>
      </c>
      <c r="L133" s="268">
        <f t="shared" si="7"/>
        <v>4.1302649615139108E-3</v>
      </c>
      <c r="M133" s="268">
        <f t="shared" si="7"/>
        <v>4.13335951039988E-3</v>
      </c>
      <c r="N133" s="268">
        <f t="shared" si="7"/>
        <v>4.0523616185249526E-3</v>
      </c>
      <c r="O133" s="268">
        <f t="shared" si="7"/>
        <v>4.0550812443644934E-3</v>
      </c>
      <c r="P133" s="268">
        <f t="shared" si="7"/>
        <v>4.0451403947921322E-3</v>
      </c>
      <c r="Q133" s="268">
        <f t="shared" si="7"/>
        <v>4.0573733328039168E-3</v>
      </c>
      <c r="R133" s="268">
        <f t="shared" si="7"/>
        <v>4.0676453806837432E-3</v>
      </c>
      <c r="S133" s="268">
        <f t="shared" si="7"/>
        <v>4.0621327891658485E-3</v>
      </c>
      <c r="T133" s="268">
        <f t="shared" si="7"/>
        <v>4.1122757717753445E-3</v>
      </c>
      <c r="U133" s="268">
        <f t="shared" si="7"/>
        <v>4.1281416786575495E-3</v>
      </c>
      <c r="V133" s="268">
        <f t="shared" si="7"/>
        <v>4.1042977251109685E-3</v>
      </c>
      <c r="W133" s="268">
        <f t="shared" si="7"/>
        <v>4.1094156644015684E-3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4.1978116642133297E-4</v>
      </c>
      <c r="C134" s="269">
        <f t="shared" si="8"/>
        <v>4.1759437293111175E-4</v>
      </c>
      <c r="D134" s="269">
        <f t="shared" si="8"/>
        <v>4.2170576836204188E-4</v>
      </c>
      <c r="E134" s="269">
        <f t="shared" si="8"/>
        <v>4.2300418746763922E-4</v>
      </c>
      <c r="F134" s="269">
        <f t="shared" si="8"/>
        <v>4.2613444698418008E-4</v>
      </c>
      <c r="G134" s="269">
        <f t="shared" si="8"/>
        <v>4.2788050041143414E-4</v>
      </c>
      <c r="H134" s="269">
        <f t="shared" si="8"/>
        <v>4.2659245000850892E-4</v>
      </c>
      <c r="I134" s="269">
        <f t="shared" si="8"/>
        <v>4.2720819567499031E-4</v>
      </c>
      <c r="J134" s="269">
        <f t="shared" si="8"/>
        <v>4.2580560647079027E-4</v>
      </c>
      <c r="K134" s="269">
        <f t="shared" si="8"/>
        <v>4.2629268308101828E-4</v>
      </c>
      <c r="L134" s="269">
        <f t="shared" si="8"/>
        <v>4.2779525934147041E-4</v>
      </c>
      <c r="M134" s="269">
        <f t="shared" si="8"/>
        <v>4.2811577953946105E-4</v>
      </c>
      <c r="N134" s="269">
        <f t="shared" si="8"/>
        <v>4.1972636276266267E-4</v>
      </c>
      <c r="O134" s="269">
        <f t="shared" si="8"/>
        <v>4.2000805002780892E-4</v>
      </c>
      <c r="P134" s="269">
        <f t="shared" si="8"/>
        <v>4.189784191541217E-4</v>
      </c>
      <c r="Q134" s="269">
        <f t="shared" si="8"/>
        <v>4.2024545478937101E-4</v>
      </c>
      <c r="R134" s="269">
        <f t="shared" si="8"/>
        <v>4.2130938977360681E-4</v>
      </c>
      <c r="S134" s="269">
        <f t="shared" si="8"/>
        <v>4.2135946723191007E-4</v>
      </c>
      <c r="T134" s="269">
        <f t="shared" si="8"/>
        <v>4.2787943052308489E-4</v>
      </c>
      <c r="U134" s="269">
        <f t="shared" si="8"/>
        <v>4.275753387434805E-4</v>
      </c>
      <c r="V134" s="269">
        <f t="shared" si="8"/>
        <v>4.2510568355519758E-4</v>
      </c>
      <c r="W134" s="269">
        <f t="shared" si="8"/>
        <v>4.2563577791633855E-4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8.5992183084649797E-3</v>
      </c>
      <c r="C135" s="269">
        <f t="shared" si="9"/>
        <v>8.7766711894432126E-3</v>
      </c>
      <c r="D135" s="269">
        <f t="shared" si="9"/>
        <v>8.5608713209771731E-3</v>
      </c>
      <c r="E135" s="269">
        <f t="shared" si="9"/>
        <v>8.0741075719448687E-3</v>
      </c>
      <c r="F135" s="269">
        <f t="shared" si="9"/>
        <v>8.8366899052640113E-3</v>
      </c>
      <c r="G135" s="269">
        <f t="shared" si="9"/>
        <v>7.9401537552531553E-3</v>
      </c>
      <c r="H135" s="269">
        <f t="shared" si="9"/>
        <v>8.7318711959705631E-3</v>
      </c>
      <c r="I135" s="269">
        <f t="shared" si="9"/>
        <v>8.4415464934898179E-3</v>
      </c>
      <c r="J135" s="269">
        <f t="shared" si="9"/>
        <v>1.0061124387930496E-2</v>
      </c>
      <c r="K135" s="269">
        <f t="shared" si="9"/>
        <v>1.1757754492950939E-2</v>
      </c>
      <c r="L135" s="269">
        <f t="shared" si="9"/>
        <v>1.1559208748419944E-2</v>
      </c>
      <c r="M135" s="269">
        <f t="shared" si="9"/>
        <v>1.1260339465406683E-2</v>
      </c>
      <c r="N135" s="269">
        <f t="shared" si="9"/>
        <v>1.8287922614033083E-2</v>
      </c>
      <c r="O135" s="269">
        <f t="shared" si="9"/>
        <v>1.5204671160175005E-2</v>
      </c>
      <c r="P135" s="269">
        <f t="shared" si="9"/>
        <v>1.5936322369909297E-2</v>
      </c>
      <c r="Q135" s="269">
        <f t="shared" si="9"/>
        <v>1.669233741459691E-2</v>
      </c>
      <c r="R135" s="269">
        <f t="shared" si="9"/>
        <v>1.6252640847189779E-2</v>
      </c>
      <c r="S135" s="269">
        <f t="shared" si="9"/>
        <v>1.6478417345570508E-2</v>
      </c>
      <c r="T135" s="269">
        <f t="shared" si="9"/>
        <v>1.3008620045440372E-2</v>
      </c>
      <c r="U135" s="269">
        <f t="shared" si="9"/>
        <v>1.3727658870025175E-2</v>
      </c>
      <c r="V135" s="269">
        <f t="shared" si="9"/>
        <v>1.5281314040368976E-2</v>
      </c>
      <c r="W135" s="269">
        <f t="shared" si="9"/>
        <v>1.5605702904625535E-2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7.9926267928169894E-4</v>
      </c>
      <c r="C136" s="269">
        <f t="shared" si="10"/>
        <v>7.9509902792275337E-4</v>
      </c>
      <c r="D136" s="269">
        <f t="shared" si="10"/>
        <v>8.0292711834359322E-4</v>
      </c>
      <c r="E136" s="269">
        <f t="shared" si="10"/>
        <v>8.0539930627431325E-4</v>
      </c>
      <c r="F136" s="269">
        <f t="shared" si="10"/>
        <v>8.1135931546044726E-4</v>
      </c>
      <c r="G136" s="269">
        <f t="shared" si="10"/>
        <v>8.1468379843411967E-4</v>
      </c>
      <c r="H136" s="269">
        <f t="shared" si="10"/>
        <v>8.1223135249694673E-4</v>
      </c>
      <c r="I136" s="269">
        <f t="shared" si="10"/>
        <v>8.1340373127549782E-4</v>
      </c>
      <c r="J136" s="269">
        <f t="shared" si="10"/>
        <v>8.1073320364121392E-4</v>
      </c>
      <c r="K136" s="269">
        <f t="shared" si="10"/>
        <v>8.1166059673944406E-4</v>
      </c>
      <c r="L136" s="269">
        <f t="shared" si="10"/>
        <v>8.1452149957125092E-4</v>
      </c>
      <c r="M136" s="269">
        <f t="shared" si="10"/>
        <v>8.1513176952307804E-4</v>
      </c>
      <c r="N136" s="269">
        <f t="shared" si="10"/>
        <v>7.9915833320196245E-4</v>
      </c>
      <c r="O136" s="269">
        <f t="shared" si="10"/>
        <v>7.9969466531085588E-4</v>
      </c>
      <c r="P136" s="269">
        <f t="shared" si="10"/>
        <v>7.9773424975007666E-4</v>
      </c>
      <c r="Q136" s="269">
        <f t="shared" si="10"/>
        <v>8.0014668360271486E-4</v>
      </c>
      <c r="R136" s="269">
        <f t="shared" si="10"/>
        <v>8.0217241413591412E-4</v>
      </c>
      <c r="S136" s="269">
        <f t="shared" si="10"/>
        <v>8.0226776153759997E-4</v>
      </c>
      <c r="T136" s="269">
        <f t="shared" si="10"/>
        <v>8.1468176136838928E-4</v>
      </c>
      <c r="U136" s="269">
        <f t="shared" si="10"/>
        <v>8.141027710992781E-4</v>
      </c>
      <c r="V136" s="269">
        <f t="shared" si="10"/>
        <v>8.0940055151301911E-4</v>
      </c>
      <c r="W136" s="269">
        <f t="shared" si="10"/>
        <v>8.1040985034119058E-4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4.9497694599161344E-3</v>
      </c>
      <c r="C137" s="270">
        <f t="shared" si="11"/>
        <v>4.9267575111169208E-3</v>
      </c>
      <c r="D137" s="270">
        <f t="shared" si="11"/>
        <v>4.937066685597606E-3</v>
      </c>
      <c r="E137" s="270">
        <f t="shared" si="11"/>
        <v>5.0225895603000711E-3</v>
      </c>
      <c r="F137" s="270">
        <f t="shared" si="11"/>
        <v>5.1410466420376546E-3</v>
      </c>
      <c r="G137" s="270">
        <f t="shared" si="11"/>
        <v>4.9942952745281972E-3</v>
      </c>
      <c r="H137" s="270">
        <f t="shared" si="11"/>
        <v>5.054996127253423E-3</v>
      </c>
      <c r="I137" s="270">
        <f t="shared" si="11"/>
        <v>5.0322728977472749E-3</v>
      </c>
      <c r="J137" s="270">
        <f t="shared" si="11"/>
        <v>5.3340045878392996E-3</v>
      </c>
      <c r="K137" s="270">
        <f t="shared" si="11"/>
        <v>5.863266222867613E-3</v>
      </c>
      <c r="L137" s="270">
        <f t="shared" si="11"/>
        <v>5.8079765385321462E-3</v>
      </c>
      <c r="M137" s="270">
        <f t="shared" si="11"/>
        <v>5.708901212856163E-3</v>
      </c>
      <c r="N137" s="270">
        <f t="shared" si="11"/>
        <v>8.328231874702911E-3</v>
      </c>
      <c r="O137" s="270">
        <f t="shared" si="11"/>
        <v>6.4892362928579495E-3</v>
      </c>
      <c r="P137" s="270">
        <f t="shared" si="11"/>
        <v>6.7563018919875534E-3</v>
      </c>
      <c r="Q137" s="270">
        <f t="shared" si="11"/>
        <v>7.2093632195459698E-3</v>
      </c>
      <c r="R137" s="270">
        <f t="shared" si="11"/>
        <v>7.0109989083820389E-3</v>
      </c>
      <c r="S137" s="270">
        <f t="shared" si="11"/>
        <v>7.3543165869883759E-3</v>
      </c>
      <c r="T137" s="270">
        <f t="shared" si="11"/>
        <v>6.1729955259489993E-3</v>
      </c>
      <c r="U137" s="270">
        <f t="shared" si="11"/>
        <v>6.4607519354763637E-3</v>
      </c>
      <c r="V137" s="270">
        <f t="shared" si="11"/>
        <v>7.0889426341544078E-3</v>
      </c>
      <c r="W137" s="270">
        <f t="shared" si="11"/>
        <v>7.2689004645415554E-3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3.3511129853371319E-2</v>
      </c>
      <c r="C138" s="271">
        <f t="shared" si="12"/>
        <v>3.4202663237453731E-2</v>
      </c>
      <c r="D138" s="271">
        <f t="shared" si="12"/>
        <v>3.336169174968643E-2</v>
      </c>
      <c r="E138" s="271">
        <f t="shared" si="12"/>
        <v>3.1464774772281844E-2</v>
      </c>
      <c r="F138" s="271">
        <f t="shared" si="12"/>
        <v>3.4436556006232931E-2</v>
      </c>
      <c r="G138" s="271">
        <f t="shared" si="12"/>
        <v>3.0942757120852753E-2</v>
      </c>
      <c r="H138" s="271">
        <f t="shared" si="12"/>
        <v>3.4028077787376924E-2</v>
      </c>
      <c r="I138" s="271">
        <f t="shared" si="12"/>
        <v>3.2896683228537046E-2</v>
      </c>
      <c r="J138" s="271">
        <f t="shared" si="12"/>
        <v>3.92081737828383E-2</v>
      </c>
      <c r="K138" s="271">
        <f t="shared" si="12"/>
        <v>4.5819936587663312E-2</v>
      </c>
      <c r="L138" s="271">
        <f t="shared" si="12"/>
        <v>4.5046204372926689E-2</v>
      </c>
      <c r="M138" s="271">
        <f t="shared" si="12"/>
        <v>4.388151160749449E-2</v>
      </c>
      <c r="N138" s="271">
        <f t="shared" si="12"/>
        <v>7.1267983610090083E-2</v>
      </c>
      <c r="O138" s="271">
        <f t="shared" si="12"/>
        <v>5.9252561261860598E-2</v>
      </c>
      <c r="P138" s="271">
        <f t="shared" si="12"/>
        <v>6.2103803993150027E-2</v>
      </c>
      <c r="Q138" s="271">
        <f t="shared" si="12"/>
        <v>6.5049992521552608E-2</v>
      </c>
      <c r="R138" s="271">
        <f t="shared" si="12"/>
        <v>6.3336496220155414E-2</v>
      </c>
      <c r="S138" s="271">
        <f t="shared" si="12"/>
        <v>6.4381099433234182E-2</v>
      </c>
      <c r="T138" s="271">
        <f t="shared" si="12"/>
        <v>5.0936596401772054E-2</v>
      </c>
      <c r="U138" s="271">
        <f t="shared" si="12"/>
        <v>5.3496648471332578E-2</v>
      </c>
      <c r="V138" s="271">
        <f t="shared" si="12"/>
        <v>5.9551238353008303E-2</v>
      </c>
      <c r="W138" s="271">
        <f t="shared" si="12"/>
        <v>6.0815380855634198E-2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0.40450883057362386</v>
      </c>
      <c r="C139" s="271">
        <f t="shared" si="13"/>
        <v>0.40181417728816421</v>
      </c>
      <c r="D139" s="271">
        <f t="shared" si="13"/>
        <v>0.40823718828663447</v>
      </c>
      <c r="E139" s="271">
        <f t="shared" si="13"/>
        <v>0.40388655562738396</v>
      </c>
      <c r="F139" s="271">
        <f t="shared" si="13"/>
        <v>0.40299830750429211</v>
      </c>
      <c r="G139" s="271">
        <f t="shared" si="13"/>
        <v>0.40784604100097044</v>
      </c>
      <c r="H139" s="271">
        <f t="shared" si="13"/>
        <v>0.4012184413705206</v>
      </c>
      <c r="I139" s="271">
        <f t="shared" si="13"/>
        <v>0.40378494801246484</v>
      </c>
      <c r="J139" s="271">
        <f t="shared" si="13"/>
        <v>0.39679437594315398</v>
      </c>
      <c r="K139" s="271">
        <f t="shared" si="13"/>
        <v>0.38902304922765096</v>
      </c>
      <c r="L139" s="271">
        <f t="shared" si="13"/>
        <v>0.38910953036917956</v>
      </c>
      <c r="M139" s="271">
        <f t="shared" si="13"/>
        <v>0.38856321905606306</v>
      </c>
      <c r="N139" s="271">
        <f t="shared" si="13"/>
        <v>0.36277268094265663</v>
      </c>
      <c r="O139" s="271">
        <f t="shared" si="13"/>
        <v>0.37962297295189806</v>
      </c>
      <c r="P139" s="271">
        <f t="shared" si="13"/>
        <v>0.37345520488995793</v>
      </c>
      <c r="Q139" s="271">
        <f t="shared" si="13"/>
        <v>0.36825516785511858</v>
      </c>
      <c r="R139" s="271">
        <f t="shared" si="13"/>
        <v>0.37179139990285692</v>
      </c>
      <c r="S139" s="271">
        <f t="shared" si="13"/>
        <v>0.3677255867862772</v>
      </c>
      <c r="T139" s="271">
        <f t="shared" si="13"/>
        <v>0.38243593778228624</v>
      </c>
      <c r="U139" s="271">
        <f t="shared" si="13"/>
        <v>0.37904359928032683</v>
      </c>
      <c r="V139" s="271">
        <f t="shared" si="13"/>
        <v>0.37095716616256674</v>
      </c>
      <c r="W139" s="271">
        <f t="shared" si="13"/>
        <v>0.3656456314897456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0.42333508724288116</v>
      </c>
      <c r="C140" s="271">
        <f t="shared" si="14"/>
        <v>0.42068434291319756</v>
      </c>
      <c r="D140" s="271">
        <f t="shared" si="14"/>
        <v>0.42900151320123059</v>
      </c>
      <c r="E140" s="271">
        <f t="shared" si="14"/>
        <v>0.42244588708264591</v>
      </c>
      <c r="F140" s="271">
        <f t="shared" si="14"/>
        <v>0.42867104439518067</v>
      </c>
      <c r="G140" s="271">
        <f t="shared" si="14"/>
        <v>0.43650137550798956</v>
      </c>
      <c r="H140" s="271">
        <f t="shared" si="14"/>
        <v>0.43322794226438932</v>
      </c>
      <c r="I140" s="271">
        <f t="shared" si="14"/>
        <v>0.43204797560336627</v>
      </c>
      <c r="J140" s="271">
        <f t="shared" si="14"/>
        <v>0.42540178280550206</v>
      </c>
      <c r="K140" s="271">
        <f t="shared" si="14"/>
        <v>0.41729153203186231</v>
      </c>
      <c r="L140" s="271">
        <f t="shared" si="14"/>
        <v>0.41996754706818745</v>
      </c>
      <c r="M140" s="271">
        <f t="shared" si="14"/>
        <v>0.42325312354274092</v>
      </c>
      <c r="N140" s="271">
        <f t="shared" si="14"/>
        <v>0.38609819507025561</v>
      </c>
      <c r="O140" s="271">
        <f t="shared" si="14"/>
        <v>0.39811613746848812</v>
      </c>
      <c r="P140" s="271">
        <f t="shared" si="14"/>
        <v>0.39698672219309633</v>
      </c>
      <c r="Q140" s="271">
        <f t="shared" si="14"/>
        <v>0.39517096567986942</v>
      </c>
      <c r="R140" s="271">
        <f t="shared" si="14"/>
        <v>0.39748168675598822</v>
      </c>
      <c r="S140" s="271">
        <f t="shared" si="14"/>
        <v>0.39760397327984054</v>
      </c>
      <c r="T140" s="271">
        <f t="shared" si="14"/>
        <v>0.41744961334187974</v>
      </c>
      <c r="U140" s="271">
        <f t="shared" si="14"/>
        <v>0.41532437190465676</v>
      </c>
      <c r="V140" s="271">
        <f t="shared" si="14"/>
        <v>0.40824487720377062</v>
      </c>
      <c r="W140" s="271">
        <f t="shared" si="14"/>
        <v>0.41017932876360125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0.11982402998077944</v>
      </c>
      <c r="C141" s="271">
        <f t="shared" si="15"/>
        <v>0.12435091671333678</v>
      </c>
      <c r="D141" s="271">
        <f t="shared" si="15"/>
        <v>0.11060556354426371</v>
      </c>
      <c r="E141" s="271">
        <f t="shared" si="15"/>
        <v>0.12379367362858792</v>
      </c>
      <c r="F141" s="271">
        <f t="shared" si="15"/>
        <v>0.1145646315848437</v>
      </c>
      <c r="G141" s="271">
        <f t="shared" si="15"/>
        <v>0.10640172509709632</v>
      </c>
      <c r="H141" s="271">
        <f t="shared" si="15"/>
        <v>0.11238119533828671</v>
      </c>
      <c r="I141" s="271">
        <f t="shared" si="15"/>
        <v>0.11243136484077797</v>
      </c>
      <c r="J141" s="271">
        <f t="shared" si="15"/>
        <v>0.11785294436254018</v>
      </c>
      <c r="K141" s="271">
        <f t="shared" si="15"/>
        <v>0.12489075022431279</v>
      </c>
      <c r="L141" s="271">
        <f t="shared" si="15"/>
        <v>0.12313695118232756</v>
      </c>
      <c r="M141" s="271">
        <f t="shared" si="15"/>
        <v>0.1219562980559763</v>
      </c>
      <c r="N141" s="271">
        <f t="shared" si="15"/>
        <v>0.147973739573772</v>
      </c>
      <c r="O141" s="271">
        <f t="shared" si="15"/>
        <v>0.13603963690501708</v>
      </c>
      <c r="P141" s="271">
        <f t="shared" si="15"/>
        <v>0.13949979159820255</v>
      </c>
      <c r="Q141" s="271">
        <f t="shared" si="15"/>
        <v>0.14234440783812005</v>
      </c>
      <c r="R141" s="271">
        <f t="shared" si="15"/>
        <v>0.13883565018083435</v>
      </c>
      <c r="S141" s="271">
        <f t="shared" si="15"/>
        <v>0.14117084655015377</v>
      </c>
      <c r="T141" s="271">
        <f t="shared" si="15"/>
        <v>0.12464139993900573</v>
      </c>
      <c r="U141" s="271">
        <f t="shared" si="15"/>
        <v>0.12657714974968157</v>
      </c>
      <c r="V141" s="271">
        <f t="shared" si="15"/>
        <v>0.13353765764595213</v>
      </c>
      <c r="W141" s="271">
        <f t="shared" si="15"/>
        <v>0.135139594229193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4.2948282937828146E-2</v>
      </c>
      <c r="C142" s="320">
        <f t="shared" si="16"/>
        <v>4.3834560767626152E-2</v>
      </c>
      <c r="D142" s="320">
        <f t="shared" si="16"/>
        <v>4.2756761196041611E-2</v>
      </c>
      <c r="E142" s="320">
        <f t="shared" si="16"/>
        <v>4.0325648684717413E-2</v>
      </c>
      <c r="F142" s="320">
        <f t="shared" si="16"/>
        <v>4.4134320663952939E-2</v>
      </c>
      <c r="G142" s="320">
        <f t="shared" si="16"/>
        <v>3.9656624336979363E-2</v>
      </c>
      <c r="H142" s="320">
        <f t="shared" si="16"/>
        <v>4.3610809872340464E-2</v>
      </c>
      <c r="I142" s="320">
        <f t="shared" si="16"/>
        <v>4.2160800462332872E-2</v>
      </c>
      <c r="J142" s="320">
        <f t="shared" si="16"/>
        <v>5.0249685655748402E-2</v>
      </c>
      <c r="K142" s="320">
        <f t="shared" si="16"/>
        <v>5.8723403519094754E-2</v>
      </c>
      <c r="L142" s="320">
        <f t="shared" si="16"/>
        <v>5.7731778640374751E-2</v>
      </c>
      <c r="M142" s="320">
        <f t="shared" si="16"/>
        <v>5.6239093832542393E-2</v>
      </c>
      <c r="N142" s="320">
        <f t="shared" si="16"/>
        <v>9.1337938705361679E-2</v>
      </c>
      <c r="O142" s="320">
        <f t="shared" si="16"/>
        <v>7.5938823220828205E-2</v>
      </c>
      <c r="P142" s="320">
        <f t="shared" si="16"/>
        <v>7.9593011548218323E-2</v>
      </c>
      <c r="Q142" s="320">
        <f t="shared" si="16"/>
        <v>8.3368883596092264E-2</v>
      </c>
      <c r="R142" s="320">
        <f t="shared" si="16"/>
        <v>8.117284531605419E-2</v>
      </c>
      <c r="S142" s="320">
        <f t="shared" si="16"/>
        <v>8.2511621852368405E-2</v>
      </c>
      <c r="T142" s="320">
        <f t="shared" si="16"/>
        <v>6.528097869947469E-2</v>
      </c>
      <c r="U142" s="320">
        <f t="shared" si="16"/>
        <v>6.8561973434661083E-2</v>
      </c>
      <c r="V142" s="320">
        <f t="shared" si="16"/>
        <v>7.6321611514561905E-2</v>
      </c>
      <c r="W142" s="320">
        <f t="shared" si="16"/>
        <v>7.7941752348788293E-2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7.6875747042951317E-2</v>
      </c>
      <c r="C143" s="328">
        <f t="shared" si="17"/>
        <v>8.0516355945710646E-2</v>
      </c>
      <c r="D143" s="328">
        <f t="shared" si="17"/>
        <v>6.784880234822209E-2</v>
      </c>
      <c r="E143" s="328">
        <f t="shared" si="17"/>
        <v>8.3468024943870511E-2</v>
      </c>
      <c r="F143" s="328">
        <f t="shared" si="17"/>
        <v>7.0430310920890749E-2</v>
      </c>
      <c r="G143" s="328">
        <f t="shared" si="17"/>
        <v>6.6745100760116957E-2</v>
      </c>
      <c r="H143" s="328">
        <f t="shared" si="17"/>
        <v>6.8770385465946229E-2</v>
      </c>
      <c r="I143" s="328">
        <f t="shared" si="17"/>
        <v>7.0270564378445088E-2</v>
      </c>
      <c r="J143" s="328">
        <f t="shared" si="17"/>
        <v>6.7603258706791777E-2</v>
      </c>
      <c r="K143" s="328">
        <f t="shared" si="17"/>
        <v>6.6167346705218025E-2</v>
      </c>
      <c r="L143" s="328">
        <f t="shared" si="17"/>
        <v>6.5405172541952813E-2</v>
      </c>
      <c r="M143" s="328">
        <f t="shared" si="17"/>
        <v>6.5717204223433884E-2</v>
      </c>
      <c r="N143" s="328">
        <f t="shared" si="17"/>
        <v>5.6635800868410316E-2</v>
      </c>
      <c r="O143" s="328">
        <f t="shared" si="17"/>
        <v>6.0100813684188868E-2</v>
      </c>
      <c r="P143" s="328">
        <f t="shared" si="17"/>
        <v>5.9906780049984232E-2</v>
      </c>
      <c r="Q143" s="328">
        <f t="shared" si="17"/>
        <v>5.8975524242027781E-2</v>
      </c>
      <c r="R143" s="328">
        <f t="shared" si="17"/>
        <v>5.7662804864780169E-2</v>
      </c>
      <c r="S143" s="328">
        <f t="shared" si="17"/>
        <v>5.8659224697785367E-2</v>
      </c>
      <c r="T143" s="328">
        <f t="shared" si="17"/>
        <v>5.9360421239531044E-2</v>
      </c>
      <c r="U143" s="328">
        <f t="shared" si="17"/>
        <v>5.8015176315020484E-2</v>
      </c>
      <c r="V143" s="328">
        <f t="shared" si="17"/>
        <v>5.7216046131390197E-2</v>
      </c>
      <c r="W143" s="328">
        <f t="shared" si="17"/>
        <v>5.7197841880404679E-2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1.0000000000000002</v>
      </c>
      <c r="C146" s="234">
        <f t="shared" si="18"/>
        <v>0.99999999999999967</v>
      </c>
      <c r="D146" s="234">
        <f t="shared" si="18"/>
        <v>0.99999999999999989</v>
      </c>
      <c r="E146" s="234">
        <f t="shared" si="18"/>
        <v>1.0000000000000002</v>
      </c>
      <c r="F146" s="234">
        <f t="shared" si="18"/>
        <v>0.99999999999999933</v>
      </c>
      <c r="G146" s="234">
        <f t="shared" si="18"/>
        <v>1</v>
      </c>
      <c r="H146" s="234">
        <f t="shared" si="18"/>
        <v>1.0000000000000002</v>
      </c>
      <c r="I146" s="234">
        <f t="shared" si="18"/>
        <v>1</v>
      </c>
      <c r="J146" s="234">
        <f t="shared" si="18"/>
        <v>0.99999999999999944</v>
      </c>
      <c r="K146" s="234">
        <f t="shared" si="18"/>
        <v>1</v>
      </c>
      <c r="L146" s="234">
        <f t="shared" si="18"/>
        <v>1</v>
      </c>
      <c r="M146" s="234">
        <f t="shared" si="18"/>
        <v>0.99999999999999967</v>
      </c>
      <c r="N146" s="234">
        <f t="shared" si="18"/>
        <v>1.0000000000000002</v>
      </c>
      <c r="O146" s="234">
        <f t="shared" si="18"/>
        <v>1.0000000000000002</v>
      </c>
      <c r="P146" s="234">
        <f t="shared" si="18"/>
        <v>1.0000000000000002</v>
      </c>
      <c r="Q146" s="234">
        <f t="shared" si="18"/>
        <v>1.0000000000000004</v>
      </c>
      <c r="R146" s="234">
        <f t="shared" si="18"/>
        <v>1</v>
      </c>
      <c r="S146" s="234">
        <f t="shared" si="18"/>
        <v>1.0000000000000002</v>
      </c>
      <c r="T146" s="234">
        <f t="shared" si="18"/>
        <v>1.0000000000000002</v>
      </c>
      <c r="U146" s="234">
        <f t="shared" si="18"/>
        <v>1.0000000000000002</v>
      </c>
      <c r="V146" s="234">
        <f t="shared" si="18"/>
        <v>1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6.4300365069038584E-3</v>
      </c>
      <c r="C147" s="268">
        <f t="shared" si="19"/>
        <v>6.4051568932663233E-3</v>
      </c>
      <c r="D147" s="268">
        <f t="shared" si="19"/>
        <v>6.42132628544702E-3</v>
      </c>
      <c r="E147" s="268">
        <f t="shared" si="19"/>
        <v>6.4699076808127703E-3</v>
      </c>
      <c r="F147" s="268">
        <f t="shared" si="19"/>
        <v>6.464603502539812E-3</v>
      </c>
      <c r="G147" s="268">
        <f t="shared" si="19"/>
        <v>6.4491192051843189E-3</v>
      </c>
      <c r="H147" s="268">
        <f t="shared" si="19"/>
        <v>6.4245941178536466E-3</v>
      </c>
      <c r="I147" s="268">
        <f t="shared" si="19"/>
        <v>6.4460715612304868E-3</v>
      </c>
      <c r="J147" s="268">
        <f t="shared" si="19"/>
        <v>6.4253700886779796E-3</v>
      </c>
      <c r="K147" s="268">
        <f t="shared" si="19"/>
        <v>6.40516633785274E-3</v>
      </c>
      <c r="L147" s="268">
        <f t="shared" si="19"/>
        <v>6.3957146714270028E-3</v>
      </c>
      <c r="M147" s="268">
        <f t="shared" si="19"/>
        <v>6.3808165464790765E-3</v>
      </c>
      <c r="N147" s="268">
        <f t="shared" si="19"/>
        <v>6.3375392507524992E-3</v>
      </c>
      <c r="O147" s="268">
        <f t="shared" si="19"/>
        <v>6.3623018504231511E-3</v>
      </c>
      <c r="P147" s="268">
        <f t="shared" si="19"/>
        <v>6.3334232996835466E-3</v>
      </c>
      <c r="Q147" s="268">
        <f t="shared" si="19"/>
        <v>6.3305909814727274E-3</v>
      </c>
      <c r="R147" s="268">
        <f t="shared" si="19"/>
        <v>6.3397786468652765E-3</v>
      </c>
      <c r="S147" s="268">
        <f t="shared" si="19"/>
        <v>6.328906750935376E-3</v>
      </c>
      <c r="T147" s="268">
        <f t="shared" si="19"/>
        <v>6.1789130180048028E-3</v>
      </c>
      <c r="U147" s="268">
        <f t="shared" si="19"/>
        <v>6.1157332257112517E-3</v>
      </c>
      <c r="V147" s="268">
        <f t="shared" si="19"/>
        <v>6.1534881750125664E-3</v>
      </c>
      <c r="W147" s="268">
        <f t="shared" si="19"/>
        <v>6.2233934301869128E-3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1.8688693272326704E-3</v>
      </c>
      <c r="C148" s="269">
        <f t="shared" si="20"/>
        <v>1.8616381479461023E-3</v>
      </c>
      <c r="D148" s="269">
        <f t="shared" si="20"/>
        <v>1.8663377295198708E-3</v>
      </c>
      <c r="E148" s="269">
        <f t="shared" si="20"/>
        <v>1.8804577550556093E-3</v>
      </c>
      <c r="F148" s="269">
        <f t="shared" si="20"/>
        <v>1.8789161127850159E-3</v>
      </c>
      <c r="G148" s="269">
        <f t="shared" si="20"/>
        <v>1.8744156518077937E-3</v>
      </c>
      <c r="H148" s="269">
        <f t="shared" si="20"/>
        <v>1.8672875144463994E-3</v>
      </c>
      <c r="I148" s="269">
        <f t="shared" si="20"/>
        <v>1.8735298639433666E-3</v>
      </c>
      <c r="J148" s="269">
        <f t="shared" si="20"/>
        <v>1.8675130478583576E-3</v>
      </c>
      <c r="K148" s="269">
        <f t="shared" si="20"/>
        <v>1.8616408929846169E-3</v>
      </c>
      <c r="L148" s="269">
        <f t="shared" si="20"/>
        <v>1.8588937966881457E-3</v>
      </c>
      <c r="M148" s="269">
        <f t="shared" si="20"/>
        <v>1.8545637048265268E-3</v>
      </c>
      <c r="N148" s="269">
        <f t="shared" si="20"/>
        <v>1.8419852987067275E-3</v>
      </c>
      <c r="O148" s="269">
        <f t="shared" si="20"/>
        <v>1.8491824682620383E-3</v>
      </c>
      <c r="P148" s="269">
        <f t="shared" si="20"/>
        <v>1.8407890108323274E-3</v>
      </c>
      <c r="Q148" s="269">
        <f t="shared" si="20"/>
        <v>1.839965806699119E-3</v>
      </c>
      <c r="R148" s="269">
        <f t="shared" si="20"/>
        <v>1.8426361719486128E-3</v>
      </c>
      <c r="S148" s="269">
        <f t="shared" si="20"/>
        <v>1.8394762905372952E-3</v>
      </c>
      <c r="T148" s="269">
        <f t="shared" si="20"/>
        <v>1.8346568854881549E-3</v>
      </c>
      <c r="U148" s="269">
        <f t="shared" si="20"/>
        <v>1.8487709250895961E-3</v>
      </c>
      <c r="V148" s="269">
        <f t="shared" si="20"/>
        <v>1.8411109057853759E-3</v>
      </c>
      <c r="W148" s="269">
        <f t="shared" si="20"/>
        <v>1.8288282435437256E-3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1.1412397506045724E-2</v>
      </c>
      <c r="C149" s="269">
        <f t="shared" si="21"/>
        <v>1.1657174259134224E-2</v>
      </c>
      <c r="D149" s="269">
        <f t="shared" si="21"/>
        <v>1.1305482741247135E-2</v>
      </c>
      <c r="E149" s="269">
        <f t="shared" si="21"/>
        <v>1.0811410989161141E-2</v>
      </c>
      <c r="F149" s="269">
        <f t="shared" si="21"/>
        <v>1.1644799601501419E-2</v>
      </c>
      <c r="G149" s="269">
        <f t="shared" si="21"/>
        <v>1.0526719764412858E-2</v>
      </c>
      <c r="H149" s="269">
        <f t="shared" si="21"/>
        <v>1.1491339001020045E-2</v>
      </c>
      <c r="I149" s="269">
        <f t="shared" si="21"/>
        <v>1.1184550830386089E-2</v>
      </c>
      <c r="J149" s="269">
        <f t="shared" si="21"/>
        <v>1.3152564993928259E-2</v>
      </c>
      <c r="K149" s="269">
        <f t="shared" si="21"/>
        <v>1.5228691627663809E-2</v>
      </c>
      <c r="L149" s="269">
        <f t="shared" si="21"/>
        <v>1.5001059134045104E-2</v>
      </c>
      <c r="M149" s="269">
        <f t="shared" si="21"/>
        <v>1.4616620773686214E-2</v>
      </c>
      <c r="N149" s="269">
        <f t="shared" si="21"/>
        <v>2.2621264475146705E-2</v>
      </c>
      <c r="O149" s="269">
        <f t="shared" si="21"/>
        <v>1.9241482772178319E-2</v>
      </c>
      <c r="P149" s="269">
        <f t="shared" si="21"/>
        <v>1.9960828849172402E-2</v>
      </c>
      <c r="Q149" s="269">
        <f t="shared" si="21"/>
        <v>2.0771427397152716E-2</v>
      </c>
      <c r="R149" s="269">
        <f t="shared" si="21"/>
        <v>2.0298558239716904E-2</v>
      </c>
      <c r="S149" s="269">
        <f t="shared" si="21"/>
        <v>2.0533291171995868E-2</v>
      </c>
      <c r="T149" s="269">
        <f t="shared" si="21"/>
        <v>1.625047799474276E-2</v>
      </c>
      <c r="U149" s="269">
        <f t="shared" si="21"/>
        <v>1.671350660606731E-2</v>
      </c>
      <c r="V149" s="269">
        <f t="shared" si="21"/>
        <v>1.8499454368199022E-2</v>
      </c>
      <c r="W149" s="269">
        <f t="shared" si="21"/>
        <v>1.9023686836051167E-2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5.2446312979250054E-3</v>
      </c>
      <c r="C150" s="269">
        <f t="shared" si="22"/>
        <v>5.2243383493198754E-3</v>
      </c>
      <c r="D150" s="269">
        <f t="shared" si="22"/>
        <v>5.2375268436944027E-3</v>
      </c>
      <c r="E150" s="269">
        <f t="shared" si="22"/>
        <v>5.2771520474329068E-3</v>
      </c>
      <c r="F150" s="269">
        <f t="shared" si="22"/>
        <v>5.2728257175045715E-3</v>
      </c>
      <c r="G150" s="269">
        <f t="shared" si="22"/>
        <v>5.260196017743175E-3</v>
      </c>
      <c r="H150" s="269">
        <f t="shared" si="22"/>
        <v>5.2401922369775958E-3</v>
      </c>
      <c r="I150" s="269">
        <f t="shared" si="22"/>
        <v>5.2577102202134062E-3</v>
      </c>
      <c r="J150" s="269">
        <f t="shared" si="22"/>
        <v>5.2408251542039909E-3</v>
      </c>
      <c r="K150" s="269">
        <f t="shared" si="22"/>
        <v>5.2243460527556899E-3</v>
      </c>
      <c r="L150" s="269">
        <f t="shared" si="22"/>
        <v>5.2166368421624493E-3</v>
      </c>
      <c r="M150" s="269">
        <f t="shared" si="22"/>
        <v>5.2044852513746832E-3</v>
      </c>
      <c r="N150" s="269">
        <f t="shared" si="22"/>
        <v>5.1691863134272148E-3</v>
      </c>
      <c r="O150" s="269">
        <f t="shared" si="22"/>
        <v>5.1893838200994151E-3</v>
      </c>
      <c r="P150" s="269">
        <f t="shared" si="22"/>
        <v>5.1658291558475062E-3</v>
      </c>
      <c r="Q150" s="269">
        <f t="shared" si="22"/>
        <v>5.163518987823074E-3</v>
      </c>
      <c r="R150" s="269">
        <f t="shared" si="22"/>
        <v>5.1710128671223453E-3</v>
      </c>
      <c r="S150" s="269">
        <f t="shared" si="22"/>
        <v>5.1621452525138552E-3</v>
      </c>
      <c r="T150" s="269">
        <f t="shared" si="22"/>
        <v>5.1617140703652765E-3</v>
      </c>
      <c r="U150" s="269">
        <f t="shared" si="22"/>
        <v>5.1960644851696981E-3</v>
      </c>
      <c r="V150" s="269">
        <f t="shared" si="22"/>
        <v>5.1667324936682949E-3</v>
      </c>
      <c r="W150" s="269">
        <f t="shared" si="22"/>
        <v>5.1322635054540204E-3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1.0660675829890333E-2</v>
      </c>
      <c r="C151" s="270">
        <f t="shared" si="23"/>
        <v>1.0619559386923556E-2</v>
      </c>
      <c r="D151" s="270">
        <f t="shared" si="23"/>
        <v>1.0580884789960551E-2</v>
      </c>
      <c r="E151" s="270">
        <f t="shared" si="23"/>
        <v>1.0914337660613182E-2</v>
      </c>
      <c r="F151" s="270">
        <f t="shared" si="23"/>
        <v>1.0994507960305639E-2</v>
      </c>
      <c r="G151" s="270">
        <f t="shared" si="23"/>
        <v>1.0745341307660564E-2</v>
      </c>
      <c r="H151" s="270">
        <f t="shared" si="23"/>
        <v>1.0796077494987918E-2</v>
      </c>
      <c r="I151" s="270">
        <f t="shared" si="23"/>
        <v>1.0820381310457598E-2</v>
      </c>
      <c r="J151" s="270">
        <f t="shared" si="23"/>
        <v>1.1316162446803142E-2</v>
      </c>
      <c r="K151" s="270">
        <f t="shared" si="23"/>
        <v>1.2324226428133082E-2</v>
      </c>
      <c r="L151" s="270">
        <f t="shared" si="23"/>
        <v>1.2232085829646395E-2</v>
      </c>
      <c r="M151" s="270">
        <f t="shared" si="23"/>
        <v>1.2026240210538032E-2</v>
      </c>
      <c r="N151" s="270">
        <f t="shared" si="23"/>
        <v>1.6718109305720846E-2</v>
      </c>
      <c r="O151" s="270">
        <f t="shared" si="23"/>
        <v>1.3327139477976526E-2</v>
      </c>
      <c r="P151" s="270">
        <f t="shared" si="23"/>
        <v>1.3733504101975163E-2</v>
      </c>
      <c r="Q151" s="270">
        <f t="shared" si="23"/>
        <v>1.4558879240477145E-2</v>
      </c>
      <c r="R151" s="270">
        <f t="shared" si="23"/>
        <v>1.4210292038645118E-2</v>
      </c>
      <c r="S151" s="270">
        <f t="shared" si="23"/>
        <v>1.4815339157686047E-2</v>
      </c>
      <c r="T151" s="270">
        <f t="shared" si="23"/>
        <v>1.3239863044054462E-2</v>
      </c>
      <c r="U151" s="270">
        <f t="shared" si="23"/>
        <v>1.3350579313791354E-2</v>
      </c>
      <c r="V151" s="270">
        <f t="shared" si="23"/>
        <v>1.4417426804992155E-2</v>
      </c>
      <c r="W151" s="270">
        <f t="shared" si="23"/>
        <v>1.4641204476559245E-2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4.1332207750652078E-2</v>
      </c>
      <c r="C152" s="271">
        <f t="shared" si="24"/>
        <v>4.2218714166663625E-2</v>
      </c>
      <c r="D152" s="271">
        <f t="shared" si="24"/>
        <v>4.0944995224280939E-2</v>
      </c>
      <c r="E152" s="271">
        <f t="shared" si="24"/>
        <v>3.91556186896721E-2</v>
      </c>
      <c r="F152" s="271">
        <f t="shared" si="24"/>
        <v>4.2173896947507776E-2</v>
      </c>
      <c r="G152" s="271">
        <f t="shared" si="24"/>
        <v>3.8124554284506527E-2</v>
      </c>
      <c r="H152" s="271">
        <f t="shared" si="24"/>
        <v>4.1618109662909963E-2</v>
      </c>
      <c r="I152" s="271">
        <f t="shared" si="24"/>
        <v>4.0507016888813384E-2</v>
      </c>
      <c r="J152" s="271">
        <f t="shared" si="24"/>
        <v>4.7634561317638234E-2</v>
      </c>
      <c r="K152" s="271">
        <f t="shared" si="24"/>
        <v>5.5153655994875067E-2</v>
      </c>
      <c r="L152" s="271">
        <f t="shared" si="24"/>
        <v>5.432924083477722E-2</v>
      </c>
      <c r="M152" s="271">
        <f t="shared" si="24"/>
        <v>5.2936922860464065E-2</v>
      </c>
      <c r="N152" s="271">
        <f t="shared" si="24"/>
        <v>8.1927290245007556E-2</v>
      </c>
      <c r="O152" s="271">
        <f t="shared" si="24"/>
        <v>6.9686756262122812E-2</v>
      </c>
      <c r="P152" s="271">
        <f t="shared" si="24"/>
        <v>7.2292007392149207E-2</v>
      </c>
      <c r="Q152" s="271">
        <f t="shared" si="24"/>
        <v>7.52277470182664E-2</v>
      </c>
      <c r="R152" s="271">
        <f t="shared" si="24"/>
        <v>7.351515978638469E-2</v>
      </c>
      <c r="S152" s="271">
        <f t="shared" si="24"/>
        <v>7.4365290560197417E-2</v>
      </c>
      <c r="T152" s="271">
        <f t="shared" si="24"/>
        <v>5.9032380913026074E-2</v>
      </c>
      <c r="U152" s="271">
        <f t="shared" si="24"/>
        <v>6.087195534515568E-2</v>
      </c>
      <c r="V152" s="271">
        <f t="shared" si="24"/>
        <v>6.7527306750056276E-2</v>
      </c>
      <c r="W152" s="271">
        <f t="shared" si="24"/>
        <v>6.9575576637944114E-2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0.12912080153737387</v>
      </c>
      <c r="C153" s="271">
        <f t="shared" si="25"/>
        <v>0.13013657290075861</v>
      </c>
      <c r="D153" s="271">
        <f t="shared" si="25"/>
        <v>0.12506678279811739</v>
      </c>
      <c r="E153" s="271">
        <f t="shared" si="25"/>
        <v>0.13184632385585987</v>
      </c>
      <c r="F153" s="271">
        <f t="shared" si="25"/>
        <v>0.12370593269368205</v>
      </c>
      <c r="G153" s="271">
        <f t="shared" si="25"/>
        <v>0.12179952548015058</v>
      </c>
      <c r="H153" s="271">
        <f t="shared" si="25"/>
        <v>0.12090937650562621</v>
      </c>
      <c r="I153" s="271">
        <f t="shared" si="25"/>
        <v>0.12183760425837553</v>
      </c>
      <c r="J153" s="271">
        <f t="shared" si="25"/>
        <v>0.11786218880070712</v>
      </c>
      <c r="K153" s="271">
        <f t="shared" si="25"/>
        <v>0.11244450558321563</v>
      </c>
      <c r="L153" s="271">
        <f t="shared" si="25"/>
        <v>0.11081223670521954</v>
      </c>
      <c r="M153" s="271">
        <f t="shared" si="25"/>
        <v>0.11073080519657834</v>
      </c>
      <c r="N153" s="271">
        <f t="shared" si="25"/>
        <v>9.7293859711527333E-2</v>
      </c>
      <c r="O153" s="271">
        <f t="shared" si="25"/>
        <v>0.10685597703380045</v>
      </c>
      <c r="P153" s="271">
        <f t="shared" si="25"/>
        <v>0.10582174700134792</v>
      </c>
      <c r="Q153" s="271">
        <f t="shared" si="25"/>
        <v>0.1029052249626262</v>
      </c>
      <c r="R153" s="271">
        <f t="shared" si="25"/>
        <v>0.10313834017963977</v>
      </c>
      <c r="S153" s="271">
        <f t="shared" si="25"/>
        <v>0.10318227456104218</v>
      </c>
      <c r="T153" s="271">
        <f t="shared" si="25"/>
        <v>0.10683507545273481</v>
      </c>
      <c r="U153" s="271">
        <f t="shared" si="25"/>
        <v>0.10426042608350897</v>
      </c>
      <c r="V153" s="271">
        <f t="shared" si="25"/>
        <v>0.10224116787452907</v>
      </c>
      <c r="W153" s="271">
        <f t="shared" si="25"/>
        <v>0.10120340765894238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9.632519024759352E-2</v>
      </c>
      <c r="C154" s="320">
        <f t="shared" si="26"/>
        <v>9.5759676303575889E-2</v>
      </c>
      <c r="D154" s="320">
        <f t="shared" si="26"/>
        <v>9.6266902128480589E-2</v>
      </c>
      <c r="E154" s="320">
        <f t="shared" si="26"/>
        <v>9.5918320796999162E-2</v>
      </c>
      <c r="F154" s="320">
        <f t="shared" si="26"/>
        <v>9.3873254087337432E-2</v>
      </c>
      <c r="G154" s="320">
        <f t="shared" si="26"/>
        <v>9.3357638448570313E-2</v>
      </c>
      <c r="H154" s="320">
        <f t="shared" si="26"/>
        <v>9.1818924009131192E-2</v>
      </c>
      <c r="I154" s="320">
        <f t="shared" si="26"/>
        <v>9.1910793399953325E-2</v>
      </c>
      <c r="J154" s="320">
        <f t="shared" si="26"/>
        <v>8.9455762168074965E-2</v>
      </c>
      <c r="K154" s="320">
        <f t="shared" si="26"/>
        <v>8.4898005575433838E-2</v>
      </c>
      <c r="L154" s="320">
        <f t="shared" si="26"/>
        <v>8.3529577378593442E-2</v>
      </c>
      <c r="M154" s="320">
        <f t="shared" si="26"/>
        <v>8.3311558320399492E-2</v>
      </c>
      <c r="N154" s="320">
        <f t="shared" si="26"/>
        <v>7.4777075514936883E-2</v>
      </c>
      <c r="O154" s="320">
        <f t="shared" si="26"/>
        <v>8.240995412315337E-2</v>
      </c>
      <c r="P154" s="320">
        <f t="shared" si="26"/>
        <v>8.1704124685308202E-2</v>
      </c>
      <c r="Q154" s="320">
        <f t="shared" si="26"/>
        <v>7.9317365835201409E-2</v>
      </c>
      <c r="R154" s="320">
        <f t="shared" si="26"/>
        <v>7.9991273412676103E-2</v>
      </c>
      <c r="S154" s="320">
        <f t="shared" si="26"/>
        <v>7.9752323153516713E-2</v>
      </c>
      <c r="T154" s="320">
        <f t="shared" si="26"/>
        <v>8.2666053090724806E-2</v>
      </c>
      <c r="U154" s="320">
        <f t="shared" si="26"/>
        <v>8.0717449160319435E-2</v>
      </c>
      <c r="V154" s="320">
        <f t="shared" si="26"/>
        <v>7.9343626363918465E-2</v>
      </c>
      <c r="W154" s="320">
        <f t="shared" si="26"/>
        <v>7.8472163117582622E-2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3.2795611289780362E-2</v>
      </c>
      <c r="C155" s="320">
        <f t="shared" si="27"/>
        <v>3.4376896597182717E-2</v>
      </c>
      <c r="D155" s="320">
        <f t="shared" si="27"/>
        <v>2.8799880669636818E-2</v>
      </c>
      <c r="E155" s="320">
        <f t="shared" si="27"/>
        <v>3.5928003058860722E-2</v>
      </c>
      <c r="F155" s="320">
        <f t="shared" si="27"/>
        <v>2.9832678606344618E-2</v>
      </c>
      <c r="G155" s="320">
        <f t="shared" si="27"/>
        <v>2.8441887031580262E-2</v>
      </c>
      <c r="H155" s="320">
        <f t="shared" si="27"/>
        <v>2.9090452496495011E-2</v>
      </c>
      <c r="I155" s="320">
        <f t="shared" si="27"/>
        <v>2.992681085842221E-2</v>
      </c>
      <c r="J155" s="320">
        <f t="shared" si="27"/>
        <v>2.8406426632632164E-2</v>
      </c>
      <c r="K155" s="320">
        <f t="shared" si="27"/>
        <v>2.7546500007781801E-2</v>
      </c>
      <c r="L155" s="320">
        <f t="shared" si="27"/>
        <v>2.7282659326626109E-2</v>
      </c>
      <c r="M155" s="320">
        <f t="shared" si="27"/>
        <v>2.7419246876178843E-2</v>
      </c>
      <c r="N155" s="320">
        <f t="shared" si="27"/>
        <v>2.2516784196590457E-2</v>
      </c>
      <c r="O155" s="320">
        <f t="shared" si="27"/>
        <v>2.4446022910647083E-2</v>
      </c>
      <c r="P155" s="320">
        <f t="shared" si="27"/>
        <v>2.411762231603971E-2</v>
      </c>
      <c r="Q155" s="320">
        <f t="shared" si="27"/>
        <v>2.3587859127424803E-2</v>
      </c>
      <c r="R155" s="320">
        <f t="shared" si="27"/>
        <v>2.3147066766963667E-2</v>
      </c>
      <c r="S155" s="320">
        <f t="shared" si="27"/>
        <v>2.3429951407525462E-2</v>
      </c>
      <c r="T155" s="320">
        <f t="shared" si="27"/>
        <v>2.4169022362010007E-2</v>
      </c>
      <c r="U155" s="320">
        <f t="shared" si="27"/>
        <v>2.3542976923189532E-2</v>
      </c>
      <c r="V155" s="320">
        <f t="shared" si="27"/>
        <v>2.2897541510610606E-2</v>
      </c>
      <c r="W155" s="320">
        <f t="shared" si="27"/>
        <v>2.2731244541359757E-2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0.69810221510789161</v>
      </c>
      <c r="C157" s="271">
        <f t="shared" si="29"/>
        <v>0.69547781279139509</v>
      </c>
      <c r="D157" s="271">
        <f t="shared" si="29"/>
        <v>0.7031700670873654</v>
      </c>
      <c r="E157" s="271">
        <f t="shared" si="29"/>
        <v>0.70023102714808461</v>
      </c>
      <c r="F157" s="271">
        <f t="shared" si="29"/>
        <v>0.70257463212457349</v>
      </c>
      <c r="G157" s="271">
        <f t="shared" si="29"/>
        <v>0.71428587618772554</v>
      </c>
      <c r="H157" s="271">
        <f t="shared" si="29"/>
        <v>0.70807992164182942</v>
      </c>
      <c r="I157" s="271">
        <f t="shared" si="29"/>
        <v>0.7095635332032505</v>
      </c>
      <c r="J157" s="271">
        <f t="shared" si="29"/>
        <v>0.69822144015669696</v>
      </c>
      <c r="K157" s="271">
        <f t="shared" si="29"/>
        <v>0.68810175907967353</v>
      </c>
      <c r="L157" s="271">
        <f t="shared" si="29"/>
        <v>0.69249763095145733</v>
      </c>
      <c r="M157" s="271">
        <f t="shared" si="29"/>
        <v>0.69611365341161702</v>
      </c>
      <c r="N157" s="271">
        <f t="shared" si="29"/>
        <v>0.64366851560425531</v>
      </c>
      <c r="O157" s="271">
        <f t="shared" si="29"/>
        <v>0.66104685997371981</v>
      </c>
      <c r="P157" s="271">
        <f t="shared" si="29"/>
        <v>0.65619394963958277</v>
      </c>
      <c r="Q157" s="271">
        <f t="shared" si="29"/>
        <v>0.65294420971038292</v>
      </c>
      <c r="R157" s="271">
        <f t="shared" si="29"/>
        <v>0.65656473496226897</v>
      </c>
      <c r="S157" s="271">
        <f t="shared" si="29"/>
        <v>0.65413521576901357</v>
      </c>
      <c r="T157" s="271">
        <f t="shared" si="29"/>
        <v>0.68309993451879891</v>
      </c>
      <c r="U157" s="271">
        <f t="shared" si="29"/>
        <v>0.68256209375661914</v>
      </c>
      <c r="V157" s="271">
        <f t="shared" si="29"/>
        <v>0.66977212003785846</v>
      </c>
      <c r="W157" s="271">
        <f t="shared" si="29"/>
        <v>0.66768811983941234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0.6537232802040247</v>
      </c>
      <c r="C158" s="320">
        <f t="shared" si="30"/>
        <v>0.65014702429273885</v>
      </c>
      <c r="D158" s="320">
        <f t="shared" si="30"/>
        <v>0.65920688736419086</v>
      </c>
      <c r="E158" s="320">
        <f t="shared" si="30"/>
        <v>0.65818912453710743</v>
      </c>
      <c r="F158" s="320">
        <f t="shared" si="30"/>
        <v>0.65729196446338845</v>
      </c>
      <c r="G158" s="320">
        <f t="shared" si="30"/>
        <v>0.6733510409851623</v>
      </c>
      <c r="H158" s="320">
        <f t="shared" si="30"/>
        <v>0.66339401009569055</v>
      </c>
      <c r="I158" s="320">
        <f t="shared" si="30"/>
        <v>0.66607061657747146</v>
      </c>
      <c r="J158" s="320">
        <f t="shared" si="30"/>
        <v>0.6470755853636786</v>
      </c>
      <c r="K158" s="320">
        <f t="shared" si="30"/>
        <v>0.62888255346953492</v>
      </c>
      <c r="L158" s="320">
        <f t="shared" si="30"/>
        <v>0.63416361073824856</v>
      </c>
      <c r="M158" s="320">
        <f t="shared" si="30"/>
        <v>0.63927458331383125</v>
      </c>
      <c r="N158" s="320">
        <f t="shared" si="30"/>
        <v>0.55570210687603927</v>
      </c>
      <c r="O158" s="320">
        <f t="shared" si="30"/>
        <v>0.58622327352328163</v>
      </c>
      <c r="P158" s="320">
        <f t="shared" si="30"/>
        <v>0.57857307079660736</v>
      </c>
      <c r="Q158" s="320">
        <f t="shared" si="30"/>
        <v>0.57217118863130589</v>
      </c>
      <c r="R158" s="320">
        <f t="shared" si="30"/>
        <v>0.577630541311414</v>
      </c>
      <c r="S158" s="320">
        <f t="shared" si="30"/>
        <v>0.57428822552867065</v>
      </c>
      <c r="T158" s="320">
        <f t="shared" si="30"/>
        <v>0.6184202794982756</v>
      </c>
      <c r="U158" s="320">
        <f t="shared" si="30"/>
        <v>0.61472421635574837</v>
      </c>
      <c r="V158" s="320">
        <f t="shared" si="30"/>
        <v>0.59530147273260148</v>
      </c>
      <c r="W158" s="320">
        <f t="shared" si="30"/>
        <v>0.59236825129745629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4.4378934903866858E-2</v>
      </c>
      <c r="C159" s="320">
        <f t="shared" si="31"/>
        <v>4.5330788498656183E-2</v>
      </c>
      <c r="D159" s="320">
        <f t="shared" si="31"/>
        <v>4.3963179723174511E-2</v>
      </c>
      <c r="E159" s="320">
        <f t="shared" si="31"/>
        <v>4.2041902610977185E-2</v>
      </c>
      <c r="F159" s="320">
        <f t="shared" si="31"/>
        <v>4.5282667661185098E-2</v>
      </c>
      <c r="G159" s="320">
        <f t="shared" si="31"/>
        <v>4.0934835202563358E-2</v>
      </c>
      <c r="H159" s="320">
        <f t="shared" si="31"/>
        <v>4.4685911546138879E-2</v>
      </c>
      <c r="I159" s="320">
        <f t="shared" si="31"/>
        <v>4.3492916625778963E-2</v>
      </c>
      <c r="J159" s="320">
        <f t="shared" si="31"/>
        <v>5.114585479301844E-2</v>
      </c>
      <c r="K159" s="320">
        <f t="shared" si="31"/>
        <v>5.9219205610138569E-2</v>
      </c>
      <c r="L159" s="320">
        <f t="shared" si="31"/>
        <v>5.8334020213208805E-2</v>
      </c>
      <c r="M159" s="320">
        <f t="shared" si="31"/>
        <v>5.6839070097785778E-2</v>
      </c>
      <c r="N159" s="320">
        <f t="shared" si="31"/>
        <v>8.7966408728216039E-2</v>
      </c>
      <c r="O159" s="320">
        <f t="shared" si="31"/>
        <v>7.482358645043817E-2</v>
      </c>
      <c r="P159" s="320">
        <f t="shared" si="31"/>
        <v>7.7620878842975402E-2</v>
      </c>
      <c r="Q159" s="320">
        <f t="shared" si="31"/>
        <v>8.0773021079077009E-2</v>
      </c>
      <c r="R159" s="320">
        <f t="shared" si="31"/>
        <v>7.8934193650854897E-2</v>
      </c>
      <c r="S159" s="320">
        <f t="shared" si="31"/>
        <v>7.9846990240343044E-2</v>
      </c>
      <c r="T159" s="320">
        <f t="shared" si="31"/>
        <v>6.4679655020523377E-2</v>
      </c>
      <c r="U159" s="320">
        <f t="shared" si="31"/>
        <v>6.7837877400870689E-2</v>
      </c>
      <c r="V159" s="320">
        <f t="shared" si="31"/>
        <v>7.4470647305257098E-2</v>
      </c>
      <c r="W159" s="320">
        <f t="shared" si="31"/>
        <v>7.5319868541956062E-2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9.5828165136084983E-2</v>
      </c>
      <c r="C160" s="271">
        <f t="shared" si="32"/>
        <v>9.6399033104592413E-2</v>
      </c>
      <c r="D160" s="271">
        <f t="shared" si="32"/>
        <v>9.5406596500367147E-2</v>
      </c>
      <c r="E160" s="271">
        <f t="shared" si="32"/>
        <v>9.341376417330792E-2</v>
      </c>
      <c r="F160" s="271">
        <f t="shared" si="32"/>
        <v>9.52898853395997E-2</v>
      </c>
      <c r="G160" s="271">
        <f t="shared" si="32"/>
        <v>9.0934252100808646E-2</v>
      </c>
      <c r="H160" s="271">
        <f t="shared" si="32"/>
        <v>9.3573101824349095E-2</v>
      </c>
      <c r="I160" s="271">
        <f t="shared" si="32"/>
        <v>9.2509601863329738E-2</v>
      </c>
      <c r="J160" s="271">
        <f t="shared" si="32"/>
        <v>9.8279373993485311E-2</v>
      </c>
      <c r="K160" s="271">
        <f t="shared" si="32"/>
        <v>0.10325600800284596</v>
      </c>
      <c r="L160" s="271">
        <f t="shared" si="32"/>
        <v>0.10165650123457677</v>
      </c>
      <c r="M160" s="271">
        <f t="shared" si="32"/>
        <v>0.10013589204443575</v>
      </c>
      <c r="N160" s="271">
        <f t="shared" si="32"/>
        <v>0.12442224979545591</v>
      </c>
      <c r="O160" s="271">
        <f t="shared" si="32"/>
        <v>0.11644091634141765</v>
      </c>
      <c r="P160" s="271">
        <f t="shared" si="32"/>
        <v>0.11865792154940931</v>
      </c>
      <c r="Q160" s="271">
        <f t="shared" si="32"/>
        <v>0.12025843589510016</v>
      </c>
      <c r="R160" s="271">
        <f t="shared" si="32"/>
        <v>0.11891948710740846</v>
      </c>
      <c r="S160" s="271">
        <f t="shared" si="32"/>
        <v>0.11963806048607847</v>
      </c>
      <c r="T160" s="271">
        <f t="shared" si="32"/>
        <v>0.108366984102785</v>
      </c>
      <c r="U160" s="271">
        <f t="shared" si="32"/>
        <v>0.10908087025888735</v>
      </c>
      <c r="V160" s="271">
        <f t="shared" si="32"/>
        <v>0.11438119258989878</v>
      </c>
      <c r="W160" s="271">
        <f t="shared" si="32"/>
        <v>0.11468351937190616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5.4338523994503077E-2</v>
      </c>
      <c r="C161" s="320">
        <f t="shared" si="33"/>
        <v>5.4019508865259705E-2</v>
      </c>
      <c r="D161" s="320">
        <f t="shared" si="33"/>
        <v>5.4305642768409733E-2</v>
      </c>
      <c r="E161" s="320">
        <f t="shared" si="33"/>
        <v>5.4109002668389687E-2</v>
      </c>
      <c r="F161" s="320">
        <f t="shared" si="33"/>
        <v>5.295534902713888E-2</v>
      </c>
      <c r="G161" s="320">
        <f t="shared" si="33"/>
        <v>5.2664482300719011E-2</v>
      </c>
      <c r="H161" s="320">
        <f t="shared" si="33"/>
        <v>5.179646977696236E-2</v>
      </c>
      <c r="I161" s="320">
        <f t="shared" si="33"/>
        <v>5.1848294715846156E-2</v>
      </c>
      <c r="J161" s="320">
        <f t="shared" si="33"/>
        <v>5.0463373770891072E-2</v>
      </c>
      <c r="K161" s="320">
        <f t="shared" si="33"/>
        <v>4.7892273051196185E-2</v>
      </c>
      <c r="L161" s="320">
        <f t="shared" si="33"/>
        <v>4.7120321620655138E-2</v>
      </c>
      <c r="M161" s="320">
        <f t="shared" si="33"/>
        <v>4.6997333710696393E-2</v>
      </c>
      <c r="N161" s="320">
        <f t="shared" si="33"/>
        <v>4.2182900461062718E-2</v>
      </c>
      <c r="O161" s="320">
        <f t="shared" si="33"/>
        <v>4.6488724891137617E-2</v>
      </c>
      <c r="P161" s="320">
        <f t="shared" si="33"/>
        <v>4.6090555629848935E-2</v>
      </c>
      <c r="Q161" s="320">
        <f t="shared" si="33"/>
        <v>4.4744148187390122E-2</v>
      </c>
      <c r="R161" s="320">
        <f t="shared" si="33"/>
        <v>4.512430983539268E-2</v>
      </c>
      <c r="S161" s="320">
        <f t="shared" si="33"/>
        <v>4.498951431246196E-2</v>
      </c>
      <c r="T161" s="320">
        <f t="shared" si="33"/>
        <v>4.6633194264710374E-2</v>
      </c>
      <c r="U161" s="320">
        <f t="shared" si="33"/>
        <v>4.5533956763533869E-2</v>
      </c>
      <c r="V161" s="320">
        <f t="shared" si="33"/>
        <v>4.4758962156260892E-2</v>
      </c>
      <c r="W161" s="320">
        <f t="shared" si="33"/>
        <v>4.4267356311521545E-2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4.1489641141581921E-2</v>
      </c>
      <c r="C162" s="328">
        <f t="shared" si="34"/>
        <v>4.2379524239332708E-2</v>
      </c>
      <c r="D162" s="328">
        <f t="shared" si="34"/>
        <v>4.1100953731957414E-2</v>
      </c>
      <c r="E162" s="328">
        <f t="shared" si="34"/>
        <v>3.9304761504918247E-2</v>
      </c>
      <c r="F162" s="328">
        <f t="shared" si="34"/>
        <v>4.2334536312460813E-2</v>
      </c>
      <c r="G162" s="328">
        <f t="shared" si="34"/>
        <v>3.8269769800089636E-2</v>
      </c>
      <c r="H162" s="328">
        <f t="shared" si="34"/>
        <v>4.1776632047386741E-2</v>
      </c>
      <c r="I162" s="328">
        <f t="shared" si="34"/>
        <v>4.0661307147483589E-2</v>
      </c>
      <c r="J162" s="328">
        <f t="shared" si="34"/>
        <v>4.7816000222594239E-2</v>
      </c>
      <c r="K162" s="328">
        <f t="shared" si="34"/>
        <v>5.5363734951649778E-2</v>
      </c>
      <c r="L162" s="328">
        <f t="shared" si="34"/>
        <v>5.4536179613921633E-2</v>
      </c>
      <c r="M162" s="328">
        <f t="shared" si="34"/>
        <v>5.3138558333739351E-2</v>
      </c>
      <c r="N162" s="328">
        <f t="shared" si="34"/>
        <v>8.2239349334393183E-2</v>
      </c>
      <c r="O162" s="328">
        <f t="shared" si="34"/>
        <v>6.9952191450280046E-2</v>
      </c>
      <c r="P162" s="328">
        <f t="shared" si="34"/>
        <v>7.2567365919560353E-2</v>
      </c>
      <c r="Q162" s="328">
        <f t="shared" si="34"/>
        <v>7.5514287707710043E-2</v>
      </c>
      <c r="R162" s="328">
        <f t="shared" si="34"/>
        <v>7.3795177272015788E-2</v>
      </c>
      <c r="S162" s="328">
        <f t="shared" si="34"/>
        <v>7.4648546173616506E-2</v>
      </c>
      <c r="T162" s="328">
        <f t="shared" si="34"/>
        <v>6.1733789838074628E-2</v>
      </c>
      <c r="U162" s="328">
        <f t="shared" si="34"/>
        <v>6.3546913495353491E-2</v>
      </c>
      <c r="V162" s="328">
        <f t="shared" si="34"/>
        <v>6.9622230433637883E-2</v>
      </c>
      <c r="W162" s="328">
        <f t="shared" si="34"/>
        <v>7.041616306038459E-2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0.99999999999999967</v>
      </c>
      <c r="D165" s="234">
        <f t="shared" si="35"/>
        <v>1.0000000000000004</v>
      </c>
      <c r="E165" s="234">
        <f t="shared" si="35"/>
        <v>0.99999999999999967</v>
      </c>
      <c r="F165" s="234">
        <f t="shared" si="35"/>
        <v>0.99999999999999967</v>
      </c>
      <c r="G165" s="234">
        <f t="shared" si="35"/>
        <v>1</v>
      </c>
      <c r="H165" s="234">
        <f t="shared" si="35"/>
        <v>1.0000000000000004</v>
      </c>
      <c r="I165" s="234">
        <f t="shared" si="35"/>
        <v>0.99999999999999989</v>
      </c>
      <c r="J165" s="234">
        <f t="shared" si="35"/>
        <v>0.99999999999999989</v>
      </c>
      <c r="K165" s="234">
        <f t="shared" si="35"/>
        <v>0.99999999999999978</v>
      </c>
      <c r="L165" s="234">
        <f t="shared" si="35"/>
        <v>0.99999999999999989</v>
      </c>
      <c r="M165" s="234">
        <f t="shared" si="35"/>
        <v>1</v>
      </c>
      <c r="N165" s="234">
        <f t="shared" si="35"/>
        <v>1.0000000000000002</v>
      </c>
      <c r="O165" s="234">
        <f t="shared" si="35"/>
        <v>1</v>
      </c>
      <c r="P165" s="234">
        <f t="shared" si="35"/>
        <v>1.0000000000000004</v>
      </c>
      <c r="Q165" s="234">
        <f t="shared" si="35"/>
        <v>1.0000000000000002</v>
      </c>
      <c r="R165" s="234">
        <f t="shared" si="35"/>
        <v>1.0000000000000002</v>
      </c>
      <c r="S165" s="234">
        <f t="shared" si="35"/>
        <v>1.0000000000000002</v>
      </c>
      <c r="T165" s="234">
        <f t="shared" si="35"/>
        <v>1</v>
      </c>
      <c r="U165" s="234">
        <f t="shared" si="35"/>
        <v>0.99999999999999989</v>
      </c>
      <c r="V165" s="234">
        <f t="shared" si="35"/>
        <v>0.99999999999999989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8.3605190398990809E-3</v>
      </c>
      <c r="C166" s="268">
        <f t="shared" si="36"/>
        <v>8.3265499630393938E-3</v>
      </c>
      <c r="D166" s="268">
        <f t="shared" si="36"/>
        <v>8.3256300463252688E-3</v>
      </c>
      <c r="E166" s="268">
        <f t="shared" si="36"/>
        <v>8.3788918594440119E-3</v>
      </c>
      <c r="F166" s="268">
        <f t="shared" si="36"/>
        <v>8.4133828339519462E-3</v>
      </c>
      <c r="G166" s="268">
        <f t="shared" si="36"/>
        <v>8.416007787293454E-3</v>
      </c>
      <c r="H166" s="268">
        <f t="shared" si="36"/>
        <v>8.3885234576434979E-3</v>
      </c>
      <c r="I166" s="268">
        <f t="shared" si="36"/>
        <v>8.3845007546409171E-3</v>
      </c>
      <c r="J166" s="268">
        <f t="shared" si="36"/>
        <v>8.296683621893966E-3</v>
      </c>
      <c r="K166" s="268">
        <f t="shared" si="36"/>
        <v>8.1191519690341808E-3</v>
      </c>
      <c r="L166" s="268">
        <f t="shared" si="36"/>
        <v>8.0878073033670943E-3</v>
      </c>
      <c r="M166" s="268">
        <f t="shared" si="36"/>
        <v>8.1047387509767185E-3</v>
      </c>
      <c r="N166" s="268">
        <f t="shared" si="36"/>
        <v>7.8321625424198106E-3</v>
      </c>
      <c r="O166" s="268">
        <f t="shared" si="36"/>
        <v>7.8871077538710203E-3</v>
      </c>
      <c r="P166" s="268">
        <f t="shared" si="36"/>
        <v>7.8789090635410647E-3</v>
      </c>
      <c r="Q166" s="268">
        <f t="shared" si="36"/>
        <v>7.8677776006685178E-3</v>
      </c>
      <c r="R166" s="268">
        <f t="shared" si="36"/>
        <v>7.858859396757659E-3</v>
      </c>
      <c r="S166" s="268">
        <f t="shared" si="36"/>
        <v>7.8815149864833074E-3</v>
      </c>
      <c r="T166" s="268">
        <f t="shared" si="36"/>
        <v>7.9656270408114977E-3</v>
      </c>
      <c r="U166" s="268">
        <f t="shared" si="36"/>
        <v>7.9210408177608459E-3</v>
      </c>
      <c r="V166" s="268">
        <f t="shared" si="36"/>
        <v>7.8772596494368716E-3</v>
      </c>
      <c r="W166" s="268">
        <f t="shared" si="36"/>
        <v>7.848167353313E-3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2.4330587449077332E-3</v>
      </c>
      <c r="C167" s="269">
        <f t="shared" si="37"/>
        <v>2.4231731434139168E-3</v>
      </c>
      <c r="D167" s="269">
        <f t="shared" si="37"/>
        <v>2.4229054313980479E-3</v>
      </c>
      <c r="E167" s="269">
        <f t="shared" si="37"/>
        <v>2.4384055599857286E-3</v>
      </c>
      <c r="F167" s="269">
        <f t="shared" si="37"/>
        <v>2.4484430429154891E-3</v>
      </c>
      <c r="G167" s="269">
        <f t="shared" si="37"/>
        <v>2.4492069507126065E-3</v>
      </c>
      <c r="H167" s="269">
        <f t="shared" si="37"/>
        <v>2.4412085252220822E-3</v>
      </c>
      <c r="I167" s="269">
        <f t="shared" si="37"/>
        <v>2.4400378475797138E-3</v>
      </c>
      <c r="J167" s="269">
        <f t="shared" si="37"/>
        <v>2.4144815104954953E-3</v>
      </c>
      <c r="K167" s="269">
        <f t="shared" si="37"/>
        <v>2.3628166630826676E-3</v>
      </c>
      <c r="L167" s="269">
        <f t="shared" si="37"/>
        <v>2.3536948116110587E-3</v>
      </c>
      <c r="M167" s="269">
        <f t="shared" si="37"/>
        <v>2.3586221619913339E-3</v>
      </c>
      <c r="N167" s="269">
        <f t="shared" si="37"/>
        <v>2.2792976697297643E-3</v>
      </c>
      <c r="O167" s="269">
        <f t="shared" si="37"/>
        <v>2.2952876969725929E-3</v>
      </c>
      <c r="P167" s="269">
        <f t="shared" si="37"/>
        <v>2.2929017332412875E-3</v>
      </c>
      <c r="Q167" s="269">
        <f t="shared" si="37"/>
        <v>2.2896622808871434E-3</v>
      </c>
      <c r="R167" s="269">
        <f t="shared" si="37"/>
        <v>2.2870669259922342E-3</v>
      </c>
      <c r="S167" s="269">
        <f t="shared" si="37"/>
        <v>2.2936601028560109E-3</v>
      </c>
      <c r="T167" s="269">
        <f t="shared" si="37"/>
        <v>2.31813819666319E-3</v>
      </c>
      <c r="U167" s="269">
        <f t="shared" si="37"/>
        <v>2.3051628180559437E-3</v>
      </c>
      <c r="V167" s="269">
        <f t="shared" si="37"/>
        <v>2.2924217245969638E-3</v>
      </c>
      <c r="W167" s="269">
        <f t="shared" si="37"/>
        <v>2.2839553524547748E-3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2.1284926859457265E-2</v>
      </c>
      <c r="C168" s="269">
        <f t="shared" si="38"/>
        <v>2.1700502277604124E-2</v>
      </c>
      <c r="D168" s="269">
        <f t="shared" si="38"/>
        <v>2.115468050076073E-2</v>
      </c>
      <c r="E168" s="269">
        <f t="shared" si="38"/>
        <v>2.0527329423300714E-2</v>
      </c>
      <c r="F168" s="269">
        <f t="shared" si="38"/>
        <v>2.197252194071854E-2</v>
      </c>
      <c r="G168" s="269">
        <f t="shared" si="38"/>
        <v>2.0528270508462374E-2</v>
      </c>
      <c r="H168" s="269">
        <f t="shared" si="38"/>
        <v>2.2110156256242224E-2</v>
      </c>
      <c r="I168" s="269">
        <f t="shared" si="38"/>
        <v>2.1676337503844584E-2</v>
      </c>
      <c r="J168" s="269">
        <f t="shared" si="38"/>
        <v>2.4676140597319981E-2</v>
      </c>
      <c r="K168" s="269">
        <f t="shared" si="38"/>
        <v>2.8021696165194284E-2</v>
      </c>
      <c r="L168" s="269">
        <f t="shared" si="38"/>
        <v>2.8041109829540833E-2</v>
      </c>
      <c r="M168" s="269">
        <f t="shared" si="38"/>
        <v>2.763839938846362E-2</v>
      </c>
      <c r="N168" s="269">
        <f t="shared" si="38"/>
        <v>3.7366519480599054E-2</v>
      </c>
      <c r="O168" s="269">
        <f t="shared" si="38"/>
        <v>3.2729139698602111E-2</v>
      </c>
      <c r="P168" s="269">
        <f t="shared" si="38"/>
        <v>3.3546085854680587E-2</v>
      </c>
      <c r="Q168" s="269">
        <f t="shared" si="38"/>
        <v>3.4789518761558932E-2</v>
      </c>
      <c r="R168" s="269">
        <f t="shared" si="38"/>
        <v>3.4222910268577378E-2</v>
      </c>
      <c r="S168" s="269">
        <f t="shared" si="38"/>
        <v>3.4467175304802887E-2</v>
      </c>
      <c r="T168" s="269">
        <f t="shared" si="38"/>
        <v>3.0554573335782428E-2</v>
      </c>
      <c r="U168" s="269">
        <f t="shared" si="38"/>
        <v>3.1341765986687885E-2</v>
      </c>
      <c r="V168" s="269">
        <f t="shared" si="38"/>
        <v>3.3285504120170804E-2</v>
      </c>
      <c r="W168" s="269">
        <f t="shared" si="38"/>
        <v>3.3687126213195619E-2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7.4343940879607667E-3</v>
      </c>
      <c r="C169" s="269">
        <f t="shared" si="39"/>
        <v>7.4041878886836705E-3</v>
      </c>
      <c r="D169" s="269">
        <f t="shared" si="39"/>
        <v>7.4033698744732758E-3</v>
      </c>
      <c r="E169" s="269">
        <f t="shared" si="39"/>
        <v>7.4507316837908967E-3</v>
      </c>
      <c r="F169" s="269">
        <f t="shared" si="39"/>
        <v>7.4814019682249286E-3</v>
      </c>
      <c r="G169" s="269">
        <f t="shared" si="39"/>
        <v>7.483736145984716E-3</v>
      </c>
      <c r="H169" s="269">
        <f t="shared" si="39"/>
        <v>7.4592963549997265E-3</v>
      </c>
      <c r="I169" s="269">
        <f t="shared" si="39"/>
        <v>7.4557192613674637E-3</v>
      </c>
      <c r="J169" s="269">
        <f t="shared" si="39"/>
        <v>7.3776299502373915E-3</v>
      </c>
      <c r="K169" s="269">
        <f t="shared" si="39"/>
        <v>7.2197641210767867E-3</v>
      </c>
      <c r="L169" s="269">
        <f t="shared" si="39"/>
        <v>7.1918916174663686E-3</v>
      </c>
      <c r="M169" s="269">
        <f t="shared" si="39"/>
        <v>7.2069475073469978E-3</v>
      </c>
      <c r="N169" s="269">
        <f t="shared" si="39"/>
        <v>6.9645655519033926E-3</v>
      </c>
      <c r="O169" s="269">
        <f t="shared" si="39"/>
        <v>7.0134242834277412E-3</v>
      </c>
      <c r="P169" s="269">
        <f t="shared" si="39"/>
        <v>7.0061337916978422E-3</v>
      </c>
      <c r="Q169" s="269">
        <f t="shared" si="39"/>
        <v>6.99623540125401E-3</v>
      </c>
      <c r="R169" s="269">
        <f t="shared" si="39"/>
        <v>6.9883050990665911E-3</v>
      </c>
      <c r="S169" s="269">
        <f t="shared" si="39"/>
        <v>7.008451047124574E-3</v>
      </c>
      <c r="T169" s="269">
        <f t="shared" si="39"/>
        <v>7.0832457047815345E-3</v>
      </c>
      <c r="U169" s="269">
        <f t="shared" si="39"/>
        <v>7.0435984590219861E-3</v>
      </c>
      <c r="V169" s="269">
        <f t="shared" si="39"/>
        <v>7.0046670891634362E-3</v>
      </c>
      <c r="W169" s="269">
        <f t="shared" si="39"/>
        <v>6.9787974519702955E-3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1.1657211290305929E-2</v>
      </c>
      <c r="C170" s="270">
        <f t="shared" si="40"/>
        <v>1.1590379446621038E-2</v>
      </c>
      <c r="D170" s="270">
        <f t="shared" si="40"/>
        <v>1.1607909234790464E-2</v>
      </c>
      <c r="E170" s="270">
        <f t="shared" si="40"/>
        <v>1.2149603895407576E-2</v>
      </c>
      <c r="F170" s="270">
        <f t="shared" si="40"/>
        <v>1.2162933844782186E-2</v>
      </c>
      <c r="G170" s="270">
        <f t="shared" si="40"/>
        <v>1.228553783664503E-2</v>
      </c>
      <c r="H170" s="270">
        <f t="shared" si="40"/>
        <v>1.2178725085580665E-2</v>
      </c>
      <c r="I170" s="270">
        <f t="shared" si="40"/>
        <v>1.229488812134738E-2</v>
      </c>
      <c r="J170" s="270">
        <f t="shared" si="40"/>
        <v>1.2447456336484539E-2</v>
      </c>
      <c r="K170" s="270">
        <f t="shared" si="40"/>
        <v>1.3295545323215668E-2</v>
      </c>
      <c r="L170" s="270">
        <f t="shared" si="40"/>
        <v>1.340566782396429E-2</v>
      </c>
      <c r="M170" s="270">
        <f t="shared" si="40"/>
        <v>1.3332464679386114E-2</v>
      </c>
      <c r="N170" s="270">
        <f t="shared" si="40"/>
        <v>1.6190773193163581E-2</v>
      </c>
      <c r="O170" s="270">
        <f t="shared" si="40"/>
        <v>1.3290693883277083E-2</v>
      </c>
      <c r="P170" s="270">
        <f t="shared" si="40"/>
        <v>1.3531916322989539E-2</v>
      </c>
      <c r="Q170" s="270">
        <f t="shared" si="40"/>
        <v>1.4296333866787657E-2</v>
      </c>
      <c r="R170" s="270">
        <f t="shared" si="40"/>
        <v>1.4046541562588605E-2</v>
      </c>
      <c r="S170" s="270">
        <f t="shared" si="40"/>
        <v>1.4580532459114734E-2</v>
      </c>
      <c r="T170" s="270">
        <f t="shared" si="40"/>
        <v>1.368063772802147E-2</v>
      </c>
      <c r="U170" s="270">
        <f t="shared" si="40"/>
        <v>1.4034810734752408E-2</v>
      </c>
      <c r="V170" s="270">
        <f t="shared" si="40"/>
        <v>1.469171208504028E-2</v>
      </c>
      <c r="W170" s="270">
        <f t="shared" si="40"/>
        <v>1.4929520511867259E-2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0.72811297921137319</v>
      </c>
      <c r="C171" s="271">
        <f t="shared" si="41"/>
        <v>0.72501687597694264</v>
      </c>
      <c r="D171" s="271">
        <f t="shared" si="41"/>
        <v>0.72923944414637554</v>
      </c>
      <c r="E171" s="271">
        <f t="shared" si="41"/>
        <v>0.73350341258069918</v>
      </c>
      <c r="F171" s="271">
        <f t="shared" si="41"/>
        <v>0.72220378991879086</v>
      </c>
      <c r="G171" s="271">
        <f t="shared" si="41"/>
        <v>0.73329641506529297</v>
      </c>
      <c r="H171" s="271">
        <f t="shared" si="41"/>
        <v>0.72117079159681041</v>
      </c>
      <c r="I171" s="271">
        <f t="shared" si="41"/>
        <v>0.72443935486845545</v>
      </c>
      <c r="J171" s="271">
        <f t="shared" si="41"/>
        <v>0.70118962771329196</v>
      </c>
      <c r="K171" s="271">
        <f t="shared" si="41"/>
        <v>0.67479569182468169</v>
      </c>
      <c r="L171" s="271">
        <f t="shared" si="41"/>
        <v>0.67460651953796191</v>
      </c>
      <c r="M171" s="271">
        <f t="shared" si="41"/>
        <v>0.67776591823450105</v>
      </c>
      <c r="N171" s="271">
        <f t="shared" si="41"/>
        <v>0.60016793699180382</v>
      </c>
      <c r="O171" s="271">
        <f t="shared" si="41"/>
        <v>0.63872517278839402</v>
      </c>
      <c r="P171" s="271">
        <f t="shared" si="41"/>
        <v>0.63217807458151976</v>
      </c>
      <c r="Q171" s="271">
        <f t="shared" si="41"/>
        <v>0.6218445355831943</v>
      </c>
      <c r="R171" s="271">
        <f t="shared" si="41"/>
        <v>0.62649068036329614</v>
      </c>
      <c r="S171" s="271">
        <f t="shared" si="41"/>
        <v>0.62405739486198164</v>
      </c>
      <c r="T171" s="271">
        <f t="shared" si="41"/>
        <v>0.65497406027345384</v>
      </c>
      <c r="U171" s="271">
        <f t="shared" si="41"/>
        <v>0.6487411132217773</v>
      </c>
      <c r="V171" s="271">
        <f t="shared" si="41"/>
        <v>0.63313611195327557</v>
      </c>
      <c r="W171" s="271">
        <f t="shared" si="41"/>
        <v>0.62985799913049156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0.63489191487175656</v>
      </c>
      <c r="C172" s="320">
        <f t="shared" si="42"/>
        <v>0.62997572632301724</v>
      </c>
      <c r="D172" s="320">
        <f t="shared" si="42"/>
        <v>0.63658881654183519</v>
      </c>
      <c r="E172" s="320">
        <f t="shared" si="42"/>
        <v>0.64360037887401833</v>
      </c>
      <c r="F172" s="320">
        <f t="shared" si="42"/>
        <v>0.6259712825174667</v>
      </c>
      <c r="G172" s="320">
        <f t="shared" si="42"/>
        <v>0.64338925971135519</v>
      </c>
      <c r="H172" s="320">
        <f t="shared" si="42"/>
        <v>0.62433549060979587</v>
      </c>
      <c r="I172" s="320">
        <f t="shared" si="42"/>
        <v>0.62950403907265251</v>
      </c>
      <c r="J172" s="320">
        <f t="shared" si="42"/>
        <v>0.59311614898042453</v>
      </c>
      <c r="K172" s="320">
        <f t="shared" si="42"/>
        <v>0.55206976664913354</v>
      </c>
      <c r="L172" s="320">
        <f t="shared" si="42"/>
        <v>0.55179556881992231</v>
      </c>
      <c r="M172" s="320">
        <f t="shared" si="42"/>
        <v>0.55671870841093452</v>
      </c>
      <c r="N172" s="320">
        <f t="shared" si="42"/>
        <v>0.43651472175415079</v>
      </c>
      <c r="O172" s="320">
        <f t="shared" si="42"/>
        <v>0.49538217434778348</v>
      </c>
      <c r="P172" s="320">
        <f t="shared" si="42"/>
        <v>0.48525711739664618</v>
      </c>
      <c r="Q172" s="320">
        <f t="shared" si="42"/>
        <v>0.46947774624773475</v>
      </c>
      <c r="R172" s="320">
        <f t="shared" si="42"/>
        <v>0.47660545214046673</v>
      </c>
      <c r="S172" s="320">
        <f t="shared" si="42"/>
        <v>0.47310236514026771</v>
      </c>
      <c r="T172" s="320">
        <f t="shared" si="42"/>
        <v>0.5210818814021414</v>
      </c>
      <c r="U172" s="320">
        <f t="shared" si="42"/>
        <v>0.51147436089257814</v>
      </c>
      <c r="V172" s="320">
        <f t="shared" si="42"/>
        <v>0.48735641810460534</v>
      </c>
      <c r="W172" s="320">
        <f t="shared" si="42"/>
        <v>0.48231933099822188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9.3221064339616702E-2</v>
      </c>
      <c r="C173" s="320">
        <f t="shared" si="43"/>
        <v>9.5041149653925322E-2</v>
      </c>
      <c r="D173" s="320">
        <f t="shared" si="43"/>
        <v>9.2650627604540237E-2</v>
      </c>
      <c r="E173" s="320">
        <f t="shared" si="43"/>
        <v>8.990303370668086E-2</v>
      </c>
      <c r="F173" s="320">
        <f t="shared" si="43"/>
        <v>9.6232507401324135E-2</v>
      </c>
      <c r="G173" s="320">
        <f t="shared" si="43"/>
        <v>8.9907155353937784E-2</v>
      </c>
      <c r="H173" s="320">
        <f t="shared" si="43"/>
        <v>9.6835300987014608E-2</v>
      </c>
      <c r="I173" s="320">
        <f t="shared" si="43"/>
        <v>9.493531579580293E-2</v>
      </c>
      <c r="J173" s="320">
        <f t="shared" si="43"/>
        <v>0.10807347873286742</v>
      </c>
      <c r="K173" s="320">
        <f t="shared" si="43"/>
        <v>0.12272592517554815</v>
      </c>
      <c r="L173" s="320">
        <f t="shared" si="43"/>
        <v>0.12281095071803962</v>
      </c>
      <c r="M173" s="320">
        <f t="shared" si="43"/>
        <v>0.12104720982356647</v>
      </c>
      <c r="N173" s="320">
        <f t="shared" si="43"/>
        <v>0.16365321523765308</v>
      </c>
      <c r="O173" s="320">
        <f t="shared" si="43"/>
        <v>0.14334299844061052</v>
      </c>
      <c r="P173" s="320">
        <f t="shared" si="43"/>
        <v>0.14692095718487361</v>
      </c>
      <c r="Q173" s="320">
        <f t="shared" si="43"/>
        <v>0.1523667893354595</v>
      </c>
      <c r="R173" s="320">
        <f t="shared" si="43"/>
        <v>0.1498852282228294</v>
      </c>
      <c r="S173" s="320">
        <f t="shared" si="43"/>
        <v>0.15095502972171393</v>
      </c>
      <c r="T173" s="320">
        <f t="shared" si="43"/>
        <v>0.13389217887131249</v>
      </c>
      <c r="U173" s="320">
        <f t="shared" si="43"/>
        <v>0.13726675232919924</v>
      </c>
      <c r="V173" s="320">
        <f t="shared" si="43"/>
        <v>0.14577969384867034</v>
      </c>
      <c r="W173" s="320">
        <f t="shared" si="43"/>
        <v>0.14753866813226965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7.4727309658735017E-2</v>
      </c>
      <c r="C174" s="271">
        <f t="shared" si="44"/>
        <v>7.6186315515953659E-2</v>
      </c>
      <c r="D174" s="271">
        <f t="shared" si="44"/>
        <v>7.4270039589521053E-2</v>
      </c>
      <c r="E174" s="271">
        <f t="shared" si="44"/>
        <v>7.2067529872685152E-2</v>
      </c>
      <c r="F174" s="271">
        <f t="shared" si="44"/>
        <v>7.7141324557470983E-2</v>
      </c>
      <c r="G174" s="271">
        <f t="shared" si="44"/>
        <v>7.207083384280237E-2</v>
      </c>
      <c r="H174" s="271">
        <f t="shared" si="44"/>
        <v>7.7624532330921092E-2</v>
      </c>
      <c r="I174" s="271">
        <f t="shared" si="44"/>
        <v>7.6101477614302138E-2</v>
      </c>
      <c r="J174" s="271">
        <f t="shared" si="44"/>
        <v>8.6633212872850418E-2</v>
      </c>
      <c r="K174" s="271">
        <f t="shared" si="44"/>
        <v>9.8378818979547811E-2</v>
      </c>
      <c r="L174" s="271">
        <f t="shared" si="44"/>
        <v>9.8446976644209483E-2</v>
      </c>
      <c r="M174" s="271">
        <f t="shared" si="44"/>
        <v>9.7033137262383648E-2</v>
      </c>
      <c r="N174" s="271">
        <f t="shared" si="44"/>
        <v>0.13118670740722854</v>
      </c>
      <c r="O174" s="271">
        <f t="shared" si="44"/>
        <v>0.11490575341276042</v>
      </c>
      <c r="P174" s="271">
        <f t="shared" si="44"/>
        <v>0.11777389521014067</v>
      </c>
      <c r="Q174" s="271">
        <f t="shared" si="44"/>
        <v>0.12213935046801822</v>
      </c>
      <c r="R174" s="271">
        <f t="shared" si="44"/>
        <v>0.12015009635453811</v>
      </c>
      <c r="S174" s="271">
        <f t="shared" si="44"/>
        <v>0.12100766420625536</v>
      </c>
      <c r="T174" s="271">
        <f t="shared" si="44"/>
        <v>0.10732984419646077</v>
      </c>
      <c r="U174" s="271">
        <f t="shared" si="44"/>
        <v>0.11003494950222037</v>
      </c>
      <c r="V174" s="271">
        <f t="shared" si="44"/>
        <v>0.11685904254963123</v>
      </c>
      <c r="W174" s="271">
        <f t="shared" si="44"/>
        <v>0.1182690609494793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7.7457632505802898E-2</v>
      </c>
      <c r="C175" s="271">
        <f t="shared" si="45"/>
        <v>7.7482001643622983E-2</v>
      </c>
      <c r="D175" s="271">
        <f t="shared" si="45"/>
        <v>7.7463412219470396E-2</v>
      </c>
      <c r="E175" s="271">
        <f t="shared" si="45"/>
        <v>7.7391394651702458E-2</v>
      </c>
      <c r="F175" s="271">
        <f t="shared" si="45"/>
        <v>7.7430354670780174E-2</v>
      </c>
      <c r="G175" s="271">
        <f t="shared" si="45"/>
        <v>7.7374261338595374E-2</v>
      </c>
      <c r="H175" s="271">
        <f t="shared" si="45"/>
        <v>7.7437772212171685E-2</v>
      </c>
      <c r="I175" s="271">
        <f t="shared" si="45"/>
        <v>7.7415474216371474E-2</v>
      </c>
      <c r="J175" s="271">
        <f t="shared" si="45"/>
        <v>7.7513966190102535E-2</v>
      </c>
      <c r="K175" s="271">
        <f t="shared" si="45"/>
        <v>7.7583888659247771E-2</v>
      </c>
      <c r="L175" s="271">
        <f t="shared" si="45"/>
        <v>7.7581199150479868E-2</v>
      </c>
      <c r="M175" s="271">
        <f t="shared" si="45"/>
        <v>7.7571262371755767E-2</v>
      </c>
      <c r="N175" s="271">
        <f t="shared" si="45"/>
        <v>7.7701492677719322E-2</v>
      </c>
      <c r="O175" s="271">
        <f t="shared" si="45"/>
        <v>7.777404149817177E-2</v>
      </c>
      <c r="P175" s="271">
        <f t="shared" si="45"/>
        <v>7.7782348775111601E-2</v>
      </c>
      <c r="Q175" s="271">
        <f t="shared" si="45"/>
        <v>7.776331847166254E-2</v>
      </c>
      <c r="R175" s="271">
        <f t="shared" si="45"/>
        <v>7.7766605509166559E-2</v>
      </c>
      <c r="S175" s="271">
        <f t="shared" si="45"/>
        <v>7.7728202165302865E-2</v>
      </c>
      <c r="T175" s="271">
        <f t="shared" si="45"/>
        <v>7.7662315555817762E-2</v>
      </c>
      <c r="U175" s="271">
        <f t="shared" si="45"/>
        <v>7.766516459999423E-2</v>
      </c>
      <c r="V175" s="271">
        <f t="shared" si="45"/>
        <v>7.7682552063082416E-2</v>
      </c>
      <c r="W175" s="271">
        <f t="shared" si="45"/>
        <v>7.7681524833132648E-2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5.4567934836999246E-2</v>
      </c>
      <c r="C176" s="320">
        <f t="shared" si="46"/>
        <v>5.4145396370072645E-2</v>
      </c>
      <c r="D176" s="320">
        <f t="shared" si="46"/>
        <v>5.471378079532483E-2</v>
      </c>
      <c r="E176" s="320">
        <f t="shared" si="46"/>
        <v>5.5316413255253723E-2</v>
      </c>
      <c r="F176" s="320">
        <f t="shared" si="46"/>
        <v>5.380122089150504E-2</v>
      </c>
      <c r="G176" s="320">
        <f t="shared" si="46"/>
        <v>5.5298267904145611E-2</v>
      </c>
      <c r="H176" s="320">
        <f t="shared" si="46"/>
        <v>5.3660627218576104E-2</v>
      </c>
      <c r="I176" s="320">
        <f t="shared" si="46"/>
        <v>5.4104855612601269E-2</v>
      </c>
      <c r="J176" s="320">
        <f t="shared" si="46"/>
        <v>5.0977375219643892E-2</v>
      </c>
      <c r="K176" s="320">
        <f t="shared" si="46"/>
        <v>4.7449504941439367E-2</v>
      </c>
      <c r="L176" s="320">
        <f t="shared" si="46"/>
        <v>4.7425938080803143E-2</v>
      </c>
      <c r="M176" s="320">
        <f t="shared" si="46"/>
        <v>4.7849073978588258E-2</v>
      </c>
      <c r="N176" s="320">
        <f t="shared" si="46"/>
        <v>3.7517735435145305E-2</v>
      </c>
      <c r="O176" s="320">
        <f t="shared" si="46"/>
        <v>4.2577297924294891E-2</v>
      </c>
      <c r="P176" s="320">
        <f t="shared" si="46"/>
        <v>4.1707065629649626E-2</v>
      </c>
      <c r="Q176" s="320">
        <f t="shared" si="46"/>
        <v>4.0350854160494991E-2</v>
      </c>
      <c r="R176" s="320">
        <f t="shared" si="46"/>
        <v>4.0963468971900265E-2</v>
      </c>
      <c r="S176" s="320">
        <f t="shared" si="46"/>
        <v>4.0662384301143654E-2</v>
      </c>
      <c r="T176" s="320">
        <f t="shared" si="46"/>
        <v>4.4786146244808547E-2</v>
      </c>
      <c r="U176" s="320">
        <f t="shared" si="46"/>
        <v>4.3960395371580162E-2</v>
      </c>
      <c r="V176" s="320">
        <f t="shared" si="46"/>
        <v>4.1887497135472691E-2</v>
      </c>
      <c r="W176" s="320">
        <f t="shared" si="46"/>
        <v>4.1454567632747887E-2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2.2889697668803659E-2</v>
      </c>
      <c r="C177" s="320">
        <f t="shared" si="47"/>
        <v>2.3336605273550338E-2</v>
      </c>
      <c r="D177" s="320">
        <f t="shared" si="47"/>
        <v>2.2749631424145569E-2</v>
      </c>
      <c r="E177" s="320">
        <f t="shared" si="47"/>
        <v>2.2074981396448732E-2</v>
      </c>
      <c r="F177" s="320">
        <f t="shared" si="47"/>
        <v>2.3629133779275141E-2</v>
      </c>
      <c r="G177" s="320">
        <f t="shared" si="47"/>
        <v>2.207599343444977E-2</v>
      </c>
      <c r="H177" s="320">
        <f t="shared" si="47"/>
        <v>2.3777144993595577E-2</v>
      </c>
      <c r="I177" s="320">
        <f t="shared" si="47"/>
        <v>2.3310618603770199E-2</v>
      </c>
      <c r="J177" s="320">
        <f t="shared" si="47"/>
        <v>2.6536590970458646E-2</v>
      </c>
      <c r="K177" s="320">
        <f t="shared" si="47"/>
        <v>3.0134383717808407E-2</v>
      </c>
      <c r="L177" s="320">
        <f t="shared" si="47"/>
        <v>3.0155261069676715E-2</v>
      </c>
      <c r="M177" s="320">
        <f t="shared" si="47"/>
        <v>2.9722188393167502E-2</v>
      </c>
      <c r="N177" s="320">
        <f t="shared" si="47"/>
        <v>4.0183757242574017E-2</v>
      </c>
      <c r="O177" s="320">
        <f t="shared" si="47"/>
        <v>3.5196743573876872E-2</v>
      </c>
      <c r="P177" s="320">
        <f t="shared" si="47"/>
        <v>3.6075283145461969E-2</v>
      </c>
      <c r="Q177" s="320">
        <f t="shared" si="47"/>
        <v>3.7412464311167556E-2</v>
      </c>
      <c r="R177" s="320">
        <f t="shared" si="47"/>
        <v>3.6803136537266301E-2</v>
      </c>
      <c r="S177" s="320">
        <f t="shared" si="47"/>
        <v>3.706581786415921E-2</v>
      </c>
      <c r="T177" s="320">
        <f t="shared" si="47"/>
        <v>3.2876169311009215E-2</v>
      </c>
      <c r="U177" s="320">
        <f t="shared" si="47"/>
        <v>3.3704769228414061E-2</v>
      </c>
      <c r="V177" s="320">
        <f t="shared" si="47"/>
        <v>3.5795054927609725E-2</v>
      </c>
      <c r="W177" s="320">
        <f t="shared" si="47"/>
        <v>3.6226957200384775E-2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6.853196860155801E-2</v>
      </c>
      <c r="C178" s="321">
        <f t="shared" si="48"/>
        <v>6.9870014144118309E-2</v>
      </c>
      <c r="D178" s="321">
        <f t="shared" si="48"/>
        <v>6.8112608956885659E-2</v>
      </c>
      <c r="E178" s="321">
        <f t="shared" si="48"/>
        <v>6.6092700472984031E-2</v>
      </c>
      <c r="F178" s="321">
        <f t="shared" si="48"/>
        <v>7.0745847222364558E-2</v>
      </c>
      <c r="G178" s="321">
        <f t="shared" si="48"/>
        <v>6.6095730524211221E-2</v>
      </c>
      <c r="H178" s="321">
        <f t="shared" si="48"/>
        <v>7.1188994180408943E-2</v>
      </c>
      <c r="I178" s="321">
        <f t="shared" si="48"/>
        <v>6.9792209812090916E-2</v>
      </c>
      <c r="J178" s="321">
        <f t="shared" si="48"/>
        <v>7.9450801207323618E-2</v>
      </c>
      <c r="K178" s="321">
        <f t="shared" si="48"/>
        <v>9.0222626294918798E-2</v>
      </c>
      <c r="L178" s="321">
        <f t="shared" si="48"/>
        <v>9.0285133281399116E-2</v>
      </c>
      <c r="M178" s="321">
        <f t="shared" si="48"/>
        <v>8.8988509643194769E-2</v>
      </c>
      <c r="N178" s="321">
        <f t="shared" si="48"/>
        <v>0.12031054448543284</v>
      </c>
      <c r="O178" s="321">
        <f t="shared" si="48"/>
        <v>0.10537937898452322</v>
      </c>
      <c r="P178" s="321">
        <f t="shared" si="48"/>
        <v>0.10800973466707786</v>
      </c>
      <c r="Q178" s="321">
        <f t="shared" si="48"/>
        <v>0.11201326756596906</v>
      </c>
      <c r="R178" s="321">
        <f t="shared" si="48"/>
        <v>0.1101889345200168</v>
      </c>
      <c r="S178" s="321">
        <f t="shared" si="48"/>
        <v>0.11097540486607886</v>
      </c>
      <c r="T178" s="321">
        <f t="shared" si="48"/>
        <v>9.8431557968207392E-2</v>
      </c>
      <c r="U178" s="321">
        <f t="shared" si="48"/>
        <v>0.10091239385972882</v>
      </c>
      <c r="V178" s="321">
        <f t="shared" si="48"/>
        <v>0.10717072876560216</v>
      </c>
      <c r="W178" s="321">
        <f t="shared" si="48"/>
        <v>0.1084638482040953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0.49460366839979852</v>
      </c>
      <c r="C183" s="322">
        <f>IF(C$5=0,0,C$5/NMM_fec!C$5)</f>
        <v>0.4971937322331127</v>
      </c>
      <c r="D183" s="322">
        <f>IF(D$5=0,0,D$5/NMM_fec!D$5)</f>
        <v>0.49234637136591652</v>
      </c>
      <c r="E183" s="322">
        <f>IF(E$5=0,0,E$5/NMM_fec!E$5)</f>
        <v>0.49083510515609013</v>
      </c>
      <c r="F183" s="322">
        <f>IF(F$5=0,0,F$5/NMM_fec!F$5)</f>
        <v>0.4872295734516634</v>
      </c>
      <c r="G183" s="322">
        <f>IF(G$5=0,0,G$5/NMM_fec!G$5)</f>
        <v>0.48912243999125699</v>
      </c>
      <c r="H183" s="322">
        <f>IF(H$5=0,0,H$5/NMM_fec!H$5)</f>
        <v>0.49451134460380175</v>
      </c>
      <c r="I183" s="322">
        <f>IF(I$5=0,0,I$5/NMM_fec!I$5)</f>
        <v>0.49379859325559522</v>
      </c>
      <c r="J183" s="322">
        <f>IF(J$5=0,0,J$5/NMM_fec!J$5)</f>
        <v>0.49542514904862706</v>
      </c>
      <c r="K183" s="322">
        <f>IF(K$5=0,0,K$5/NMM_fec!K$5)</f>
        <v>0.49485908256091438</v>
      </c>
      <c r="L183" s="322">
        <f>IF(L$5=0,0,L$5/NMM_fec!L$5)</f>
        <v>0.49312095317894306</v>
      </c>
      <c r="M183" s="322">
        <f>IF(M$5=0,0,M$5/NMM_fec!M$5)</f>
        <v>0.49275176513887259</v>
      </c>
      <c r="N183" s="322">
        <f>IF(N$5=0,0,N$5/NMM_fec!N$5)</f>
        <v>0.50260080082527714</v>
      </c>
      <c r="O183" s="322">
        <f>IF(O$5=0,0,O$5/NMM_fec!O$5)</f>
        <v>0.5022637209879065</v>
      </c>
      <c r="P183" s="322">
        <f>IF(P$5=0,0,P$5/NMM_fec!P$5)</f>
        <v>0.50349802378324116</v>
      </c>
      <c r="Q183" s="322">
        <f>IF(Q$5=0,0,Q$5/NMM_fec!Q$5)</f>
        <v>0.50197998252606024</v>
      </c>
      <c r="R183" s="322">
        <f>IF(R$5=0,0,R$5/NMM_fec!R$5)</f>
        <v>0.5007123296377618</v>
      </c>
      <c r="S183" s="322">
        <f>IF(S$5=0,0,S$5/NMM_fec!S$5)</f>
        <v>0.51455648298486956</v>
      </c>
      <c r="T183" s="322">
        <f>IF(T$5=0,0,T$5/NMM_fec!T$5)</f>
        <v>0.5199859615751049</v>
      </c>
      <c r="U183" s="322">
        <f>IF(U$5=0,0,U$5/NMM_fec!U$5)</f>
        <v>0.52035577583269055</v>
      </c>
      <c r="V183" s="322">
        <f>IF(V$5=0,0,V$5/NMM_fec!V$5)</f>
        <v>0.5233787872653316</v>
      </c>
      <c r="W183" s="322">
        <f>IF(W$5=0,0,W$5/NMM_fec!W$5)</f>
        <v>0.52272696202346913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0.42874668699974378</v>
      </c>
      <c r="C184" s="275">
        <f>IF(C$6=0,0,C$6/NMM_fec!C$6)</f>
        <v>0.42874668699974378</v>
      </c>
      <c r="D184" s="275">
        <f>IF(D$6=0,0,D$6/NMM_fec!D$6)</f>
        <v>0.42874668699974389</v>
      </c>
      <c r="E184" s="275">
        <f>IF(E$6=0,0,E$6/NMM_fec!E$6)</f>
        <v>0.42874668699974372</v>
      </c>
      <c r="F184" s="275">
        <f>IF(F$6=0,0,F$6/NMM_fec!F$6)</f>
        <v>0.42874668699974372</v>
      </c>
      <c r="G184" s="275">
        <f>IF(G$6=0,0,G$6/NMM_fec!G$6)</f>
        <v>0.43217593177725055</v>
      </c>
      <c r="H184" s="275">
        <f>IF(H$6=0,0,H$6/NMM_fec!H$6)</f>
        <v>0.43562211394328054</v>
      </c>
      <c r="I184" s="275">
        <f>IF(I$6=0,0,I$6/NMM_fec!I$6)</f>
        <v>0.43562211394328038</v>
      </c>
      <c r="J184" s="275">
        <f>IF(J$6=0,0,J$6/NMM_fec!J$6)</f>
        <v>0.43562211394328049</v>
      </c>
      <c r="K184" s="275">
        <f>IF(K$6=0,0,K$6/NMM_fec!K$6)</f>
        <v>0.43562211394328032</v>
      </c>
      <c r="L184" s="275">
        <f>IF(L$6=0,0,L$6/NMM_fec!L$6)</f>
        <v>0.43562211394328049</v>
      </c>
      <c r="M184" s="275">
        <f>IF(M$6=0,0,M$6/NMM_fec!M$6)</f>
        <v>0.43562211394328043</v>
      </c>
      <c r="N184" s="275">
        <f>IF(N$6=0,0,N$6/NMM_fec!N$6)</f>
        <v>0.4356221139432806</v>
      </c>
      <c r="O184" s="275">
        <f>IF(O$6=0,0,O$6/NMM_fec!O$6)</f>
        <v>0.43562211394328049</v>
      </c>
      <c r="P184" s="275">
        <f>IF(P$6=0,0,P$6/NMM_fec!P$6)</f>
        <v>0.43562211394328049</v>
      </c>
      <c r="Q184" s="275">
        <f>IF(Q$6=0,0,Q$6/NMM_fec!Q$6)</f>
        <v>0.43562211394328049</v>
      </c>
      <c r="R184" s="275">
        <f>IF(R$6=0,0,R$6/NMM_fec!R$6)</f>
        <v>0.43562211394328054</v>
      </c>
      <c r="S184" s="275">
        <f>IF(S$6=0,0,S$6/NMM_fec!S$6)</f>
        <v>0.44705990254895228</v>
      </c>
      <c r="T184" s="275">
        <f>IF(T$6=0,0,T$6/NMM_fec!T$6)</f>
        <v>0.45735391229405725</v>
      </c>
      <c r="U184" s="275">
        <f>IF(U$6=0,0,U$6/NMM_fec!U$6)</f>
        <v>0.45944499202846367</v>
      </c>
      <c r="V184" s="275">
        <f>IF(V$6=0,0,V$6/NMM_fec!V$6)</f>
        <v>0.45944499202846373</v>
      </c>
      <c r="W184" s="275">
        <f>IF(W$6=0,0,W$6/NMM_fec!W$6)</f>
        <v>0.45944499202846384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0.11106357965980215</v>
      </c>
      <c r="C185" s="276">
        <f>IF(C$7=0,0,C$7/NMM_fec!C$7)</f>
        <v>0.1110635796598021</v>
      </c>
      <c r="D185" s="276">
        <f>IF(D$7=0,0,D$7/NMM_fec!D$7)</f>
        <v>0.11106357965980211</v>
      </c>
      <c r="E185" s="276">
        <f>IF(E$7=0,0,E$7/NMM_fec!E$7)</f>
        <v>0.11106357965980213</v>
      </c>
      <c r="F185" s="276">
        <f>IF(F$7=0,0,F$7/NMM_fec!F$7)</f>
        <v>0.11106357965980213</v>
      </c>
      <c r="G185" s="276">
        <f>IF(G$7=0,0,G$7/NMM_fec!G$7)</f>
        <v>0.11195189952807857</v>
      </c>
      <c r="H185" s="276">
        <f>IF(H$7=0,0,H$7/NMM_fec!H$7)</f>
        <v>0.11284460689847815</v>
      </c>
      <c r="I185" s="276">
        <f>IF(I$7=0,0,I$7/NMM_fec!I$7)</f>
        <v>0.11284460689847815</v>
      </c>
      <c r="J185" s="276">
        <f>IF(J$7=0,0,J$7/NMM_fec!J$7)</f>
        <v>0.11284460689847813</v>
      </c>
      <c r="K185" s="276">
        <f>IF(K$7=0,0,K$7/NMM_fec!K$7)</f>
        <v>0.11284460689847817</v>
      </c>
      <c r="L185" s="276">
        <f>IF(L$7=0,0,L$7/NMM_fec!L$7)</f>
        <v>0.11284460689847818</v>
      </c>
      <c r="M185" s="276">
        <f>IF(M$7=0,0,M$7/NMM_fec!M$7)</f>
        <v>0.11284460689847819</v>
      </c>
      <c r="N185" s="276">
        <f>IF(N$7=0,0,N$7/NMM_fec!N$7)</f>
        <v>0.11284460689847818</v>
      </c>
      <c r="O185" s="276">
        <f>IF(O$7=0,0,O$7/NMM_fec!O$7)</f>
        <v>0.11284460689847819</v>
      </c>
      <c r="P185" s="276">
        <f>IF(P$7=0,0,P$7/NMM_fec!P$7)</f>
        <v>0.11284460689847814</v>
      </c>
      <c r="Q185" s="276">
        <f>IF(Q$7=0,0,Q$7/NMM_fec!Q$7)</f>
        <v>0.11284460689847814</v>
      </c>
      <c r="R185" s="276">
        <f>IF(R$7=0,0,R$7/NMM_fec!R$7)</f>
        <v>0.11284460689847815</v>
      </c>
      <c r="S185" s="276">
        <f>IF(S$7=0,0,S$7/NMM_fec!S$7)</f>
        <v>0.11597842173051603</v>
      </c>
      <c r="T185" s="276">
        <f>IF(T$7=0,0,T$7/NMM_fec!T$7)</f>
        <v>0.11901574290527626</v>
      </c>
      <c r="U185" s="276">
        <f>IF(U$7=0,0,U$7/NMM_fec!U$7)</f>
        <v>0.11901574290527624</v>
      </c>
      <c r="V185" s="276">
        <f>IF(V$7=0,0,V$7/NMM_fec!V$7)</f>
        <v>0.11901574290527626</v>
      </c>
      <c r="W185" s="276">
        <f>IF(W$7=0,0,W$7/NMM_fec!W$7)</f>
        <v>0.11901574290527621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0.60880452708062482</v>
      </c>
      <c r="C186" s="276">
        <f>IF(C$8=0,0,C$8/NMM_fec!C$8)</f>
        <v>0.60880452708062516</v>
      </c>
      <c r="D186" s="276">
        <f>IF(D$8=0,0,D$8/NMM_fec!D$8)</f>
        <v>0.60880452708062482</v>
      </c>
      <c r="E186" s="276">
        <f>IF(E$8=0,0,E$8/NMM_fec!E$8)</f>
        <v>0.60880452708062505</v>
      </c>
      <c r="F186" s="276">
        <f>IF(F$8=0,0,F$8/NMM_fec!F$8)</f>
        <v>0.60880452708062494</v>
      </c>
      <c r="G186" s="276">
        <f>IF(G$8=0,0,G$8/NMM_fec!G$8)</f>
        <v>0.61367392854381342</v>
      </c>
      <c r="H186" s="276">
        <f>IF(H$8=0,0,H$8/NMM_fec!H$8)</f>
        <v>0.61856738047578064</v>
      </c>
      <c r="I186" s="276">
        <f>IF(I$8=0,0,I$8/NMM_fec!I$8)</f>
        <v>0.61856738047578097</v>
      </c>
      <c r="J186" s="276">
        <f>IF(J$8=0,0,J$8/NMM_fec!J$8)</f>
        <v>0.61856738047578075</v>
      </c>
      <c r="K186" s="276">
        <f>IF(K$8=0,0,K$8/NMM_fec!K$8)</f>
        <v>0.61856738047578097</v>
      </c>
      <c r="L186" s="276">
        <f>IF(L$8=0,0,L$8/NMM_fec!L$8)</f>
        <v>0.61856738047578108</v>
      </c>
      <c r="M186" s="276">
        <f>IF(M$8=0,0,M$8/NMM_fec!M$8)</f>
        <v>0.61856738047578075</v>
      </c>
      <c r="N186" s="276">
        <f>IF(N$8=0,0,N$8/NMM_fec!N$8)</f>
        <v>0.61856738047578064</v>
      </c>
      <c r="O186" s="276">
        <f>IF(O$8=0,0,O$8/NMM_fec!O$8)</f>
        <v>0.61856738047578097</v>
      </c>
      <c r="P186" s="276">
        <f>IF(P$8=0,0,P$8/NMM_fec!P$8)</f>
        <v>0.61856738047578108</v>
      </c>
      <c r="Q186" s="276">
        <f>IF(Q$8=0,0,Q$8/NMM_fec!Q$8)</f>
        <v>0.6185673804757813</v>
      </c>
      <c r="R186" s="276">
        <f>IF(R$8=0,0,R$8/NMM_fec!R$8)</f>
        <v>0.61856738047578086</v>
      </c>
      <c r="S186" s="276">
        <f>IF(S$8=0,0,S$8/NMM_fec!S$8)</f>
        <v>0.63332664434393593</v>
      </c>
      <c r="T186" s="276">
        <f>IF(T$8=0,0,T$8/NMM_fec!T$8)</f>
        <v>0.64660998182527518</v>
      </c>
      <c r="U186" s="276">
        <f>IF(U$8=0,0,U$8/NMM_fec!U$8)</f>
        <v>0.65239499119818856</v>
      </c>
      <c r="V186" s="276">
        <f>IF(V$8=0,0,V$8/NMM_fec!V$8)</f>
        <v>0.65239499119818889</v>
      </c>
      <c r="W186" s="276">
        <f>IF(W$8=0,0,W$8/NMM_fec!W$8)</f>
        <v>0.65239499119818867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0.42377312734807432</v>
      </c>
      <c r="C187" s="276">
        <f>IF(C$9=0,0,C$9/NMM_fec!C$9)</f>
        <v>0.4237731273480741</v>
      </c>
      <c r="D187" s="276">
        <f>IF(D$9=0,0,D$9/NMM_fec!D$9)</f>
        <v>0.42377312734807443</v>
      </c>
      <c r="E187" s="276">
        <f>IF(E$9=0,0,E$9/NMM_fec!E$9)</f>
        <v>0.42377312734807449</v>
      </c>
      <c r="F187" s="276">
        <f>IF(F$9=0,0,F$9/NMM_fec!F$9)</f>
        <v>0.4237731273480741</v>
      </c>
      <c r="G187" s="276">
        <f>IF(G$9=0,0,G$9/NMM_fec!G$9)</f>
        <v>0.42716259210166874</v>
      </c>
      <c r="H187" s="276">
        <f>IF(H$9=0,0,H$9/NMM_fec!H$9)</f>
        <v>0.4305687977662051</v>
      </c>
      <c r="I187" s="276">
        <f>IF(I$9=0,0,I$9/NMM_fec!I$9)</f>
        <v>0.43056879776620488</v>
      </c>
      <c r="J187" s="276">
        <f>IF(J$9=0,0,J$9/NMM_fec!J$9)</f>
        <v>0.43056879776620521</v>
      </c>
      <c r="K187" s="276">
        <f>IF(K$9=0,0,K$9/NMM_fec!K$9)</f>
        <v>0.43056879776620516</v>
      </c>
      <c r="L187" s="276">
        <f>IF(L$9=0,0,L$9/NMM_fec!L$9)</f>
        <v>0.4305687977662051</v>
      </c>
      <c r="M187" s="276">
        <f>IF(M$9=0,0,M$9/NMM_fec!M$9)</f>
        <v>0.43056879776620516</v>
      </c>
      <c r="N187" s="276">
        <f>IF(N$9=0,0,N$9/NMM_fec!N$9)</f>
        <v>0.43056879776620527</v>
      </c>
      <c r="O187" s="276">
        <f>IF(O$9=0,0,O$9/NMM_fec!O$9)</f>
        <v>0.43056879776620527</v>
      </c>
      <c r="P187" s="276">
        <f>IF(P$9=0,0,P$9/NMM_fec!P$9)</f>
        <v>0.43056879776620521</v>
      </c>
      <c r="Q187" s="276">
        <f>IF(Q$9=0,0,Q$9/NMM_fec!Q$9)</f>
        <v>0.43056879776620532</v>
      </c>
      <c r="R187" s="276">
        <f>IF(R$9=0,0,R$9/NMM_fec!R$9)</f>
        <v>0.43056879776620527</v>
      </c>
      <c r="S187" s="276">
        <f>IF(S$9=0,0,S$9/NMM_fec!S$9)</f>
        <v>0.44252615152672969</v>
      </c>
      <c r="T187" s="276">
        <f>IF(T$9=0,0,T$9/NMM_fec!T$9)</f>
        <v>0.45411532501574647</v>
      </c>
      <c r="U187" s="276">
        <f>IF(U$9=0,0,U$9/NMM_fec!U$9)</f>
        <v>0.45411532501574647</v>
      </c>
      <c r="V187" s="276">
        <f>IF(V$9=0,0,V$9/NMM_fec!V$9)</f>
        <v>0.45411532501574653</v>
      </c>
      <c r="W187" s="276">
        <f>IF(W$9=0,0,W$9/NMM_fec!W$9)</f>
        <v>0.45411532501574653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0.62963621067036901</v>
      </c>
      <c r="C188" s="277">
        <f>IF(C$10=0,0,C$10/NMM_fec!C$10)</f>
        <v>0.62977549595978632</v>
      </c>
      <c r="D188" s="277">
        <f>IF(D$10=0,0,D$10/NMM_fec!D$10)</f>
        <v>0.62944347113509558</v>
      </c>
      <c r="E188" s="277">
        <f>IF(E$10=0,0,E$10/NMM_fec!E$10)</f>
        <v>0.63348649600246099</v>
      </c>
      <c r="F188" s="277">
        <f>IF(F$10=0,0,F$10/NMM_fec!F$10)</f>
        <v>0.63984426728060584</v>
      </c>
      <c r="G188" s="277">
        <f>IF(G$10=0,0,G$10/NMM_fec!G$10)</f>
        <v>0.64196290048183047</v>
      </c>
      <c r="H188" s="277">
        <f>IF(H$10=0,0,H$10/NMM_fec!H$10)</f>
        <v>0.65255705557404997</v>
      </c>
      <c r="I188" s="277">
        <f>IF(I$10=0,0,I$10/NMM_fec!I$10)</f>
        <v>0.65290727090666112</v>
      </c>
      <c r="J188" s="277">
        <f>IF(J$10=0,0,J$10/NMM_fec!J$10)</f>
        <v>0.66708531968572404</v>
      </c>
      <c r="K188" s="277">
        <f>IF(K$10=0,0,K$10/NMM_fec!K$10)</f>
        <v>0.6899651493711787</v>
      </c>
      <c r="L188" s="277">
        <f>IF(L$10=0,0,L$10/NMM_fec!L$10)</f>
        <v>0.6928024771766752</v>
      </c>
      <c r="M188" s="277">
        <f>IF(M$10=0,0,M$10/NMM_fec!M$10)</f>
        <v>0.68947925363861551</v>
      </c>
      <c r="N188" s="277">
        <f>IF(N$10=0,0,N$10/NMM_fec!N$10)</f>
        <v>0.73792895155238902</v>
      </c>
      <c r="O188" s="277">
        <f>IF(O$10=0,0,O$10/NMM_fec!O$10)</f>
        <v>0.71079576720080895</v>
      </c>
      <c r="P188" s="277">
        <f>IF(P$10=0,0,P$10/NMM_fec!P$10)</f>
        <v>0.71500045418136193</v>
      </c>
      <c r="Q188" s="277">
        <f>IF(Q$10=0,0,Q$10/NMM_fec!Q$10)</f>
        <v>0.72465652048923068</v>
      </c>
      <c r="R188" s="277">
        <f>IF(R$10=0,0,R$10/NMM_fec!R$10)</f>
        <v>0.72190801227335599</v>
      </c>
      <c r="S188" s="277">
        <f>IF(S$10=0,0,S$10/NMM_fec!S$10)</f>
        <v>0.7493683110786582</v>
      </c>
      <c r="T188" s="277">
        <f>IF(T$10=0,0,T$10/NMM_fec!T$10)</f>
        <v>0.74931034213771408</v>
      </c>
      <c r="U188" s="277">
        <f>IF(U$10=0,0,U$10/NMM_fec!U$10)</f>
        <v>0.75443158310764058</v>
      </c>
      <c r="V188" s="277">
        <f>IF(V$10=0,0,V$10/NMM_fec!V$10)</f>
        <v>0.77123451342595695</v>
      </c>
      <c r="W188" s="277">
        <f>IF(W$10=0,0,W$10/NMM_fec!W$10)</f>
        <v>0.77493438724493213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0.5987601522746322</v>
      </c>
      <c r="C189" s="278">
        <f>IF(C$16=0,0,C$16/NMM_fec!C$16)</f>
        <v>0.5987601522746322</v>
      </c>
      <c r="D189" s="278">
        <f>IF(D$16=0,0,D$16/NMM_fec!D$16)</f>
        <v>0.59876015227463231</v>
      </c>
      <c r="E189" s="278">
        <f>IF(E$16=0,0,E$16/NMM_fec!E$16)</f>
        <v>0.59876015227463208</v>
      </c>
      <c r="F189" s="278">
        <f>IF(F$16=0,0,F$16/NMM_fec!F$16)</f>
        <v>0.5987601522746322</v>
      </c>
      <c r="G189" s="278">
        <f>IF(G$16=0,0,G$16/NMM_fec!G$16)</f>
        <v>0.60354921581127485</v>
      </c>
      <c r="H189" s="278">
        <f>IF(H$16=0,0,H$16/NMM_fec!H$16)</f>
        <v>0.60836193301951202</v>
      </c>
      <c r="I189" s="278">
        <f>IF(I$16=0,0,I$16/NMM_fec!I$16)</f>
        <v>0.60836193301951214</v>
      </c>
      <c r="J189" s="278">
        <f>IF(J$16=0,0,J$16/NMM_fec!J$16)</f>
        <v>0.60836193301951214</v>
      </c>
      <c r="K189" s="278">
        <f>IF(K$16=0,0,K$16/NMM_fec!K$16)</f>
        <v>0.60836193301951214</v>
      </c>
      <c r="L189" s="278">
        <f>IF(L$16=0,0,L$16/NMM_fec!L$16)</f>
        <v>0.60836193301951191</v>
      </c>
      <c r="M189" s="278">
        <f>IF(M$16=0,0,M$16/NMM_fec!M$16)</f>
        <v>0.60836193301951214</v>
      </c>
      <c r="N189" s="278">
        <f>IF(N$16=0,0,N$16/NMM_fec!N$16)</f>
        <v>0.60836193301951214</v>
      </c>
      <c r="O189" s="278">
        <f>IF(O$16=0,0,O$16/NMM_fec!O$16)</f>
        <v>0.60836193301951214</v>
      </c>
      <c r="P189" s="278">
        <f>IF(P$16=0,0,P$16/NMM_fec!P$16)</f>
        <v>0.60836193301951202</v>
      </c>
      <c r="Q189" s="278">
        <f>IF(Q$16=0,0,Q$16/NMM_fec!Q$16)</f>
        <v>0.60836193301951236</v>
      </c>
      <c r="R189" s="278">
        <f>IF(R$16=0,0,R$16/NMM_fec!R$16)</f>
        <v>0.6083619330195118</v>
      </c>
      <c r="S189" s="278">
        <f>IF(S$16=0,0,S$16/NMM_fec!S$16)</f>
        <v>0.62447573971756098</v>
      </c>
      <c r="T189" s="278">
        <f>IF(T$16=0,0,T$16/NMM_fec!T$16)</f>
        <v>0.63897816574580479</v>
      </c>
      <c r="U189" s="278">
        <f>IF(U$16=0,0,U$16/NMM_fec!U$16)</f>
        <v>0.64163143816652879</v>
      </c>
      <c r="V189" s="278">
        <f>IF(V$16=0,0,V$16/NMM_fec!V$16)</f>
        <v>0.6416314381665289</v>
      </c>
      <c r="W189" s="278">
        <f>IF(W$16=0,0,W$16/NMM_fec!W$16)</f>
        <v>0.64163143816652879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0.40844147707225376</v>
      </c>
      <c r="C190" s="278">
        <f>IF(C$17=0,0,C$17/NMM_fec!C$17)</f>
        <v>0.40993719070179085</v>
      </c>
      <c r="D190" s="278">
        <f>IF(D$17=0,0,D$17/NMM_fec!D$17)</f>
        <v>0.40716589897257205</v>
      </c>
      <c r="E190" s="278">
        <f>IF(E$17=0,0,E$17/NMM_fec!E$17)</f>
        <v>0.40462450931635058</v>
      </c>
      <c r="F190" s="278">
        <f>IF(F$17=0,0,F$17/NMM_fec!F$17)</f>
        <v>0.39934197082926298</v>
      </c>
      <c r="G190" s="278">
        <f>IF(G$17=0,0,G$17/NMM_fec!G$17)</f>
        <v>0.40127707179499833</v>
      </c>
      <c r="H190" s="278">
        <f>IF(H$17=0,0,H$17/NMM_fec!H$17)</f>
        <v>0.40268499448921652</v>
      </c>
      <c r="I190" s="278">
        <f>IF(I$17=0,0,I$17/NMM_fec!I$17)</f>
        <v>0.40401498849971035</v>
      </c>
      <c r="J190" s="278">
        <f>IF(J$17=0,0,J$17/NMM_fec!J$17)</f>
        <v>0.40359907793643901</v>
      </c>
      <c r="K190" s="278">
        <f>IF(K$17=0,0,K$17/NMM_fec!K$17)</f>
        <v>0.40109312904901384</v>
      </c>
      <c r="L190" s="278">
        <f>IF(L$17=0,0,L$17/NMM_fec!L$17)</f>
        <v>0.39862407954849577</v>
      </c>
      <c r="M190" s="278">
        <f>IF(M$17=0,0,M$17/NMM_fec!M$17)</f>
        <v>0.39670555697028836</v>
      </c>
      <c r="N190" s="278">
        <f>IF(N$17=0,0,N$17/NMM_fec!N$17)</f>
        <v>0.40309632723075817</v>
      </c>
      <c r="O190" s="278">
        <f>IF(O$17=0,0,O$17/NMM_fec!O$17)</f>
        <v>0.40934010881517746</v>
      </c>
      <c r="P190" s="278">
        <f>IF(P$17=0,0,P$17/NMM_fec!P$17)</f>
        <v>0.4067414305162767</v>
      </c>
      <c r="Q190" s="278">
        <f>IF(Q$17=0,0,Q$17/NMM_fec!Q$17)</f>
        <v>0.40254042848538801</v>
      </c>
      <c r="R190" s="278">
        <f>IF(R$17=0,0,R$17/NMM_fec!R$17)</f>
        <v>0.40297892528063095</v>
      </c>
      <c r="S190" s="278">
        <f>IF(S$17=0,0,S$17/NMM_fec!S$17)</f>
        <v>0.41120813701894293</v>
      </c>
      <c r="T190" s="278">
        <f>IF(T$17=0,0,T$17/NMM_fec!T$17)</f>
        <v>0.41731689472223216</v>
      </c>
      <c r="U190" s="278">
        <f>IF(U$17=0,0,U$17/NMM_fec!U$17)</f>
        <v>0.41591665738046463</v>
      </c>
      <c r="V190" s="278">
        <f>IF(V$17=0,0,V$17/NMM_fec!V$17)</f>
        <v>0.41568744914444211</v>
      </c>
      <c r="W190" s="278">
        <f>IF(W$17=0,0,W$17/NMM_fec!W$17)</f>
        <v>0.41046940301488893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0.56605375524063395</v>
      </c>
      <c r="C191" s="278">
        <f>IF(C$25=0,0,C$25/NMM_fec!C$25)</f>
        <v>0.56835540228560699</v>
      </c>
      <c r="D191" s="278">
        <f>IF(D$25=0,0,D$25/NMM_fec!D$25)</f>
        <v>0.56661652560285281</v>
      </c>
      <c r="E191" s="278">
        <f>IF(E$25=0,0,E$25/NMM_fec!E$25)</f>
        <v>0.56044816841743472</v>
      </c>
      <c r="F191" s="278">
        <f>IF(F$25=0,0,F$25/NMM_fec!F$25)</f>
        <v>0.56251934559882921</v>
      </c>
      <c r="G191" s="278">
        <f>IF(G$25=0,0,G$25/NMM_fec!G$25)</f>
        <v>0.56872889074300759</v>
      </c>
      <c r="H191" s="278">
        <f>IF(H$25=0,0,H$25/NMM_fec!H$25)</f>
        <v>0.57580124430411717</v>
      </c>
      <c r="I191" s="278">
        <f>IF(I$25=0,0,I$25/NMM_fec!I$25)</f>
        <v>0.57246759126872071</v>
      </c>
      <c r="J191" s="278">
        <f>IF(J$25=0,0,J$25/NMM_fec!J$25)</f>
        <v>0.57300121408690574</v>
      </c>
      <c r="K191" s="278">
        <f>IF(K$25=0,0,K$25/NMM_fec!K$25)</f>
        <v>0.5697456783254623</v>
      </c>
      <c r="L191" s="278">
        <f>IF(L$25=0,0,L$25/NMM_fec!L$25)</f>
        <v>0.56974296606576158</v>
      </c>
      <c r="M191" s="278">
        <f>IF(M$25=0,0,M$25/NMM_fec!M$25)</f>
        <v>0.57224017722648501</v>
      </c>
      <c r="N191" s="278">
        <f>IF(N$25=0,0,N$25/NMM_fec!N$25)</f>
        <v>0.56812462918961415</v>
      </c>
      <c r="O191" s="278">
        <f>IF(O$25=0,0,O$25/NMM_fec!O$25)</f>
        <v>0.56847736314349884</v>
      </c>
      <c r="P191" s="278">
        <f>IF(P$25=0,0,P$25/NMM_fec!P$25)</f>
        <v>0.57256850532887715</v>
      </c>
      <c r="Q191" s="278">
        <f>IF(Q$25=0,0,Q$25/NMM_fec!Q$25)</f>
        <v>0.57202796612746243</v>
      </c>
      <c r="R191" s="278">
        <f>IF(R$25=0,0,R$25/NMM_fec!R$25)</f>
        <v>0.57052108288213554</v>
      </c>
      <c r="S191" s="278">
        <f>IF(S$25=0,0,S$25/NMM_fec!S$25)</f>
        <v>0.58878961999272417</v>
      </c>
      <c r="T191" s="278">
        <f>IF(T$25=0,0,T$25/NMM_fec!T$25)</f>
        <v>0.60322997360303821</v>
      </c>
      <c r="U191" s="278">
        <f>IF(U$25=0,0,U$25/NMM_fec!U$25)</f>
        <v>0.60349842754284977</v>
      </c>
      <c r="V191" s="278">
        <f>IF(V$25=0,0,V$25/NMM_fec!V$25)</f>
        <v>0.60580864945158208</v>
      </c>
      <c r="W191" s="278">
        <f>IF(W$25=0,0,W$25/NMM_fec!W$25)</f>
        <v>0.60976957317476599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0.62897696794809543</v>
      </c>
      <c r="C192" s="279">
        <f>IF(C$33=0,0,C$33/NMM_fec!C$33)</f>
        <v>0.63275247548585534</v>
      </c>
      <c r="D192" s="279">
        <f>IF(D$33=0,0,D$33/NMM_fec!D$33)</f>
        <v>0.61957073331158474</v>
      </c>
      <c r="E192" s="279">
        <f>IF(E$33=0,0,E$33/NMM_fec!E$33)</f>
        <v>0.63022352714683172</v>
      </c>
      <c r="F192" s="279">
        <f>IF(F$33=0,0,F$33/NMM_fec!F$33)</f>
        <v>0.61660572253118973</v>
      </c>
      <c r="G192" s="279">
        <f>IF(G$33=0,0,G$33/NMM_fec!G$33)</f>
        <v>0.61386854167817839</v>
      </c>
      <c r="H192" s="279">
        <f>IF(H$33=0,0,H$33/NMM_fec!H$33)</f>
        <v>0.62250463506538523</v>
      </c>
      <c r="I192" s="279">
        <f>IF(I$33=0,0,I$33/NMM_fec!I$33)</f>
        <v>0.62322333828774412</v>
      </c>
      <c r="J192" s="279">
        <f>IF(J$33=0,0,J$33/NMM_fec!J$33)</f>
        <v>0.6231812046026507</v>
      </c>
      <c r="K192" s="279">
        <f>IF(K$33=0,0,K$33/NMM_fec!K$33)</f>
        <v>0.62283619439884774</v>
      </c>
      <c r="L192" s="279">
        <f>IF(L$33=0,0,L$33/NMM_fec!L$33)</f>
        <v>0.62073926245266786</v>
      </c>
      <c r="M192" s="279">
        <f>IF(M$33=0,0,M$33/NMM_fec!M$33)</f>
        <v>0.62060505187819748</v>
      </c>
      <c r="N192" s="279">
        <f>IF(N$33=0,0,N$33/NMM_fec!N$33)</f>
        <v>0.62381460995987503</v>
      </c>
      <c r="O192" s="279">
        <f>IF(O$33=0,0,O$33/NMM_fec!O$33)</f>
        <v>0.62613585299669927</v>
      </c>
      <c r="P192" s="279">
        <f>IF(P$33=0,0,P$33/NMM_fec!P$33)</f>
        <v>0.6271062418591169</v>
      </c>
      <c r="Q192" s="279">
        <f>IF(Q$33=0,0,Q$33/NMM_fec!Q$33)</f>
        <v>0.62513483342653131</v>
      </c>
      <c r="R192" s="279">
        <f>IF(R$33=0,0,R$33/NMM_fec!R$33)</f>
        <v>0.62309173795404194</v>
      </c>
      <c r="S192" s="279">
        <f>IF(S$33=0,0,S$33/NMM_fec!S$33)</f>
        <v>0.64048379048624815</v>
      </c>
      <c r="T192" s="279">
        <f>IF(T$33=0,0,T$33/NMM_fec!T$33)</f>
        <v>0.64837705337309703</v>
      </c>
      <c r="U192" s="279">
        <f>IF(U$33=0,0,U$33/NMM_fec!U$33)</f>
        <v>0.64954546339725383</v>
      </c>
      <c r="V192" s="279">
        <f>IF(V$33=0,0,V$33/NMM_fec!V$33)</f>
        <v>0.65245747205032467</v>
      </c>
      <c r="W192" s="279">
        <f>IF(W$33=0,0,W$33/NMM_fec!W$33)</f>
        <v>0.65228623691304854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0.47092493216937947</v>
      </c>
      <c r="C194" s="322">
        <f>IF(C$48=0,0,C$48/NMM_fec!C$48)</f>
        <v>0.47377742124994798</v>
      </c>
      <c r="D194" s="322">
        <f>IF(D$48=0,0,D$48/NMM_fec!D$48)</f>
        <v>0.47347691355421695</v>
      </c>
      <c r="E194" s="322">
        <f>IF(E$48=0,0,E$48/NMM_fec!E$48)</f>
        <v>0.47407666399410092</v>
      </c>
      <c r="F194" s="322">
        <f>IF(F$48=0,0,F$48/NMM_fec!F$48)</f>
        <v>0.47446564177749984</v>
      </c>
      <c r="G194" s="322">
        <f>IF(G$48=0,0,G$48/NMM_fec!G$48)</f>
        <v>0.4756048309982826</v>
      </c>
      <c r="H194" s="322">
        <f>IF(H$48=0,0,H$48/NMM_fec!H$48)</f>
        <v>0.477420393164738</v>
      </c>
      <c r="I194" s="322">
        <f>IF(I$48=0,0,I$48/NMM_fec!I$48)</f>
        <v>0.47582969263282821</v>
      </c>
      <c r="J194" s="322">
        <f>IF(J$48=0,0,J$48/NMM_fec!J$48)</f>
        <v>0.47736273667322499</v>
      </c>
      <c r="K194" s="322">
        <f>IF(K$48=0,0,K$48/NMM_fec!K$48)</f>
        <v>0.47886847708278224</v>
      </c>
      <c r="L194" s="322">
        <f>IF(L$48=0,0,L$48/NMM_fec!L$48)</f>
        <v>0.47957615485455002</v>
      </c>
      <c r="M194" s="322">
        <f>IF(M$48=0,0,M$48/NMM_fec!M$48)</f>
        <v>0.48069588387751183</v>
      </c>
      <c r="N194" s="322">
        <f>IF(N$48=0,0,N$48/NMM_fec!N$48)</f>
        <v>0.48397842258813467</v>
      </c>
      <c r="O194" s="322">
        <f>IF(O$48=0,0,O$48/NMM_fec!O$48)</f>
        <v>0.48209473894507937</v>
      </c>
      <c r="P194" s="322">
        <f>IF(P$48=0,0,P$48/NMM_fec!P$48)</f>
        <v>0.48429294941057094</v>
      </c>
      <c r="Q194" s="322">
        <f>IF(Q$48=0,0,Q$48/NMM_fec!Q$48)</f>
        <v>0.48450962297927658</v>
      </c>
      <c r="R194" s="322">
        <f>IF(R$48=0,0,R$48/NMM_fec!R$48)</f>
        <v>0.48380746718752138</v>
      </c>
      <c r="S194" s="322">
        <f>IF(S$48=0,0,S$48/NMM_fec!S$48)</f>
        <v>0.49352815723419285</v>
      </c>
      <c r="T194" s="322">
        <f>IF(T$48=0,0,T$48/NMM_fec!T$48)</f>
        <v>0.51900707627752052</v>
      </c>
      <c r="U194" s="322">
        <f>IF(U$48=0,0,U$48/NMM_fec!U$48)</f>
        <v>0.53664291156546318</v>
      </c>
      <c r="V194" s="322">
        <f>IF(V$48=0,0,V$48/NMM_fec!V$48)</f>
        <v>0.54432925902169926</v>
      </c>
      <c r="W194" s="322">
        <f>IF(W$48=0,0,W$48/NMM_fec!W$48)</f>
        <v>0.5479850492580971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0.42082459433336394</v>
      </c>
      <c r="C195" s="275">
        <f>IF(C$49=0,0,C$49/NMM_fec!C$49)</f>
        <v>0.42173546417996099</v>
      </c>
      <c r="D195" s="275">
        <f>IF(D$49=0,0,D$49/NMM_fec!D$49)</f>
        <v>0.42253193349545415</v>
      </c>
      <c r="E195" s="275">
        <f>IF(E$49=0,0,E$49/NMM_fec!E$49)</f>
        <v>0.42626792285809162</v>
      </c>
      <c r="F195" s="275">
        <f>IF(F$49=0,0,F$49/NMM_fec!F$49)</f>
        <v>0.42626792285809162</v>
      </c>
      <c r="G195" s="275">
        <f>IF(G$49=0,0,G$49/NMM_fec!G$49)</f>
        <v>0.42626792285809162</v>
      </c>
      <c r="H195" s="275">
        <f>IF(H$49=0,0,H$49/NMM_fec!H$49)</f>
        <v>0.42626792285809151</v>
      </c>
      <c r="I195" s="275">
        <f>IF(I$49=0,0,I$49/NMM_fec!I$49)</f>
        <v>0.42626792285809167</v>
      </c>
      <c r="J195" s="275">
        <f>IF(J$49=0,0,J$49/NMM_fec!J$49)</f>
        <v>0.42626792285809167</v>
      </c>
      <c r="K195" s="275">
        <f>IF(K$49=0,0,K$49/NMM_fec!K$49)</f>
        <v>0.42626792285809151</v>
      </c>
      <c r="L195" s="275">
        <f>IF(L$49=0,0,L$49/NMM_fec!L$49)</f>
        <v>0.42626792285809167</v>
      </c>
      <c r="M195" s="275">
        <f>IF(M$49=0,0,M$49/NMM_fec!M$49)</f>
        <v>0.42626792285809167</v>
      </c>
      <c r="N195" s="275">
        <f>IF(N$49=0,0,N$49/NMM_fec!N$49)</f>
        <v>0.42626792285809151</v>
      </c>
      <c r="O195" s="275">
        <f>IF(O$49=0,0,O$49/NMM_fec!O$49)</f>
        <v>0.42626792285809162</v>
      </c>
      <c r="P195" s="275">
        <f>IF(P$49=0,0,P$49/NMM_fec!P$49)</f>
        <v>0.42626792285809162</v>
      </c>
      <c r="Q195" s="275">
        <f>IF(Q$49=0,0,Q$49/NMM_fec!Q$49)</f>
        <v>0.42626792285809151</v>
      </c>
      <c r="R195" s="275">
        <f>IF(R$49=0,0,R$49/NMM_fec!R$49)</f>
        <v>0.42626792285809156</v>
      </c>
      <c r="S195" s="275">
        <f>IF(S$49=0,0,S$49/NMM_fec!S$49)</f>
        <v>0.43408684353009119</v>
      </c>
      <c r="T195" s="275">
        <f>IF(T$49=0,0,T$49/NMM_fec!T$49)</f>
        <v>0.44567815917708192</v>
      </c>
      <c r="U195" s="275">
        <f>IF(U$49=0,0,U$49/NMM_fec!U$49)</f>
        <v>0.45611034325937405</v>
      </c>
      <c r="V195" s="275">
        <f>IF(V$49=0,0,V$49/NMM_fec!V$49)</f>
        <v>0.46549930893343644</v>
      </c>
      <c r="W195" s="275">
        <f>IF(W$49=0,0,W$49/NMM_fec!W$49)</f>
        <v>0.47394937804009279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0.10924144308288732</v>
      </c>
      <c r="C196" s="276">
        <f>IF(C$50=0,0,C$50/NMM_fec!C$50)</f>
        <v>0.10947789489165231</v>
      </c>
      <c r="D196" s="276">
        <f>IF(D$50=0,0,D$50/NMM_fec!D$50)</f>
        <v>0.10968464957891944</v>
      </c>
      <c r="E196" s="276">
        <f>IF(E$50=0,0,E$50/NMM_fec!E$50)</f>
        <v>0.11065447138784519</v>
      </c>
      <c r="F196" s="276">
        <f>IF(F$50=0,0,F$50/NMM_fec!F$50)</f>
        <v>0.11065447138784523</v>
      </c>
      <c r="G196" s="276">
        <f>IF(G$50=0,0,G$50/NMM_fec!G$50)</f>
        <v>0.11065447138784525</v>
      </c>
      <c r="H196" s="276">
        <f>IF(H$50=0,0,H$50/NMM_fec!H$50)</f>
        <v>0.11065447138784523</v>
      </c>
      <c r="I196" s="276">
        <f>IF(I$50=0,0,I$50/NMM_fec!I$50)</f>
        <v>0.1106544713878452</v>
      </c>
      <c r="J196" s="276">
        <f>IF(J$50=0,0,J$50/NMM_fec!J$50)</f>
        <v>0.1106544713878452</v>
      </c>
      <c r="K196" s="276">
        <f>IF(K$50=0,0,K$50/NMM_fec!K$50)</f>
        <v>0.11065447138784525</v>
      </c>
      <c r="L196" s="276">
        <f>IF(L$50=0,0,L$50/NMM_fec!L$50)</f>
        <v>0.11065447138784523</v>
      </c>
      <c r="M196" s="276">
        <f>IF(M$50=0,0,M$50/NMM_fec!M$50)</f>
        <v>0.11065447138784522</v>
      </c>
      <c r="N196" s="276">
        <f>IF(N$50=0,0,N$50/NMM_fec!N$50)</f>
        <v>0.11065447138784525</v>
      </c>
      <c r="O196" s="276">
        <f>IF(O$50=0,0,O$50/NMM_fec!O$50)</f>
        <v>0.11065447138784525</v>
      </c>
      <c r="P196" s="276">
        <f>IF(P$50=0,0,P$50/NMM_fec!P$50)</f>
        <v>0.11065447138784525</v>
      </c>
      <c r="Q196" s="276">
        <f>IF(Q$50=0,0,Q$50/NMM_fec!Q$50)</f>
        <v>0.11065447138784523</v>
      </c>
      <c r="R196" s="276">
        <f>IF(R$50=0,0,R$50/NMM_fec!R$50)</f>
        <v>0.11065447138784525</v>
      </c>
      <c r="S196" s="276">
        <f>IF(S$50=0,0,S$50/NMM_fec!S$50)</f>
        <v>0.11268417732485904</v>
      </c>
      <c r="T196" s="276">
        <f>IF(T$50=0,0,T$50/NMM_fec!T$50)</f>
        <v>0.11819114574763061</v>
      </c>
      <c r="U196" s="276">
        <f>IF(U$50=0,0,U$50/NMM_fec!U$50)</f>
        <v>0.12314741732812497</v>
      </c>
      <c r="V196" s="276">
        <f>IF(V$50=0,0,V$50/NMM_fec!V$50)</f>
        <v>0.12439371503894082</v>
      </c>
      <c r="W196" s="276">
        <f>IF(W$50=0,0,W$50/NMM_fec!W$50)</f>
        <v>0.12439371503894077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0.59662647003600211</v>
      </c>
      <c r="C197" s="276">
        <f>IF(C$51=0,0,C$51/NMM_fec!C$51)</f>
        <v>0.59791786095886001</v>
      </c>
      <c r="D197" s="276">
        <f>IF(D$51=0,0,D$51/NMM_fec!D$51)</f>
        <v>0.59904705987592322</v>
      </c>
      <c r="E197" s="276">
        <f>IF(E$51=0,0,E$51/NMM_fec!E$51)</f>
        <v>0.6043437801140864</v>
      </c>
      <c r="F197" s="276">
        <f>IF(F$51=0,0,F$51/NMM_fec!F$51)</f>
        <v>0.60434378011408652</v>
      </c>
      <c r="G197" s="276">
        <f>IF(G$51=0,0,G$51/NMM_fec!G$51)</f>
        <v>0.60434378011408663</v>
      </c>
      <c r="H197" s="276">
        <f>IF(H$51=0,0,H$51/NMM_fec!H$51)</f>
        <v>0.60434378011408652</v>
      </c>
      <c r="I197" s="276">
        <f>IF(I$51=0,0,I$51/NMM_fec!I$51)</f>
        <v>0.60434378011408674</v>
      </c>
      <c r="J197" s="276">
        <f>IF(J$51=0,0,J$51/NMM_fec!J$51)</f>
        <v>0.60434378011408652</v>
      </c>
      <c r="K197" s="276">
        <f>IF(K$51=0,0,K$51/NMM_fec!K$51)</f>
        <v>0.60434378011408663</v>
      </c>
      <c r="L197" s="276">
        <f>IF(L$51=0,0,L$51/NMM_fec!L$51)</f>
        <v>0.60434378011408663</v>
      </c>
      <c r="M197" s="276">
        <f>IF(M$51=0,0,M$51/NMM_fec!M$51)</f>
        <v>0.60434378011408685</v>
      </c>
      <c r="N197" s="276">
        <f>IF(N$51=0,0,N$51/NMM_fec!N$51)</f>
        <v>0.60434378011408652</v>
      </c>
      <c r="O197" s="276">
        <f>IF(O$51=0,0,O$51/NMM_fec!O$51)</f>
        <v>0.60434378011408663</v>
      </c>
      <c r="P197" s="276">
        <f>IF(P$51=0,0,P$51/NMM_fec!P$51)</f>
        <v>0.60434378011408674</v>
      </c>
      <c r="Q197" s="276">
        <f>IF(Q$51=0,0,Q$51/NMM_fec!Q$51)</f>
        <v>0.60434378011408652</v>
      </c>
      <c r="R197" s="276">
        <f>IF(R$51=0,0,R$51/NMM_fec!R$51)</f>
        <v>0.60434378011408652</v>
      </c>
      <c r="S197" s="276">
        <f>IF(S$51=0,0,S$51/NMM_fec!S$51)</f>
        <v>0.61542909951519364</v>
      </c>
      <c r="T197" s="276">
        <f>IF(T$51=0,0,T$51/NMM_fec!T$51)</f>
        <v>0.63050219147940745</v>
      </c>
      <c r="U197" s="276">
        <f>IF(U$51=0,0,U$51/NMM_fec!U$51)</f>
        <v>0.64406797424719953</v>
      </c>
      <c r="V197" s="276">
        <f>IF(V$51=0,0,V$51/NMM_fec!V$51)</f>
        <v>0.65627717873821256</v>
      </c>
      <c r="W197" s="276">
        <f>IF(W$51=0,0,W$51/NMM_fec!W$51)</f>
        <v>0.66726546278012433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0.4168036228035284</v>
      </c>
      <c r="C198" s="276">
        <f>IF(C$52=0,0,C$52/NMM_fec!C$52)</f>
        <v>0.41770578930490787</v>
      </c>
      <c r="D198" s="276">
        <f>IF(D$52=0,0,D$52/NMM_fec!D$52)</f>
        <v>0.41849464837022754</v>
      </c>
      <c r="E198" s="276">
        <f>IF(E$52=0,0,E$52/NMM_fec!E$52)</f>
        <v>0.42219494042081346</v>
      </c>
      <c r="F198" s="276">
        <f>IF(F$52=0,0,F$52/NMM_fec!F$52)</f>
        <v>0.42219494042081362</v>
      </c>
      <c r="G198" s="276">
        <f>IF(G$52=0,0,G$52/NMM_fec!G$52)</f>
        <v>0.42219494042081346</v>
      </c>
      <c r="H198" s="276">
        <f>IF(H$52=0,0,H$52/NMM_fec!H$52)</f>
        <v>0.42219494042081346</v>
      </c>
      <c r="I198" s="276">
        <f>IF(I$52=0,0,I$52/NMM_fec!I$52)</f>
        <v>0.42219494042081346</v>
      </c>
      <c r="J198" s="276">
        <f>IF(J$52=0,0,J$52/NMM_fec!J$52)</f>
        <v>0.42219494042081368</v>
      </c>
      <c r="K198" s="276">
        <f>IF(K$52=0,0,K$52/NMM_fec!K$52)</f>
        <v>0.42219494042081351</v>
      </c>
      <c r="L198" s="276">
        <f>IF(L$52=0,0,L$52/NMM_fec!L$52)</f>
        <v>0.42219494042081346</v>
      </c>
      <c r="M198" s="276">
        <f>IF(M$52=0,0,M$52/NMM_fec!M$52)</f>
        <v>0.42219494042081368</v>
      </c>
      <c r="N198" s="276">
        <f>IF(N$52=0,0,N$52/NMM_fec!N$52)</f>
        <v>0.42219494042081357</v>
      </c>
      <c r="O198" s="276">
        <f>IF(O$52=0,0,O$52/NMM_fec!O$52)</f>
        <v>0.42219494042081351</v>
      </c>
      <c r="P198" s="276">
        <f>IF(P$52=0,0,P$52/NMM_fec!P$52)</f>
        <v>0.42219494042081346</v>
      </c>
      <c r="Q198" s="276">
        <f>IF(Q$52=0,0,Q$52/NMM_fec!Q$52)</f>
        <v>0.42219494042081351</v>
      </c>
      <c r="R198" s="276">
        <f>IF(R$52=0,0,R$52/NMM_fec!R$52)</f>
        <v>0.42219494042081362</v>
      </c>
      <c r="S198" s="276">
        <f>IF(S$52=0,0,S$52/NMM_fec!S$52)</f>
        <v>0.42993915144456651</v>
      </c>
      <c r="T198" s="276">
        <f>IF(T$52=0,0,T$52/NMM_fec!T$52)</f>
        <v>0.45209745422533842</v>
      </c>
      <c r="U198" s="276">
        <f>IF(U$52=0,0,U$52/NMM_fec!U$52)</f>
        <v>0.47057057637283339</v>
      </c>
      <c r="V198" s="276">
        <f>IF(V$52=0,0,V$52/NMM_fec!V$52)</f>
        <v>0.47461613119556345</v>
      </c>
      <c r="W198" s="276">
        <f>IF(W$52=0,0,W$52/NMM_fec!W$52)</f>
        <v>0.47461613119556345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0.61715571557056126</v>
      </c>
      <c r="C199" s="277">
        <f>IF(C$53=0,0,C$53/NMM_fec!C$53)</f>
        <v>0.61862836171797164</v>
      </c>
      <c r="D199" s="277">
        <f>IF(D$53=0,0,D$53/NMM_fec!D$53)</f>
        <v>0.61946990961508985</v>
      </c>
      <c r="E199" s="277">
        <f>IF(E$53=0,0,E$53/NMM_fec!E$53)</f>
        <v>0.62896135143430598</v>
      </c>
      <c r="F199" s="277">
        <f>IF(F$53=0,0,F$53/NMM_fec!F$53)</f>
        <v>0.63527370764149649</v>
      </c>
      <c r="G199" s="277">
        <f>IF(G$53=0,0,G$53/NMM_fec!G$53)</f>
        <v>0.63231972387237878</v>
      </c>
      <c r="H199" s="277">
        <f>IF(H$53=0,0,H$53/NMM_fec!H$53)</f>
        <v>0.63766994322454784</v>
      </c>
      <c r="I199" s="277">
        <f>IF(I$53=0,0,I$53/NMM_fec!I$53)</f>
        <v>0.63801216891861534</v>
      </c>
      <c r="J199" s="277">
        <f>IF(J$53=0,0,J$53/NMM_fec!J$53)</f>
        <v>0.65186676673922528</v>
      </c>
      <c r="K199" s="277">
        <f>IF(K$53=0,0,K$53/NMM_fec!K$53)</f>
        <v>0.67422462736135391</v>
      </c>
      <c r="L199" s="277">
        <f>IF(L$53=0,0,L$53/NMM_fec!L$53)</f>
        <v>0.67699722578042831</v>
      </c>
      <c r="M199" s="277">
        <f>IF(M$53=0,0,M$53/NMM_fec!M$53)</f>
        <v>0.67374981661254674</v>
      </c>
      <c r="N199" s="277">
        <f>IF(N$53=0,0,N$53/NMM_fec!N$53)</f>
        <v>0.72109420719728168</v>
      </c>
      <c r="O199" s="277">
        <f>IF(O$53=0,0,O$53/NMM_fec!O$53)</f>
        <v>0.69458002582849232</v>
      </c>
      <c r="P199" s="277">
        <f>IF(P$53=0,0,P$53/NMM_fec!P$53)</f>
        <v>0.69868878916997201</v>
      </c>
      <c r="Q199" s="277">
        <f>IF(Q$53=0,0,Q$53/NMM_fec!Q$53)</f>
        <v>0.70812456678009128</v>
      </c>
      <c r="R199" s="277">
        <f>IF(R$53=0,0,R$53/NMM_fec!R$53)</f>
        <v>0.7054387616646639</v>
      </c>
      <c r="S199" s="277">
        <f>IF(S$53=0,0,S$53/NMM_fec!S$53)</f>
        <v>0.7255550432020148</v>
      </c>
      <c r="T199" s="277">
        <f>IF(T$53=0,0,T$53/NMM_fec!T$53)</f>
        <v>0.77313815537186381</v>
      </c>
      <c r="U199" s="277">
        <f>IF(U$53=0,0,U$53/NMM_fec!U$53)</f>
        <v>0.77908610424339908</v>
      </c>
      <c r="V199" s="277">
        <f>IF(V$53=0,0,V$53/NMM_fec!V$53)</f>
        <v>0.80328522716557027</v>
      </c>
      <c r="W199" s="277">
        <f>IF(W$53=0,0,W$53/NMM_fec!W$53)</f>
        <v>0.80713885914056727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0.50670980360741236</v>
      </c>
      <c r="C200" s="278">
        <f>IF(C$59=0,0,C$59/NMM_fec!C$59)</f>
        <v>0.50780657097152571</v>
      </c>
      <c r="D200" s="278">
        <f>IF(D$59=0,0,D$59/NMM_fec!D$59)</f>
        <v>0.50876559003996236</v>
      </c>
      <c r="E200" s="278">
        <f>IF(E$59=0,0,E$59/NMM_fec!E$59)</f>
        <v>0.51326404963978767</v>
      </c>
      <c r="F200" s="278">
        <f>IF(F$59=0,0,F$59/NMM_fec!F$59)</f>
        <v>0.51326404963978745</v>
      </c>
      <c r="G200" s="278">
        <f>IF(G$59=0,0,G$59/NMM_fec!G$59)</f>
        <v>0.51326404963978767</v>
      </c>
      <c r="H200" s="278">
        <f>IF(H$59=0,0,H$59/NMM_fec!H$59)</f>
        <v>0.51326404963978756</v>
      </c>
      <c r="I200" s="278">
        <f>IF(I$59=0,0,I$59/NMM_fec!I$59)</f>
        <v>0.51326404963978767</v>
      </c>
      <c r="J200" s="278">
        <f>IF(J$59=0,0,J$59/NMM_fec!J$59)</f>
        <v>0.51326404963978767</v>
      </c>
      <c r="K200" s="278">
        <f>IF(K$59=0,0,K$59/NMM_fec!K$59)</f>
        <v>0.51326404963978767</v>
      </c>
      <c r="L200" s="278">
        <f>IF(L$59=0,0,L$59/NMM_fec!L$59)</f>
        <v>0.51326404963978767</v>
      </c>
      <c r="M200" s="278">
        <f>IF(M$59=0,0,M$59/NMM_fec!M$59)</f>
        <v>0.51326404963978778</v>
      </c>
      <c r="N200" s="278">
        <f>IF(N$59=0,0,N$59/NMM_fec!N$59)</f>
        <v>0.51326404963978733</v>
      </c>
      <c r="O200" s="278">
        <f>IF(O$59=0,0,O$59/NMM_fec!O$59)</f>
        <v>0.51326404963978756</v>
      </c>
      <c r="P200" s="278">
        <f>IF(P$59=0,0,P$59/NMM_fec!P$59)</f>
        <v>0.51326404963978756</v>
      </c>
      <c r="Q200" s="278">
        <f>IF(Q$59=0,0,Q$59/NMM_fec!Q$59)</f>
        <v>0.51326404963978767</v>
      </c>
      <c r="R200" s="278">
        <f>IF(R$59=0,0,R$59/NMM_fec!R$59)</f>
        <v>0.51326404963978767</v>
      </c>
      <c r="S200" s="278">
        <f>IF(S$59=0,0,S$59/NMM_fec!S$59)</f>
        <v>0.52267871744076766</v>
      </c>
      <c r="T200" s="278">
        <f>IF(T$59=0,0,T$59/NMM_fec!T$59)</f>
        <v>0.53710084569669092</v>
      </c>
      <c r="U200" s="278">
        <f>IF(U$59=0,0,U$59/NMM_fec!U$59)</f>
        <v>0.55008076112702176</v>
      </c>
      <c r="V200" s="278">
        <f>IF(V$59=0,0,V$59/NMM_fec!V$59)</f>
        <v>0.56176268501431947</v>
      </c>
      <c r="W200" s="278">
        <f>IF(W$59=0,0,W$59/NMM_fec!W$59)</f>
        <v>0.57227641651288774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0.37584592429418856</v>
      </c>
      <c r="C201" s="278">
        <f>IF(C$60=0,0,C$60/NMM_fec!C$60)</f>
        <v>0.3795266145013575</v>
      </c>
      <c r="D201" s="278">
        <f>IF(D$60=0,0,D$60/NMM_fec!D$60)</f>
        <v>0.37517229339514918</v>
      </c>
      <c r="E201" s="278">
        <f>IF(E$60=0,0,E$60/NMM_fec!E$60)</f>
        <v>0.38293093382705679</v>
      </c>
      <c r="F201" s="278">
        <f>IF(F$60=0,0,F$60/NMM_fec!F$60)</f>
        <v>0.37334305133626561</v>
      </c>
      <c r="G201" s="278">
        <f>IF(G$60=0,0,G$60/NMM_fec!G$60)</f>
        <v>0.37320787182445164</v>
      </c>
      <c r="H201" s="278">
        <f>IF(H$60=0,0,H$60/NMM_fec!H$60)</f>
        <v>0.37352269138379879</v>
      </c>
      <c r="I201" s="278">
        <f>IF(I$60=0,0,I$60/NMM_fec!I$60)</f>
        <v>0.3749707637138866</v>
      </c>
      <c r="J201" s="278">
        <f>IF(J$60=0,0,J$60/NMM_fec!J$60)</f>
        <v>0.37419435500817499</v>
      </c>
      <c r="K201" s="278">
        <f>IF(K$60=0,0,K$60/NMM_fec!K$60)</f>
        <v>0.37833965888620891</v>
      </c>
      <c r="L201" s="278">
        <f>IF(L$60=0,0,L$60/NMM_fec!L$60)</f>
        <v>0.37966532535957603</v>
      </c>
      <c r="M201" s="278">
        <f>IF(M$60=0,0,M$60/NMM_fec!M$60)</f>
        <v>0.37950153776799406</v>
      </c>
      <c r="N201" s="278">
        <f>IF(N$60=0,0,N$60/NMM_fec!N$60)</f>
        <v>0.37712913930376607</v>
      </c>
      <c r="O201" s="278">
        <f>IF(O$60=0,0,O$60/NMM_fec!O$60)</f>
        <v>0.38361171284019807</v>
      </c>
      <c r="P201" s="278">
        <f>IF(P$60=0,0,P$60/NMM_fec!P$60)</f>
        <v>0.38279422632070659</v>
      </c>
      <c r="Q201" s="278">
        <f>IF(Q$60=0,0,Q$60/NMM_fec!Q$60)</f>
        <v>0.38057470348537709</v>
      </c>
      <c r="R201" s="278">
        <f>IF(R$60=0,0,R$60/NMM_fec!R$60)</f>
        <v>0.38134243700173126</v>
      </c>
      <c r="S201" s="278">
        <f>IF(S$60=0,0,S$60/NMM_fec!S$60)</f>
        <v>0.38658832450755359</v>
      </c>
      <c r="T201" s="278">
        <f>IF(T$60=0,0,T$60/NMM_fec!T$60)</f>
        <v>0.41525888921444737</v>
      </c>
      <c r="U201" s="278">
        <f>IF(U$60=0,0,U$60/NMM_fec!U$60)</f>
        <v>0.42372420157630081</v>
      </c>
      <c r="V201" s="278">
        <f>IF(V$60=0,0,V$60/NMM_fec!V$60)</f>
        <v>0.42710417664342215</v>
      </c>
      <c r="W201" s="278">
        <f>IF(W$60=0,0,W$60/NMM_fec!W$60)</f>
        <v>0.42857990338855911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0.50375798859678012</v>
      </c>
      <c r="C202" s="278">
        <f>IF(C$79=0,0,C$79/NMM_fec!C$79)</f>
        <v>0.50685091921092607</v>
      </c>
      <c r="D202" s="278">
        <f>IF(D$79=0,0,D$79/NMM_fec!D$79)</f>
        <v>0.50622835607882688</v>
      </c>
      <c r="E202" s="278">
        <f>IF(E$79=0,0,E$79/NMM_fec!E$79)</f>
        <v>0.5053367045713093</v>
      </c>
      <c r="F202" s="278">
        <f>IF(F$79=0,0,F$79/NMM_fec!F$79)</f>
        <v>0.50731497817301341</v>
      </c>
      <c r="G202" s="278">
        <f>IF(G$79=0,0,G$79/NMM_fec!G$79)</f>
        <v>0.50841964136041629</v>
      </c>
      <c r="H202" s="278">
        <f>IF(H$79=0,0,H$79/NMM_fec!H$79)</f>
        <v>0.51081314392945221</v>
      </c>
      <c r="I202" s="278">
        <f>IF(I$79=0,0,I$79/NMM_fec!I$79)</f>
        <v>0.50793976909680849</v>
      </c>
      <c r="J202" s="278">
        <f>IF(J$79=0,0,J$79/NMM_fec!J$79)</f>
        <v>0.50895123498745376</v>
      </c>
      <c r="K202" s="278">
        <f>IF(K$79=0,0,K$79/NMM_fec!K$79)</f>
        <v>0.50688913516728895</v>
      </c>
      <c r="L202" s="278">
        <f>IF(L$79=0,0,L$79/NMM_fec!L$79)</f>
        <v>0.50679608473459603</v>
      </c>
      <c r="M202" s="278">
        <f>IF(M$79=0,0,M$79/NMM_fec!M$79)</f>
        <v>0.50872255207687311</v>
      </c>
      <c r="N202" s="278">
        <f>IF(N$79=0,0,N$79/NMM_fec!N$79)</f>
        <v>0.50815239680808921</v>
      </c>
      <c r="O202" s="278">
        <f>IF(O$79=0,0,O$79/NMM_fec!O$79)</f>
        <v>0.50722859546590315</v>
      </c>
      <c r="P202" s="278">
        <f>IF(P$79=0,0,P$79/NMM_fec!P$79)</f>
        <v>0.51074480434289438</v>
      </c>
      <c r="Q202" s="278">
        <f>IF(Q$79=0,0,Q$79/NMM_fec!Q$79)</f>
        <v>0.51057715473369081</v>
      </c>
      <c r="R202" s="278">
        <f>IF(R$79=0,0,R$79/NMM_fec!R$79)</f>
        <v>0.50921173584215895</v>
      </c>
      <c r="S202" s="278">
        <f>IF(S$79=0,0,S$79/NMM_fec!S$79)</f>
        <v>0.52054927462783718</v>
      </c>
      <c r="T202" s="278">
        <f>IF(T$79=0,0,T$79/NMM_fec!T$79)</f>
        <v>0.54596246497869561</v>
      </c>
      <c r="U202" s="278">
        <f>IF(U$79=0,0,U$79/NMM_fec!U$79)</f>
        <v>0.56731255797361269</v>
      </c>
      <c r="V202" s="278">
        <f>IF(V$79=0,0,V$79/NMM_fec!V$79)</f>
        <v>0.57542253917242459</v>
      </c>
      <c r="W202" s="278">
        <f>IF(W$79=0,0,W$79/NMM_fec!W$79)</f>
        <v>0.57887756944395707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0.41447721842302926</v>
      </c>
      <c r="C203" s="279">
        <f>IF(C$89=0,0,C$89/NMM_fec!C$89)</f>
        <v>0.41704483199138864</v>
      </c>
      <c r="D203" s="279">
        <f>IF(D$89=0,0,D$89/NMM_fec!D$89)</f>
        <v>0.41757116657740678</v>
      </c>
      <c r="E203" s="279">
        <f>IF(E$89=0,0,E$89/NMM_fec!E$89)</f>
        <v>0.41855485799281555</v>
      </c>
      <c r="F203" s="279">
        <f>IF(F$89=0,0,F$89/NMM_fec!F$89)</f>
        <v>0.41789913099698334</v>
      </c>
      <c r="G203" s="279">
        <f>IF(G$89=0,0,G$89/NMM_fec!G$89)</f>
        <v>0.41694773391959561</v>
      </c>
      <c r="H203" s="279">
        <f>IF(H$89=0,0,H$89/NMM_fec!H$89)</f>
        <v>0.41901050089160213</v>
      </c>
      <c r="I203" s="279">
        <f>IF(I$89=0,0,I$89/NMM_fec!I$89)</f>
        <v>0.41892002020069913</v>
      </c>
      <c r="J203" s="279">
        <f>IF(J$89=0,0,J$89/NMM_fec!J$89)</f>
        <v>0.42418399466768153</v>
      </c>
      <c r="K203" s="279">
        <f>IF(K$89=0,0,K$89/NMM_fec!K$89)</f>
        <v>0.43313442003026592</v>
      </c>
      <c r="L203" s="279">
        <f>IF(L$89=0,0,L$89/NMM_fec!L$89)</f>
        <v>0.43445917530458006</v>
      </c>
      <c r="M203" s="279">
        <f>IF(M$89=0,0,M$89/NMM_fec!M$89)</f>
        <v>0.43357888867712108</v>
      </c>
      <c r="N203" s="279">
        <f>IF(N$89=0,0,N$89/NMM_fec!N$89)</f>
        <v>0.44829536034621037</v>
      </c>
      <c r="O203" s="279">
        <f>IF(O$89=0,0,O$89/NMM_fec!O$89)</f>
        <v>0.44485507350575265</v>
      </c>
      <c r="P203" s="279">
        <f>IF(P$89=0,0,P$89/NMM_fec!P$89)</f>
        <v>0.44544559482067969</v>
      </c>
      <c r="Q203" s="279">
        <f>IF(Q$89=0,0,Q$89/NMM_fec!Q$89)</f>
        <v>0.44621813789508197</v>
      </c>
      <c r="R203" s="279">
        <f>IF(R$89=0,0,R$89/NMM_fec!R$89)</f>
        <v>0.44645012558430031</v>
      </c>
      <c r="S203" s="279">
        <f>IF(S$89=0,0,S$89/NMM_fec!S$89)</f>
        <v>0.45364589838239711</v>
      </c>
      <c r="T203" s="279">
        <f>IF(T$89=0,0,T$89/NMM_fec!T$89)</f>
        <v>0.48230485594875688</v>
      </c>
      <c r="U203" s="279">
        <f>IF(U$89=0,0,U$89/NMM_fec!U$89)</f>
        <v>0.49353407242003305</v>
      </c>
      <c r="V203" s="279">
        <f>IF(V$89=0,0,V$89/NMM_fec!V$89)</f>
        <v>0.500515501385979</v>
      </c>
      <c r="W203" s="279">
        <f>IF(W$89=0,0,W$89/NMM_fec!W$89)</f>
        <v>0.50203047279680169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0.36455725919112691</v>
      </c>
      <c r="C205" s="322">
        <f>IF(C$99=0,0,C$99/NMM_fec!C$99)</f>
        <v>0.36612693238153982</v>
      </c>
      <c r="D205" s="322">
        <f>IF(D$99=0,0,D$99/NMM_fec!D$99)</f>
        <v>0.36648771016708537</v>
      </c>
      <c r="E205" s="322">
        <f>IF(E$99=0,0,E$99/NMM_fec!E$99)</f>
        <v>0.36441075897590458</v>
      </c>
      <c r="F205" s="322">
        <f>IF(F$99=0,0,F$99/NMM_fec!F$99)</f>
        <v>0.36357936967424687</v>
      </c>
      <c r="G205" s="322">
        <f>IF(G$99=0,0,G$99/NMM_fec!G$99)</f>
        <v>0.36552808421406729</v>
      </c>
      <c r="H205" s="322">
        <f>IF(H$99=0,0,H$99/NMM_fec!H$99)</f>
        <v>0.36672570789778025</v>
      </c>
      <c r="I205" s="322">
        <f>IF(I$99=0,0,I$99/NMM_fec!I$99)</f>
        <v>0.3694924264431666</v>
      </c>
      <c r="J205" s="322">
        <f>IF(J$99=0,0,J$99/NMM_fec!J$99)</f>
        <v>0.37664185504801917</v>
      </c>
      <c r="K205" s="322">
        <f>IF(K$99=0,0,K$99/NMM_fec!K$99)</f>
        <v>0.3848774258696061</v>
      </c>
      <c r="L205" s="322">
        <f>IF(L$99=0,0,L$99/NMM_fec!L$99)</f>
        <v>0.3901074800687</v>
      </c>
      <c r="M205" s="322">
        <f>IF(M$99=0,0,M$99/NMM_fec!M$99)</f>
        <v>0.38929251433537704</v>
      </c>
      <c r="N205" s="322">
        <f>IF(N$99=0,0,N$99/NMM_fec!N$99)</f>
        <v>0.4028407364259135</v>
      </c>
      <c r="O205" s="322">
        <f>IF(O$99=0,0,O$99/NMM_fec!O$99)</f>
        <v>0.40003436302118778</v>
      </c>
      <c r="P205" s="322">
        <f>IF(P$99=0,0,P$99/NMM_fec!P$99)</f>
        <v>0.41300888172026262</v>
      </c>
      <c r="Q205" s="322">
        <f>IF(Q$99=0,0,Q$99/NMM_fec!Q$99)</f>
        <v>0.41359321356958084</v>
      </c>
      <c r="R205" s="322">
        <f>IF(R$99=0,0,R$99/NMM_fec!R$99)</f>
        <v>0.4230404005683559</v>
      </c>
      <c r="S205" s="322">
        <f>IF(S$99=0,0,S$99/NMM_fec!S$99)</f>
        <v>0.42182436154925551</v>
      </c>
      <c r="T205" s="322">
        <f>IF(T$99=0,0,T$99/NMM_fec!T$99)</f>
        <v>0.43344785415833087</v>
      </c>
      <c r="U205" s="322">
        <f>IF(U$99=0,0,U$99/NMM_fec!U$99)</f>
        <v>0.43588766013198177</v>
      </c>
      <c r="V205" s="322">
        <f>IF(V$99=0,0,V$99/NMM_fec!V$99)</f>
        <v>0.44705439526096113</v>
      </c>
      <c r="W205" s="322">
        <f>IF(W$99=0,0,W$99/NMM_fec!W$99)</f>
        <v>0.45740850802381144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0.35899286302800709</v>
      </c>
      <c r="C206" s="275">
        <f>IF(C$100=0,0,C$100/NMM_fec!C$100)</f>
        <v>0.35907369695265073</v>
      </c>
      <c r="D206" s="275">
        <f>IF(D$100=0,0,D$100/NMM_fec!D$100)</f>
        <v>0.35938781502082201</v>
      </c>
      <c r="E206" s="275">
        <f>IF(E$100=0,0,E$100/NMM_fec!E$100)</f>
        <v>0.35963719355525259</v>
      </c>
      <c r="F206" s="275">
        <f>IF(F$100=0,0,F$100/NMM_fec!F$100)</f>
        <v>0.36029373246106583</v>
      </c>
      <c r="G206" s="275">
        <f>IF(G$100=0,0,G$100/NMM_fec!G$100)</f>
        <v>0.36233784982348904</v>
      </c>
      <c r="H206" s="275">
        <f>IF(H$100=0,0,H$100/NMM_fec!H$100)</f>
        <v>0.36233784982348899</v>
      </c>
      <c r="I206" s="275">
        <f>IF(I$100=0,0,I$100/NMM_fec!I$100)</f>
        <v>0.36489639525813006</v>
      </c>
      <c r="J206" s="275">
        <f>IF(J$100=0,0,J$100/NMM_fec!J$100)</f>
        <v>0.36806111167212174</v>
      </c>
      <c r="K206" s="275">
        <f>IF(K$100=0,0,K$100/NMM_fec!K$100)</f>
        <v>0.3680611116721218</v>
      </c>
      <c r="L206" s="275">
        <f>IF(L$100=0,0,L$100/NMM_fec!L$100)</f>
        <v>0.371622411364255</v>
      </c>
      <c r="M206" s="275">
        <f>IF(M$100=0,0,M$100/NMM_fec!M$100)</f>
        <v>0.37162241136425495</v>
      </c>
      <c r="N206" s="275">
        <f>IF(N$100=0,0,N$100/NMM_fec!N$100)</f>
        <v>0.37162241136425495</v>
      </c>
      <c r="O206" s="275">
        <f>IF(O$100=0,0,O$100/NMM_fec!O$100)</f>
        <v>0.37162241136425495</v>
      </c>
      <c r="P206" s="275">
        <f>IF(P$100=0,0,P$100/NMM_fec!P$100)</f>
        <v>0.38327659808763831</v>
      </c>
      <c r="Q206" s="275">
        <f>IF(Q$100=0,0,Q$100/NMM_fec!Q$100)</f>
        <v>0.38327659808763825</v>
      </c>
      <c r="R206" s="275">
        <f>IF(R$100=0,0,R$100/NMM_fec!R$100)</f>
        <v>0.39158692959266922</v>
      </c>
      <c r="S206" s="275">
        <f>IF(S$100=0,0,S$100/NMM_fec!S$100)</f>
        <v>0.39158692959266933</v>
      </c>
      <c r="T206" s="275">
        <f>IF(T$100=0,0,T$100/NMM_fec!T$100)</f>
        <v>0.40667141757197017</v>
      </c>
      <c r="U206" s="275">
        <f>IF(U$100=0,0,U$100/NMM_fec!U$100)</f>
        <v>0.40667141757197023</v>
      </c>
      <c r="V206" s="275">
        <f>IF(V$100=0,0,V$100/NMM_fec!V$100)</f>
        <v>0.41478434230369277</v>
      </c>
      <c r="W206" s="275">
        <f>IF(W$100=0,0,W$100/NMM_fec!W$100)</f>
        <v>0.42282369551246968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9.3180744982677879E-2</v>
      </c>
      <c r="C207" s="276">
        <f>IF(C$101=0,0,C$101/NMM_fec!C$101)</f>
        <v>9.3201726361679782E-2</v>
      </c>
      <c r="D207" s="276">
        <f>IF(D$101=0,0,D$101/NMM_fec!D$101)</f>
        <v>9.3283259335226465E-2</v>
      </c>
      <c r="E207" s="276">
        <f>IF(E$101=0,0,E$101/NMM_fec!E$101)</f>
        <v>9.3347988414865884E-2</v>
      </c>
      <c r="F207" s="276">
        <f>IF(F$101=0,0,F$101/NMM_fec!F$101)</f>
        <v>9.3518400672752536E-2</v>
      </c>
      <c r="G207" s="276">
        <f>IF(G$101=0,0,G$101/NMM_fec!G$101)</f>
        <v>9.4048974949511241E-2</v>
      </c>
      <c r="H207" s="276">
        <f>IF(H$101=0,0,H$101/NMM_fec!H$101)</f>
        <v>9.4048974949511241E-2</v>
      </c>
      <c r="I207" s="276">
        <f>IF(I$101=0,0,I$101/NMM_fec!I$101)</f>
        <v>9.4713074975514497E-2</v>
      </c>
      <c r="J207" s="276">
        <f>IF(J$101=0,0,J$101/NMM_fec!J$101)</f>
        <v>9.5534513682198882E-2</v>
      </c>
      <c r="K207" s="276">
        <f>IF(K$101=0,0,K$101/NMM_fec!K$101)</f>
        <v>9.5534513682198868E-2</v>
      </c>
      <c r="L207" s="276">
        <f>IF(L$101=0,0,L$101/NMM_fec!L$101)</f>
        <v>9.6458890160384378E-2</v>
      </c>
      <c r="M207" s="276">
        <f>IF(M$101=0,0,M$101/NMM_fec!M$101)</f>
        <v>9.6458890160384364E-2</v>
      </c>
      <c r="N207" s="276">
        <f>IF(N$101=0,0,N$101/NMM_fec!N$101)</f>
        <v>9.6458890160384364E-2</v>
      </c>
      <c r="O207" s="276">
        <f>IF(O$101=0,0,O$101/NMM_fec!O$101)</f>
        <v>9.6458890160384364E-2</v>
      </c>
      <c r="P207" s="276">
        <f>IF(P$101=0,0,P$101/NMM_fec!P$101)</f>
        <v>9.9483868963284372E-2</v>
      </c>
      <c r="Q207" s="276">
        <f>IF(Q$101=0,0,Q$101/NMM_fec!Q$101)</f>
        <v>9.9483868963284344E-2</v>
      </c>
      <c r="R207" s="276">
        <f>IF(R$101=0,0,R$101/NMM_fec!R$101)</f>
        <v>0.10164091151326782</v>
      </c>
      <c r="S207" s="276">
        <f>IF(S$101=0,0,S$101/NMM_fec!S$101)</f>
        <v>0.10164091151326782</v>
      </c>
      <c r="T207" s="276">
        <f>IF(T$101=0,0,T$101/NMM_fec!T$101)</f>
        <v>0.10555626463683078</v>
      </c>
      <c r="U207" s="276">
        <f>IF(U$101=0,0,U$101/NMM_fec!U$101)</f>
        <v>0.10555626463683078</v>
      </c>
      <c r="V207" s="276">
        <f>IF(V$101=0,0,V$101/NMM_fec!V$101)</f>
        <v>0.10766206797819504</v>
      </c>
      <c r="W207" s="276">
        <f>IF(W$101=0,0,W$101/NMM_fec!W$101)</f>
        <v>0.10974877498081938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0.5091442260025405</v>
      </c>
      <c r="C208" s="276">
        <f>IF(C$102=0,0,C$102/NMM_fec!C$102)</f>
        <v>0.50925886930115749</v>
      </c>
      <c r="D208" s="276">
        <f>IF(D$102=0,0,D$102/NMM_fec!D$102)</f>
        <v>0.50970436952459752</v>
      </c>
      <c r="E208" s="276">
        <f>IF(E$102=0,0,E$102/NMM_fec!E$102)</f>
        <v>0.5100580524357935</v>
      </c>
      <c r="F208" s="276">
        <f>IF(F$102=0,0,F$102/NMM_fec!F$102)</f>
        <v>0.51098919349030203</v>
      </c>
      <c r="G208" s="276">
        <f>IF(G$102=0,0,G$102/NMM_fec!G$102)</f>
        <v>0.5138882777327316</v>
      </c>
      <c r="H208" s="276">
        <f>IF(H$102=0,0,H$102/NMM_fec!H$102)</f>
        <v>0.51388827773273171</v>
      </c>
      <c r="I208" s="276">
        <f>IF(I$102=0,0,I$102/NMM_fec!I$102)</f>
        <v>0.51751695331147474</v>
      </c>
      <c r="J208" s="276">
        <f>IF(J$102=0,0,J$102/NMM_fec!J$102)</f>
        <v>0.52200533526850967</v>
      </c>
      <c r="K208" s="276">
        <f>IF(K$102=0,0,K$102/NMM_fec!K$102)</f>
        <v>0.52200533526850956</v>
      </c>
      <c r="L208" s="276">
        <f>IF(L$102=0,0,L$102/NMM_fec!L$102)</f>
        <v>0.5270561743298221</v>
      </c>
      <c r="M208" s="276">
        <f>IF(M$102=0,0,M$102/NMM_fec!M$102)</f>
        <v>0.52705617432982199</v>
      </c>
      <c r="N208" s="276">
        <f>IF(N$102=0,0,N$102/NMM_fec!N$102)</f>
        <v>0.52705617432982244</v>
      </c>
      <c r="O208" s="276">
        <f>IF(O$102=0,0,O$102/NMM_fec!O$102)</f>
        <v>0.52705617432982232</v>
      </c>
      <c r="P208" s="276">
        <f>IF(P$102=0,0,P$102/NMM_fec!P$102)</f>
        <v>0.54358480899101647</v>
      </c>
      <c r="Q208" s="276">
        <f>IF(Q$102=0,0,Q$102/NMM_fec!Q$102)</f>
        <v>0.54358480899101658</v>
      </c>
      <c r="R208" s="276">
        <f>IF(R$102=0,0,R$102/NMM_fec!R$102)</f>
        <v>0.55537099678947233</v>
      </c>
      <c r="S208" s="276">
        <f>IF(S$102=0,0,S$102/NMM_fec!S$102)</f>
        <v>0.55537099678947266</v>
      </c>
      <c r="T208" s="276">
        <f>IF(T$102=0,0,T$102/NMM_fec!T$102)</f>
        <v>0.57644989902625843</v>
      </c>
      <c r="U208" s="276">
        <f>IF(U$102=0,0,U$102/NMM_fec!U$102)</f>
        <v>0.5767646810317878</v>
      </c>
      <c r="V208" s="276">
        <f>IF(V$102=0,0,V$102/NMM_fec!V$102)</f>
        <v>0.58827089524537612</v>
      </c>
      <c r="W208" s="276">
        <f>IF(W$102=0,0,W$102/NMM_fec!W$102)</f>
        <v>0.59967276611411346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0.35566865271212361</v>
      </c>
      <c r="C209" s="276">
        <f>IF(C$103=0,0,C$103/NMM_fec!C$103)</f>
        <v>0.35574873812894475</v>
      </c>
      <c r="D209" s="276">
        <f>IF(D$103=0,0,D$103/NMM_fec!D$103)</f>
        <v>0.35605994751945086</v>
      </c>
      <c r="E209" s="276">
        <f>IF(E$103=0,0,E$103/NMM_fec!E$103)</f>
        <v>0.35630701685283006</v>
      </c>
      <c r="F209" s="276">
        <f>IF(F$103=0,0,F$103/NMM_fec!F$103)</f>
        <v>0.35695747632468183</v>
      </c>
      <c r="G209" s="276">
        <f>IF(G$103=0,0,G$103/NMM_fec!G$103)</f>
        <v>0.35898266552244518</v>
      </c>
      <c r="H209" s="276">
        <f>IF(H$103=0,0,H$103/NMM_fec!H$103)</f>
        <v>0.35898266552244518</v>
      </c>
      <c r="I209" s="276">
        <f>IF(I$103=0,0,I$103/NMM_fec!I$103)</f>
        <v>0.36151751927960901</v>
      </c>
      <c r="J209" s="276">
        <f>IF(J$103=0,0,J$103/NMM_fec!J$103)</f>
        <v>0.3646529309802381</v>
      </c>
      <c r="K209" s="276">
        <f>IF(K$103=0,0,K$103/NMM_fec!K$103)</f>
        <v>0.36465293098023815</v>
      </c>
      <c r="L209" s="276">
        <f>IF(L$103=0,0,L$103/NMM_fec!L$103)</f>
        <v>0.36818125366810805</v>
      </c>
      <c r="M209" s="276">
        <f>IF(M$103=0,0,M$103/NMM_fec!M$103)</f>
        <v>0.36818125366810811</v>
      </c>
      <c r="N209" s="276">
        <f>IF(N$103=0,0,N$103/NMM_fec!N$103)</f>
        <v>0.36818125366810811</v>
      </c>
      <c r="O209" s="276">
        <f>IF(O$103=0,0,O$103/NMM_fec!O$103)</f>
        <v>0.36818125366810805</v>
      </c>
      <c r="P209" s="276">
        <f>IF(P$103=0,0,P$103/NMM_fec!P$103)</f>
        <v>0.37972752468697757</v>
      </c>
      <c r="Q209" s="276">
        <f>IF(Q$103=0,0,Q$103/NMM_fec!Q$103)</f>
        <v>0.37972752468697774</v>
      </c>
      <c r="R209" s="276">
        <f>IF(R$103=0,0,R$103/NMM_fec!R$103)</f>
        <v>0.38796090399445132</v>
      </c>
      <c r="S209" s="276">
        <f>IF(S$103=0,0,S$103/NMM_fec!S$103)</f>
        <v>0.38796090399445121</v>
      </c>
      <c r="T209" s="276">
        <f>IF(T$103=0,0,T$103/NMM_fec!T$103)</f>
        <v>0.402905712287288</v>
      </c>
      <c r="U209" s="276">
        <f>IF(U$103=0,0,U$103/NMM_fec!U$103)</f>
        <v>0.40290571228728794</v>
      </c>
      <c r="V209" s="276">
        <f>IF(V$103=0,0,V$103/NMM_fec!V$103)</f>
        <v>0.41094351277320335</v>
      </c>
      <c r="W209" s="276">
        <f>IF(W$103=0,0,W$103/NMM_fec!W$103)</f>
        <v>0.41890842299544212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0.5258917937166907</v>
      </c>
      <c r="C210" s="277">
        <f>IF(C$104=0,0,C$104/NMM_fec!C$104)</f>
        <v>0.52612656965327298</v>
      </c>
      <c r="D210" s="277">
        <f>IF(D$104=0,0,D$104/NMM_fec!D$104)</f>
        <v>0.52630920317889018</v>
      </c>
      <c r="E210" s="277">
        <f>IF(E$104=0,0,E$104/NMM_fec!E$104)</f>
        <v>0.53005732945877471</v>
      </c>
      <c r="F210" s="277">
        <f>IF(F$104=0,0,F$104/NMM_fec!F$104)</f>
        <v>0.53635443157589202</v>
      </c>
      <c r="G210" s="277">
        <f>IF(G$104=0,0,G$104/NMM_fec!G$104)</f>
        <v>0.53688925991815695</v>
      </c>
      <c r="H210" s="277">
        <f>IF(H$104=0,0,H$104/NMM_fec!H$104)</f>
        <v>0.54143201764014404</v>
      </c>
      <c r="I210" s="277">
        <f>IF(I$104=0,0,I$104/NMM_fec!I$104)</f>
        <v>0.54554781388489326</v>
      </c>
      <c r="J210" s="277">
        <f>IF(J$104=0,0,J$104/NMM_fec!J$104)</f>
        <v>0.5622287613813437</v>
      </c>
      <c r="K210" s="277">
        <f>IF(K$104=0,0,K$104/NMM_fec!K$104)</f>
        <v>0.58151219923413555</v>
      </c>
      <c r="L210" s="277">
        <f>IF(L$104=0,0,L$104/NMM_fec!L$104)</f>
        <v>0.58955329451684524</v>
      </c>
      <c r="M210" s="277">
        <f>IF(M$104=0,0,M$104/NMM_fec!M$104)</f>
        <v>0.58672533496152823</v>
      </c>
      <c r="N210" s="277">
        <f>IF(N$104=0,0,N$104/NMM_fec!N$104)</f>
        <v>0.62795451638682354</v>
      </c>
      <c r="O210" s="277">
        <f>IF(O$104=0,0,O$104/NMM_fec!O$104)</f>
        <v>0.6048650229854774</v>
      </c>
      <c r="P210" s="277">
        <f>IF(P$104=0,0,P$104/NMM_fec!P$104)</f>
        <v>0.62752403209883589</v>
      </c>
      <c r="Q210" s="277">
        <f>IF(Q$104=0,0,Q$104/NMM_fec!Q$104)</f>
        <v>0.63599873114034233</v>
      </c>
      <c r="R210" s="277">
        <f>IF(R$104=0,0,R$104/NMM_fec!R$104)</f>
        <v>0.64732412230739311</v>
      </c>
      <c r="S210" s="277">
        <f>IF(S$104=0,0,S$104/NMM_fec!S$104)</f>
        <v>0.6537908928120888</v>
      </c>
      <c r="T210" s="277">
        <f>IF(T$104=0,0,T$104/NMM_fec!T$104)</f>
        <v>0.661596980283776</v>
      </c>
      <c r="U210" s="277">
        <f>IF(U$104=0,0,U$104/NMM_fec!U$104)</f>
        <v>0.66611873498336105</v>
      </c>
      <c r="V210" s="277">
        <f>IF(V$104=0,0,V$104/NMM_fec!V$104)</f>
        <v>0.69453949682877658</v>
      </c>
      <c r="W210" s="277">
        <f>IF(W$104=0,0,W$104/NMM_fec!W$104)</f>
        <v>0.71139758802857411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0.35060262014188709</v>
      </c>
      <c r="C211" s="278">
        <f>IF(C$110=0,0,C$110/NMM_fec!C$110)</f>
        <v>0.35209116958275494</v>
      </c>
      <c r="D211" s="278">
        <f>IF(D$110=0,0,D$110/NMM_fec!D$110)</f>
        <v>0.35288270529870047</v>
      </c>
      <c r="E211" s="278">
        <f>IF(E$110=0,0,E$110/NMM_fec!E$110)</f>
        <v>0.35082020233043681</v>
      </c>
      <c r="F211" s="278">
        <f>IF(F$110=0,0,F$110/NMM_fec!F$110)</f>
        <v>0.34849394174892823</v>
      </c>
      <c r="G211" s="278">
        <f>IF(G$110=0,0,G$110/NMM_fec!G$110)</f>
        <v>0.35154058691136825</v>
      </c>
      <c r="H211" s="278">
        <f>IF(H$110=0,0,H$110/NMM_fec!H$110)</f>
        <v>0.35160456017613106</v>
      </c>
      <c r="I211" s="278">
        <f>IF(I$110=0,0,I$110/NMM_fec!I$110)</f>
        <v>0.35463837744521087</v>
      </c>
      <c r="J211" s="278">
        <f>IF(J$110=0,0,J$110/NMM_fec!J$110)</f>
        <v>0.35970504201670217</v>
      </c>
      <c r="K211" s="278">
        <f>IF(K$110=0,0,K$110/NMM_fec!K$110)</f>
        <v>0.36654171755050413</v>
      </c>
      <c r="L211" s="278">
        <f>IF(L$110=0,0,L$110/NMM_fec!L$110)</f>
        <v>0.37189060389221046</v>
      </c>
      <c r="M211" s="278">
        <f>IF(M$110=0,0,M$110/NMM_fec!M$110)</f>
        <v>0.37126047901904857</v>
      </c>
      <c r="N211" s="278">
        <f>IF(N$110=0,0,N$110/NMM_fec!N$110)</f>
        <v>0.37936532031327969</v>
      </c>
      <c r="O211" s="278">
        <f>IF(O$110=0,0,O$110/NMM_fec!O$110)</f>
        <v>0.38043597820930136</v>
      </c>
      <c r="P211" s="278">
        <f>IF(P$110=0,0,P$110/NMM_fec!P$110)</f>
        <v>0.39214609028978376</v>
      </c>
      <c r="Q211" s="278">
        <f>IF(Q$110=0,0,Q$110/NMM_fec!Q$110)</f>
        <v>0.39159662070983414</v>
      </c>
      <c r="R211" s="278">
        <f>IF(R$110=0,0,R$110/NMM_fec!R$110)</f>
        <v>0.40130052020263612</v>
      </c>
      <c r="S211" s="278">
        <f>IF(S$110=0,0,S$110/NMM_fec!S$110)</f>
        <v>0.39931047191534441</v>
      </c>
      <c r="T211" s="278">
        <f>IF(T$110=0,0,T$110/NMM_fec!T$110)</f>
        <v>0.41266633159866273</v>
      </c>
      <c r="U211" s="278">
        <f>IF(U$110=0,0,U$110/NMM_fec!U$110)</f>
        <v>0.41495463540313549</v>
      </c>
      <c r="V211" s="278">
        <f>IF(V$110=0,0,V$110/NMM_fec!V$110)</f>
        <v>0.42435402257383248</v>
      </c>
      <c r="W211" s="278">
        <f>IF(W$110=0,0,W$110/NMM_fec!W$110)</f>
        <v>0.43432148040028623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0.43411400760913826</v>
      </c>
      <c r="C212" s="278">
        <f>IF(C$118=0,0,C$118/NMM_fec!C$118)</f>
        <v>0.43421175645763022</v>
      </c>
      <c r="D212" s="278">
        <f>IF(D$118=0,0,D$118/NMM_fec!D$118)</f>
        <v>0.43459160538355607</v>
      </c>
      <c r="E212" s="278">
        <f>IF(E$118=0,0,E$118/NMM_fec!E$118)</f>
        <v>0.43489316768783193</v>
      </c>
      <c r="F212" s="278">
        <f>IF(F$118=0,0,F$118/NMM_fec!F$118)</f>
        <v>0.43568709081251461</v>
      </c>
      <c r="G212" s="278">
        <f>IF(G$118=0,0,G$118/NMM_fec!G$118)</f>
        <v>0.43815895048331721</v>
      </c>
      <c r="H212" s="278">
        <f>IF(H$118=0,0,H$118/NMM_fec!H$118)</f>
        <v>0.43815895048331749</v>
      </c>
      <c r="I212" s="278">
        <f>IF(I$118=0,0,I$118/NMM_fec!I$118)</f>
        <v>0.44125288500589704</v>
      </c>
      <c r="J212" s="278">
        <f>IF(J$118=0,0,J$118/NMM_fec!J$118)</f>
        <v>0.44507983497319265</v>
      </c>
      <c r="K212" s="278">
        <f>IF(K$118=0,0,K$118/NMM_fec!K$118)</f>
        <v>0.44507983497319259</v>
      </c>
      <c r="L212" s="278">
        <f>IF(L$118=0,0,L$118/NMM_fec!L$118)</f>
        <v>0.44938635535526639</v>
      </c>
      <c r="M212" s="278">
        <f>IF(M$118=0,0,M$118/NMM_fec!M$118)</f>
        <v>0.44938635535526628</v>
      </c>
      <c r="N212" s="278">
        <f>IF(N$118=0,0,N$118/NMM_fec!N$118)</f>
        <v>0.44938635535526644</v>
      </c>
      <c r="O212" s="278">
        <f>IF(O$118=0,0,O$118/NMM_fec!O$118)</f>
        <v>0.44938635535526639</v>
      </c>
      <c r="P212" s="278">
        <f>IF(P$118=0,0,P$118/NMM_fec!P$118)</f>
        <v>0.46347924194147821</v>
      </c>
      <c r="Q212" s="278">
        <f>IF(Q$118=0,0,Q$118/NMM_fec!Q$118)</f>
        <v>0.4634792419414781</v>
      </c>
      <c r="R212" s="278">
        <f>IF(R$118=0,0,R$118/NMM_fec!R$118)</f>
        <v>0.47352855401910576</v>
      </c>
      <c r="S212" s="278">
        <f>IF(S$118=0,0,S$118/NMM_fec!S$118)</f>
        <v>0.47352855401910565</v>
      </c>
      <c r="T212" s="278">
        <f>IF(T$118=0,0,T$118/NMM_fec!T$118)</f>
        <v>0.49176955043945897</v>
      </c>
      <c r="U212" s="278">
        <f>IF(U$118=0,0,U$118/NMM_fec!U$118)</f>
        <v>0.49176955043945897</v>
      </c>
      <c r="V212" s="278">
        <f>IF(V$118=0,0,V$118/NMM_fec!V$118)</f>
        <v>0.50158014733827405</v>
      </c>
      <c r="W212" s="278">
        <f>IF(W$118=0,0,W$118/NMM_fec!W$118)</f>
        <v>0.51130177748604466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0.37547093878008103</v>
      </c>
      <c r="C213" s="278">
        <f>IF(C$119=0,0,C$119/NMM_fec!C$119)</f>
        <v>0.37712479946370647</v>
      </c>
      <c r="D213" s="278">
        <f>IF(D$119=0,0,D$119/NMM_fec!D$119)</f>
        <v>0.37749436456919738</v>
      </c>
      <c r="E213" s="278">
        <f>IF(E$119=0,0,E$119/NMM_fec!E$119)</f>
        <v>0.37522335505528959</v>
      </c>
      <c r="F213" s="278">
        <f>IF(F$119=0,0,F$119/NMM_fec!F$119)</f>
        <v>0.37431316842514573</v>
      </c>
      <c r="G213" s="278">
        <f>IF(G$119=0,0,G$119/NMM_fec!G$119)</f>
        <v>0.37630833796190527</v>
      </c>
      <c r="H213" s="278">
        <f>IF(H$119=0,0,H$119/NMM_fec!H$119)</f>
        <v>0.37755986229548938</v>
      </c>
      <c r="I213" s="278">
        <f>IF(I$119=0,0,I$119/NMM_fec!I$119)</f>
        <v>0.38039305160160769</v>
      </c>
      <c r="J213" s="278">
        <f>IF(J$119=0,0,J$119/NMM_fec!J$119)</f>
        <v>0.38775046954695569</v>
      </c>
      <c r="K213" s="278">
        <f>IF(K$119=0,0,K$119/NMM_fec!K$119)</f>
        <v>0.39614672940058554</v>
      </c>
      <c r="L213" s="278">
        <f>IF(L$119=0,0,L$119/NMM_fec!L$119)</f>
        <v>0.40152411756023454</v>
      </c>
      <c r="M213" s="278">
        <f>IF(M$119=0,0,M$119/NMM_fec!M$119)</f>
        <v>0.40069953499456584</v>
      </c>
      <c r="N213" s="278">
        <f>IF(N$119=0,0,N$119/NMM_fec!N$119)</f>
        <v>0.41412683850310633</v>
      </c>
      <c r="O213" s="278">
        <f>IF(O$119=0,0,O$119/NMM_fec!O$119)</f>
        <v>0.41179969070927536</v>
      </c>
      <c r="P213" s="278">
        <f>IF(P$119=0,0,P$119/NMM_fec!P$119)</f>
        <v>0.42509989433815831</v>
      </c>
      <c r="Q213" s="278">
        <f>IF(Q$119=0,0,Q$119/NMM_fec!Q$119)</f>
        <v>0.42553632408815556</v>
      </c>
      <c r="R213" s="278">
        <f>IF(R$119=0,0,R$119/NMM_fec!R$119)</f>
        <v>0.43531907436423295</v>
      </c>
      <c r="S213" s="278">
        <f>IF(S$119=0,0,S$119/NMM_fec!S$119)</f>
        <v>0.43392774866044714</v>
      </c>
      <c r="T213" s="278">
        <f>IF(T$119=0,0,T$119/NMM_fec!T$119)</f>
        <v>0.44609348407763882</v>
      </c>
      <c r="U213" s="278">
        <f>IF(U$119=0,0,U$119/NMM_fec!U$119)</f>
        <v>0.44854585771209188</v>
      </c>
      <c r="V213" s="278">
        <f>IF(V$119=0,0,V$119/NMM_fec!V$119)</f>
        <v>0.45985916536179516</v>
      </c>
      <c r="W213" s="278">
        <f>IF(W$119=0,0,W$119/NMM_fec!W$119)</f>
        <v>0.47046822055506893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0.44617273004272562</v>
      </c>
      <c r="C214" s="279">
        <f>IF(C$127=0,0,C$127/NMM_fec!C$127)</f>
        <v>0.44627319413700878</v>
      </c>
      <c r="D214" s="279">
        <f>IF(D$127=0,0,D$127/NMM_fec!D$127)</f>
        <v>0.44666359442198827</v>
      </c>
      <c r="E214" s="279">
        <f>IF(E$127=0,0,E$127/NMM_fec!E$127)</f>
        <v>0.44697353345693852</v>
      </c>
      <c r="F214" s="279">
        <f>IF(F$127=0,0,F$127/NMM_fec!F$127)</f>
        <v>0.44778951000175127</v>
      </c>
      <c r="G214" s="279">
        <f>IF(G$127=0,0,G$127/NMM_fec!G$127)</f>
        <v>0.45033003244118736</v>
      </c>
      <c r="H214" s="279">
        <f>IF(H$127=0,0,H$127/NMM_fec!H$127)</f>
        <v>0.4503300324411873</v>
      </c>
      <c r="I214" s="279">
        <f>IF(I$127=0,0,I$127/NMM_fec!I$127)</f>
        <v>0.45350990958939424</v>
      </c>
      <c r="J214" s="279">
        <f>IF(J$127=0,0,J$127/NMM_fec!J$127)</f>
        <v>0.45744316372244775</v>
      </c>
      <c r="K214" s="279">
        <f>IF(K$127=0,0,K$127/NMM_fec!K$127)</f>
        <v>0.45744316372244787</v>
      </c>
      <c r="L214" s="279">
        <f>IF(L$127=0,0,L$127/NMM_fec!L$127)</f>
        <v>0.46186930967069056</v>
      </c>
      <c r="M214" s="279">
        <f>IF(M$127=0,0,M$127/NMM_fec!M$127)</f>
        <v>0.46186930967069051</v>
      </c>
      <c r="N214" s="279">
        <f>IF(N$127=0,0,N$127/NMM_fec!N$127)</f>
        <v>0.46186930967069045</v>
      </c>
      <c r="O214" s="279">
        <f>IF(O$127=0,0,O$127/NMM_fec!O$127)</f>
        <v>0.46186930967069062</v>
      </c>
      <c r="P214" s="279">
        <f>IF(P$127=0,0,P$127/NMM_fec!P$127)</f>
        <v>0.47635366532874135</v>
      </c>
      <c r="Q214" s="279">
        <f>IF(Q$127=0,0,Q$127/NMM_fec!Q$127)</f>
        <v>0.47635366532874146</v>
      </c>
      <c r="R214" s="279">
        <f>IF(R$127=0,0,R$127/NMM_fec!R$127)</f>
        <v>0.48668212496408103</v>
      </c>
      <c r="S214" s="279">
        <f>IF(S$127=0,0,S$127/NMM_fec!S$127)</f>
        <v>0.48668212496408103</v>
      </c>
      <c r="T214" s="279">
        <f>IF(T$127=0,0,T$127/NMM_fec!T$127)</f>
        <v>0.50542981572944401</v>
      </c>
      <c r="U214" s="279">
        <f>IF(U$127=0,0,U$127/NMM_fec!U$127)</f>
        <v>0.50542981572944401</v>
      </c>
      <c r="V214" s="279">
        <f>IF(V$127=0,0,V$127/NMM_fec!V$127)</f>
        <v>0.51551292920878178</v>
      </c>
      <c r="W214" s="279">
        <f>IF(W$127=0,0,W$127/NMM_fec!W$127)</f>
        <v>0.52550460463843485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HU: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2401.8840956478084</v>
      </c>
      <c r="C5" s="225">
        <f t="shared" si="0"/>
        <v>2453.8354855061098</v>
      </c>
      <c r="D5" s="225">
        <f t="shared" si="0"/>
        <v>2451.5967626932029</v>
      </c>
      <c r="E5" s="225">
        <f t="shared" si="0"/>
        <v>2430.8870262782266</v>
      </c>
      <c r="F5" s="225">
        <f t="shared" si="0"/>
        <v>2399.8128773849926</v>
      </c>
      <c r="G5" s="225">
        <f t="shared" si="0"/>
        <v>2333.6367650462821</v>
      </c>
      <c r="H5" s="225">
        <f t="shared" si="0"/>
        <v>2376.315505805876</v>
      </c>
      <c r="I5" s="225">
        <f t="shared" si="0"/>
        <v>2416.700566409213</v>
      </c>
      <c r="J5" s="225">
        <f t="shared" si="0"/>
        <v>2406.5819481550016</v>
      </c>
      <c r="K5" s="225">
        <f t="shared" si="0"/>
        <v>1796.4065690205489</v>
      </c>
      <c r="L5" s="225">
        <f t="shared" si="0"/>
        <v>1421.5192471869077</v>
      </c>
      <c r="M5" s="225">
        <f t="shared" si="0"/>
        <v>1136.1061464761538</v>
      </c>
      <c r="N5" s="225">
        <f t="shared" si="0"/>
        <v>1290.201151042656</v>
      </c>
      <c r="O5" s="225">
        <f t="shared" si="0"/>
        <v>1144.1203411433817</v>
      </c>
      <c r="P5" s="225">
        <f t="shared" si="0"/>
        <v>1246.0579264419275</v>
      </c>
      <c r="Q5" s="225">
        <f t="shared" si="0"/>
        <v>1427.223801914532</v>
      </c>
      <c r="R5" s="225">
        <f t="shared" si="0"/>
        <v>1443.0785251694419</v>
      </c>
      <c r="S5" s="225">
        <f t="shared" si="0"/>
        <v>1717.6789093499629</v>
      </c>
      <c r="T5" s="225">
        <f t="shared" si="0"/>
        <v>1473.4213122443673</v>
      </c>
      <c r="U5" s="225">
        <f t="shared" si="0"/>
        <v>1750.4988361426033</v>
      </c>
      <c r="V5" s="225">
        <f t="shared" si="0"/>
        <v>1626.6848420813126</v>
      </c>
      <c r="W5" s="225">
        <f t="shared" si="0"/>
        <v>1657.905621900293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2.1977265921647589</v>
      </c>
      <c r="C10" s="262">
        <v>2.3097704264066001</v>
      </c>
      <c r="D10" s="262">
        <v>2.389976020057647</v>
      </c>
      <c r="E10" s="262">
        <v>2.1908044934828501</v>
      </c>
      <c r="F10" s="262">
        <v>2.1239393779925</v>
      </c>
      <c r="G10" s="262">
        <v>1.9509968884089051</v>
      </c>
      <c r="H10" s="262">
        <v>1.9216692589489841</v>
      </c>
      <c r="I10" s="262">
        <v>1.847838725885568</v>
      </c>
      <c r="J10" s="262">
        <v>1.778534866458652</v>
      </c>
      <c r="K10" s="262">
        <v>1.038759977519331</v>
      </c>
      <c r="L10" s="262">
        <v>0.76195757294798094</v>
      </c>
      <c r="M10" s="262">
        <v>0.63975392635531647</v>
      </c>
      <c r="N10" s="262">
        <v>0.38973931413959412</v>
      </c>
      <c r="O10" s="262">
        <v>0.7031869264739995</v>
      </c>
      <c r="P10" s="262">
        <v>0.74090233132745698</v>
      </c>
      <c r="Q10" s="262">
        <v>0.70555869535347082</v>
      </c>
      <c r="R10" s="262">
        <v>0.74923615661011422</v>
      </c>
      <c r="S10" s="262">
        <v>0.92517542579714007</v>
      </c>
      <c r="T10" s="262">
        <v>0.51935520282283509</v>
      </c>
      <c r="U10" s="262">
        <v>0.73735570279135021</v>
      </c>
      <c r="V10" s="262">
        <v>0.6531057058661327</v>
      </c>
      <c r="W10" s="262">
        <v>0.64603642358227309</v>
      </c>
      <c r="DA10" s="68" t="s">
        <v>1698</v>
      </c>
    </row>
    <row r="11" spans="1:105" ht="12" customHeight="1" x14ac:dyDescent="0.25">
      <c r="A11" s="37" t="s">
        <v>160</v>
      </c>
      <c r="B11" s="228">
        <v>2.701732835111639E-2</v>
      </c>
      <c r="C11" s="228">
        <v>4.9030442595607467E-2</v>
      </c>
      <c r="D11" s="228">
        <v>4.3929933110431453E-2</v>
      </c>
      <c r="E11" s="228">
        <v>3.5577226421996122E-2</v>
      </c>
      <c r="F11" s="228">
        <v>5.1301614530030723E-2</v>
      </c>
      <c r="G11" s="228">
        <v>4.9547992107816893E-2</v>
      </c>
      <c r="H11" s="228">
        <v>5.1721329747506858E-2</v>
      </c>
      <c r="I11" s="228">
        <v>2.9531095906630639E-2</v>
      </c>
      <c r="J11" s="228">
        <v>4.6080837406380491E-2</v>
      </c>
      <c r="K11" s="228">
        <v>3.3424618387019829E-2</v>
      </c>
      <c r="L11" s="228">
        <v>1.937337899330693E-2</v>
      </c>
      <c r="M11" s="228">
        <v>4.1372996229409639E-2</v>
      </c>
      <c r="N11" s="228">
        <v>2.0028825735592351E-2</v>
      </c>
      <c r="O11" s="228">
        <v>4.7291903078221939E-2</v>
      </c>
      <c r="P11" s="228">
        <v>2.9569412432350031E-2</v>
      </c>
      <c r="Q11" s="228">
        <v>2.9744477132963291E-2</v>
      </c>
      <c r="R11" s="228">
        <v>3.3640787223384108E-2</v>
      </c>
      <c r="S11" s="228">
        <v>4.3040084604343838E-2</v>
      </c>
      <c r="T11" s="228">
        <v>2.6421523910416571E-2</v>
      </c>
      <c r="U11" s="228">
        <v>3.6448100807540428E-2</v>
      </c>
      <c r="V11" s="228">
        <v>3.5127636085131211E-2</v>
      </c>
      <c r="W11" s="228">
        <v>3.3026383945324443E-2</v>
      </c>
      <c r="DA11" s="69" t="s">
        <v>1699</v>
      </c>
    </row>
    <row r="12" spans="1:105" ht="12" customHeight="1" x14ac:dyDescent="0.25">
      <c r="A12" s="37" t="s">
        <v>162</v>
      </c>
      <c r="B12" s="228">
        <v>2.170709263813642</v>
      </c>
      <c r="C12" s="228">
        <v>2.2607399838109918</v>
      </c>
      <c r="D12" s="228">
        <v>2.3460460869472151</v>
      </c>
      <c r="E12" s="228">
        <v>2.155227267060853</v>
      </c>
      <c r="F12" s="228">
        <v>2.07263776346247</v>
      </c>
      <c r="G12" s="228">
        <v>1.901448896301088</v>
      </c>
      <c r="H12" s="228">
        <v>1.8699479292014769</v>
      </c>
      <c r="I12" s="228">
        <v>1.8183076299789369</v>
      </c>
      <c r="J12" s="228">
        <v>1.7324540290522721</v>
      </c>
      <c r="K12" s="228">
        <v>1.0053353591323111</v>
      </c>
      <c r="L12" s="228">
        <v>0.74258419395467401</v>
      </c>
      <c r="M12" s="228">
        <v>0.59838093012590687</v>
      </c>
      <c r="N12" s="228">
        <v>0.36971048840400172</v>
      </c>
      <c r="O12" s="228">
        <v>0.65589502339577754</v>
      </c>
      <c r="P12" s="228">
        <v>0.71133291889510697</v>
      </c>
      <c r="Q12" s="228">
        <v>0.67581421822050758</v>
      </c>
      <c r="R12" s="228">
        <v>0.71559536938673007</v>
      </c>
      <c r="S12" s="228">
        <v>0.88213534119279624</v>
      </c>
      <c r="T12" s="228">
        <v>0.49293367891241863</v>
      </c>
      <c r="U12" s="228">
        <v>0.70090760198380975</v>
      </c>
      <c r="V12" s="228">
        <v>0.61797806978100145</v>
      </c>
      <c r="W12" s="228">
        <v>0.61301003963694867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381.34703393862998</v>
      </c>
      <c r="C17" s="263">
        <v>398.54954521999952</v>
      </c>
      <c r="D17" s="263">
        <v>411.1592524868251</v>
      </c>
      <c r="E17" s="263">
        <v>408.22079714942248</v>
      </c>
      <c r="F17" s="263">
        <v>448.18345267476639</v>
      </c>
      <c r="G17" s="263">
        <v>454.12185064491399</v>
      </c>
      <c r="H17" s="263">
        <v>432.12573652295362</v>
      </c>
      <c r="I17" s="263">
        <v>441.60445745057808</v>
      </c>
      <c r="J17" s="263">
        <v>458.09635999808609</v>
      </c>
      <c r="K17" s="263">
        <v>340.89605708872438</v>
      </c>
      <c r="L17" s="263">
        <v>264.64675710502098</v>
      </c>
      <c r="M17" s="263">
        <v>218.89254576606109</v>
      </c>
      <c r="N17" s="263">
        <v>256.12911876559849</v>
      </c>
      <c r="O17" s="263">
        <v>269.85486603039573</v>
      </c>
      <c r="P17" s="263">
        <v>292.76400185516701</v>
      </c>
      <c r="Q17" s="263">
        <v>326.40670255777059</v>
      </c>
      <c r="R17" s="263">
        <v>331.79913229194148</v>
      </c>
      <c r="S17" s="263">
        <v>414.81861545827621</v>
      </c>
      <c r="T17" s="263">
        <v>227.25480981479009</v>
      </c>
      <c r="U17" s="263">
        <v>316.00127553377058</v>
      </c>
      <c r="V17" s="263">
        <v>300.55188072870328</v>
      </c>
      <c r="W17" s="263">
        <v>295.50068539061499</v>
      </c>
      <c r="DA17" s="70" t="s">
        <v>1705</v>
      </c>
    </row>
    <row r="18" spans="1:105" ht="12" customHeight="1" x14ac:dyDescent="0.25">
      <c r="A18" s="18" t="s">
        <v>30</v>
      </c>
      <c r="B18" s="232">
        <v>80.085607509132757</v>
      </c>
      <c r="C18" s="232">
        <v>97.578972156538754</v>
      </c>
      <c r="D18" s="232">
        <v>88.248091509774895</v>
      </c>
      <c r="E18" s="232">
        <v>55.474854761896808</v>
      </c>
      <c r="F18" s="232">
        <v>94.339519839938788</v>
      </c>
      <c r="G18" s="232">
        <v>107.19190616542851</v>
      </c>
      <c r="H18" s="232">
        <v>121.2475060897813</v>
      </c>
      <c r="I18" s="232">
        <v>107.0565122958654</v>
      </c>
      <c r="J18" s="232">
        <v>110.48361456839019</v>
      </c>
      <c r="K18" s="232">
        <v>48.225740988856252</v>
      </c>
      <c r="L18" s="232">
        <v>29.077127310241551</v>
      </c>
      <c r="M18" s="232">
        <v>24.308528479631121</v>
      </c>
      <c r="N18" s="232">
        <v>27.901756018740091</v>
      </c>
      <c r="O18" s="232">
        <v>16.818737544768389</v>
      </c>
      <c r="P18" s="232">
        <v>24.852008728157731</v>
      </c>
      <c r="Q18" s="232">
        <v>30.320639154331079</v>
      </c>
      <c r="R18" s="232">
        <v>23.604100776975841</v>
      </c>
      <c r="S18" s="232">
        <v>40.773613574742399</v>
      </c>
      <c r="T18" s="232">
        <v>14.52271238590151</v>
      </c>
      <c r="U18" s="232">
        <v>16.26480248778558</v>
      </c>
      <c r="V18" s="232">
        <v>17.726973219294681</v>
      </c>
      <c r="W18" s="232">
        <v>14.673949241276279</v>
      </c>
      <c r="DA18" s="71" t="s">
        <v>1706</v>
      </c>
    </row>
    <row r="19" spans="1:105" ht="12" customHeight="1" x14ac:dyDescent="0.25">
      <c r="A19" s="18" t="s">
        <v>33</v>
      </c>
      <c r="B19" s="232">
        <v>7.6110095885664641</v>
      </c>
      <c r="C19" s="232">
        <v>1.634690235507519</v>
      </c>
      <c r="D19" s="232">
        <v>7.1467037236408029</v>
      </c>
      <c r="E19" s="232">
        <v>7.3314672451342604</v>
      </c>
      <c r="F19" s="232">
        <v>6.1307290662156921</v>
      </c>
      <c r="G19" s="232">
        <v>4.7369546237347064</v>
      </c>
      <c r="H19" s="232">
        <v>5.0672147961361418</v>
      </c>
      <c r="I19" s="232">
        <v>4.0838049689381464</v>
      </c>
      <c r="J19" s="232">
        <v>3.5439073035022859</v>
      </c>
      <c r="K19" s="232">
        <v>3.490465008495113</v>
      </c>
      <c r="L19" s="232">
        <v>3.1917866817361178</v>
      </c>
      <c r="M19" s="232">
        <v>2.203436334176379</v>
      </c>
      <c r="N19" s="232">
        <v>2.4250872692802692</v>
      </c>
      <c r="O19" s="232">
        <v>3.884283721945474</v>
      </c>
      <c r="P19" s="232">
        <v>3.2267130521135758</v>
      </c>
      <c r="Q19" s="232">
        <v>3.8426872394403109</v>
      </c>
      <c r="R19" s="232">
        <v>2.8750291640942929</v>
      </c>
      <c r="S19" s="232">
        <v>3.6230486426130861</v>
      </c>
      <c r="T19" s="232">
        <v>1.5314013381480029</v>
      </c>
      <c r="U19" s="232">
        <v>2.1520767310105269</v>
      </c>
      <c r="V19" s="232">
        <v>2.8859580247564791</v>
      </c>
      <c r="W19" s="232">
        <v>2.305447662319219</v>
      </c>
      <c r="DA19" s="71" t="s">
        <v>1707</v>
      </c>
    </row>
    <row r="20" spans="1:105" ht="12" customHeight="1" x14ac:dyDescent="0.25">
      <c r="A20" s="18" t="s">
        <v>160</v>
      </c>
      <c r="B20" s="297">
        <v>2.684130285972067</v>
      </c>
      <c r="C20" s="297">
        <v>5.1907751667447046</v>
      </c>
      <c r="D20" s="297">
        <v>4.199844401521001</v>
      </c>
      <c r="E20" s="297">
        <v>3.0987829563128559</v>
      </c>
      <c r="F20" s="297">
        <v>4.0722032406084416</v>
      </c>
      <c r="G20" s="297">
        <v>3.593525138501239</v>
      </c>
      <c r="H20" s="297">
        <v>3.845597132825215</v>
      </c>
      <c r="I20" s="297">
        <v>2.1183141130927692</v>
      </c>
      <c r="J20" s="297">
        <v>3.6810673525948352</v>
      </c>
      <c r="K20" s="297">
        <v>2.9053570661198349</v>
      </c>
      <c r="L20" s="297">
        <v>1.659898114702415</v>
      </c>
      <c r="M20" s="297">
        <v>3.6664808432452851</v>
      </c>
      <c r="N20" s="297">
        <v>3.16570389280069</v>
      </c>
      <c r="O20" s="297">
        <v>6.0764584876106804</v>
      </c>
      <c r="P20" s="297">
        <v>4.0389593796528152</v>
      </c>
      <c r="Q20" s="297">
        <v>4.0088496847982258</v>
      </c>
      <c r="R20" s="297">
        <v>4.3659993074588099</v>
      </c>
      <c r="S20" s="297">
        <v>5.5056126048975713</v>
      </c>
      <c r="T20" s="297">
        <v>2.6535203456005161</v>
      </c>
      <c r="U20" s="297">
        <v>3.731550313969104</v>
      </c>
      <c r="V20" s="297">
        <v>4.1738547812684343</v>
      </c>
      <c r="W20" s="297">
        <v>4.0016977151413178</v>
      </c>
      <c r="DA20" s="122" t="s">
        <v>1708</v>
      </c>
    </row>
    <row r="21" spans="1:105" ht="12" customHeight="1" x14ac:dyDescent="0.25">
      <c r="A21" s="18" t="s">
        <v>70</v>
      </c>
      <c r="B21" s="297">
        <v>75.309638298634425</v>
      </c>
      <c r="C21" s="297">
        <v>54.804152426098398</v>
      </c>
      <c r="D21" s="297">
        <v>43.261220623398827</v>
      </c>
      <c r="E21" s="297">
        <v>79.883237041668579</v>
      </c>
      <c r="F21" s="297">
        <v>70.297227660575544</v>
      </c>
      <c r="G21" s="297">
        <v>4.9945488164048406</v>
      </c>
      <c r="H21" s="297">
        <v>0.763233202133906</v>
      </c>
      <c r="I21" s="297">
        <v>0.71411532192339933</v>
      </c>
      <c r="J21" s="297">
        <v>3.7180744267457309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  <c r="P21" s="297">
        <v>0</v>
      </c>
      <c r="Q21" s="297">
        <v>0</v>
      </c>
      <c r="R21" s="297">
        <v>0</v>
      </c>
      <c r="S21" s="297">
        <v>0</v>
      </c>
      <c r="T21" s="297">
        <v>0</v>
      </c>
      <c r="U21" s="297">
        <v>0</v>
      </c>
      <c r="V21" s="297">
        <v>0.51405760429686453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44.013760391197991</v>
      </c>
      <c r="E22" s="297">
        <v>74.711764303266193</v>
      </c>
      <c r="F22" s="297">
        <v>86.883684481567258</v>
      </c>
      <c r="G22" s="297">
        <v>145.40409948265261</v>
      </c>
      <c r="H22" s="297">
        <v>126.6999007078881</v>
      </c>
      <c r="I22" s="297">
        <v>160.5062642389816</v>
      </c>
      <c r="J22" s="297">
        <v>157.26364283586869</v>
      </c>
      <c r="K22" s="297">
        <v>141.57601377477181</v>
      </c>
      <c r="L22" s="297">
        <v>109.59827822610239</v>
      </c>
      <c r="M22" s="297">
        <v>75.485536234459929</v>
      </c>
      <c r="N22" s="297">
        <v>101.0431926622304</v>
      </c>
      <c r="O22" s="297">
        <v>98.364625117389281</v>
      </c>
      <c r="P22" s="297">
        <v>78.198306022047603</v>
      </c>
      <c r="Q22" s="297">
        <v>97.197677433593199</v>
      </c>
      <c r="R22" s="297">
        <v>110.5162318054239</v>
      </c>
      <c r="S22" s="297">
        <v>120.15922580666771</v>
      </c>
      <c r="T22" s="297">
        <v>69.055821473423833</v>
      </c>
      <c r="U22" s="297">
        <v>99.543358940844826</v>
      </c>
      <c r="V22" s="297">
        <v>76.493315834257061</v>
      </c>
      <c r="W22" s="297">
        <v>50.032636093216119</v>
      </c>
      <c r="DA22" s="122" t="s">
        <v>1710</v>
      </c>
    </row>
    <row r="23" spans="1:105" ht="12" customHeight="1" x14ac:dyDescent="0.25">
      <c r="A23" s="18" t="s">
        <v>162</v>
      </c>
      <c r="B23" s="297">
        <v>215.6566482563243</v>
      </c>
      <c r="C23" s="297">
        <v>239.3409552351101</v>
      </c>
      <c r="D23" s="297">
        <v>224.28963183729161</v>
      </c>
      <c r="E23" s="297">
        <v>187.72069084114381</v>
      </c>
      <c r="F23" s="297">
        <v>164.52118114213749</v>
      </c>
      <c r="G23" s="297">
        <v>137.90476904825789</v>
      </c>
      <c r="H23" s="297">
        <v>139.0348320542993</v>
      </c>
      <c r="I23" s="297">
        <v>130.43019895729009</v>
      </c>
      <c r="J23" s="297">
        <v>138.39331759480311</v>
      </c>
      <c r="K23" s="297">
        <v>87.386433426251841</v>
      </c>
      <c r="L23" s="297">
        <v>63.624115544274282</v>
      </c>
      <c r="M23" s="297">
        <v>53.02860361151172</v>
      </c>
      <c r="N23" s="297">
        <v>58.435474340861433</v>
      </c>
      <c r="O23" s="297">
        <v>84.274867841599374</v>
      </c>
      <c r="P23" s="297">
        <v>97.162727578718801</v>
      </c>
      <c r="Q23" s="297">
        <v>91.083719629181928</v>
      </c>
      <c r="R23" s="297">
        <v>92.872050419541452</v>
      </c>
      <c r="S23" s="297">
        <v>112.84121530761379</v>
      </c>
      <c r="T23" s="297">
        <v>49.505454358373981</v>
      </c>
      <c r="U23" s="297">
        <v>71.758800165108298</v>
      </c>
      <c r="V23" s="297">
        <v>73.427961819675517</v>
      </c>
      <c r="W23" s="297">
        <v>74.276399106695123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21.938907243723179</v>
      </c>
      <c r="G24" s="297">
        <v>50.2960473699343</v>
      </c>
      <c r="H24" s="297">
        <v>35.467452539889678</v>
      </c>
      <c r="I24" s="297">
        <v>36.695247554486819</v>
      </c>
      <c r="J24" s="297">
        <v>41.01273591618115</v>
      </c>
      <c r="K24" s="297">
        <v>57.312046824229633</v>
      </c>
      <c r="L24" s="297">
        <v>57.495551227964327</v>
      </c>
      <c r="M24" s="297">
        <v>60.199960263036679</v>
      </c>
      <c r="N24" s="297">
        <v>63.157904581685678</v>
      </c>
      <c r="O24" s="297">
        <v>60.435893317082517</v>
      </c>
      <c r="P24" s="297">
        <v>85.285287094476388</v>
      </c>
      <c r="Q24" s="297">
        <v>99.953129416425867</v>
      </c>
      <c r="R24" s="297">
        <v>97.565720818447119</v>
      </c>
      <c r="S24" s="297">
        <v>131.91589952174161</v>
      </c>
      <c r="T24" s="297">
        <v>89.985899913342251</v>
      </c>
      <c r="U24" s="297">
        <v>122.55068689505229</v>
      </c>
      <c r="V24" s="297">
        <v>125.32975944515429</v>
      </c>
      <c r="W24" s="297">
        <v>150.21055557196689</v>
      </c>
      <c r="DA24" s="122" t="s">
        <v>1712</v>
      </c>
    </row>
    <row r="25" spans="1:105" ht="12" customHeight="1" x14ac:dyDescent="0.25">
      <c r="A25" s="57" t="s">
        <v>1463</v>
      </c>
      <c r="B25" s="263">
        <v>287.97102602582851</v>
      </c>
      <c r="C25" s="263">
        <v>300.9613586704873</v>
      </c>
      <c r="D25" s="263">
        <v>310.48347374244429</v>
      </c>
      <c r="E25" s="263">
        <v>308.26452374903988</v>
      </c>
      <c r="F25" s="263">
        <v>338.44198912878107</v>
      </c>
      <c r="G25" s="263">
        <v>342.92632073286109</v>
      </c>
      <c r="H25" s="263">
        <v>326.31613895994712</v>
      </c>
      <c r="I25" s="263">
        <v>333.47391586133989</v>
      </c>
      <c r="J25" s="263">
        <v>345.92763825868809</v>
      </c>
      <c r="K25" s="263">
        <v>257.42480887840719</v>
      </c>
      <c r="L25" s="263">
        <v>199.8457871582807</v>
      </c>
      <c r="M25" s="263">
        <v>165.29487680190621</v>
      </c>
      <c r="N25" s="263">
        <v>193.41376374226749</v>
      </c>
      <c r="O25" s="263">
        <v>203.77864709271969</v>
      </c>
      <c r="P25" s="263">
        <v>221.0782895750213</v>
      </c>
      <c r="Q25" s="263">
        <v>246.48329388185371</v>
      </c>
      <c r="R25" s="263">
        <v>250.55534213481391</v>
      </c>
      <c r="S25" s="263">
        <v>313.24681111157469</v>
      </c>
      <c r="T25" s="263">
        <v>171.60957062065751</v>
      </c>
      <c r="U25" s="263">
        <v>238.6257226156238</v>
      </c>
      <c r="V25" s="263">
        <v>226.95924122846469</v>
      </c>
      <c r="W25" s="263">
        <v>223.14487327824679</v>
      </c>
      <c r="DA25" s="70" t="s">
        <v>1713</v>
      </c>
    </row>
    <row r="26" spans="1:105" ht="12" customHeight="1" x14ac:dyDescent="0.25">
      <c r="A26" s="18" t="s">
        <v>30</v>
      </c>
      <c r="B26" s="232">
        <v>60.475977290590777</v>
      </c>
      <c r="C26" s="232">
        <v>73.685945424152195</v>
      </c>
      <c r="D26" s="232">
        <v>66.639808875452687</v>
      </c>
      <c r="E26" s="232">
        <v>41.89137300852353</v>
      </c>
      <c r="F26" s="232">
        <v>71.239700077130124</v>
      </c>
      <c r="G26" s="232">
        <v>80.945072212336527</v>
      </c>
      <c r="H26" s="232">
        <v>91.559041042302042</v>
      </c>
      <c r="I26" s="232">
        <v>80.842830663128694</v>
      </c>
      <c r="J26" s="232">
        <v>83.430778306306777</v>
      </c>
      <c r="K26" s="232">
        <v>36.417265318632857</v>
      </c>
      <c r="L26" s="232">
        <v>21.957349710923449</v>
      </c>
      <c r="M26" s="232">
        <v>18.35638215186426</v>
      </c>
      <c r="N26" s="232">
        <v>21.069777901909589</v>
      </c>
      <c r="O26" s="232">
        <v>12.700529114395851</v>
      </c>
      <c r="P26" s="232">
        <v>18.766786720051272</v>
      </c>
      <c r="Q26" s="232">
        <v>22.896377288820808</v>
      </c>
      <c r="R26" s="232">
        <v>17.82443945861834</v>
      </c>
      <c r="S26" s="232">
        <v>30.78985357413001</v>
      </c>
      <c r="T26" s="232">
        <v>10.966704901968869</v>
      </c>
      <c r="U26" s="232">
        <v>12.28222968496673</v>
      </c>
      <c r="V26" s="232">
        <v>13.38637569451817</v>
      </c>
      <c r="W26" s="232">
        <v>11.080910149523509</v>
      </c>
      <c r="DA26" s="71" t="s">
        <v>1714</v>
      </c>
    </row>
    <row r="27" spans="1:105" ht="12" customHeight="1" x14ac:dyDescent="0.25">
      <c r="A27" s="18" t="s">
        <v>33</v>
      </c>
      <c r="B27" s="297">
        <v>5.7473902908724872</v>
      </c>
      <c r="C27" s="297">
        <v>1.234422671369878</v>
      </c>
      <c r="D27" s="297">
        <v>5.3967735968562707</v>
      </c>
      <c r="E27" s="297">
        <v>5.5362962261713253</v>
      </c>
      <c r="F27" s="297">
        <v>4.62956882409794</v>
      </c>
      <c r="G27" s="297">
        <v>3.577071700665698</v>
      </c>
      <c r="H27" s="297">
        <v>3.826464910099217</v>
      </c>
      <c r="I27" s="297">
        <v>3.0838511967651749</v>
      </c>
      <c r="J27" s="297">
        <v>2.6761519862619809</v>
      </c>
      <c r="K27" s="297">
        <v>2.6357954837675441</v>
      </c>
      <c r="L27" s="297">
        <v>2.410251041163312</v>
      </c>
      <c r="M27" s="297">
        <v>1.6639065351626039</v>
      </c>
      <c r="N27" s="297">
        <v>1.8312843866230231</v>
      </c>
      <c r="O27" s="297">
        <v>2.933184394359472</v>
      </c>
      <c r="P27" s="297">
        <v>2.4366253978983718</v>
      </c>
      <c r="Q27" s="297">
        <v>2.901773158188679</v>
      </c>
      <c r="R27" s="297">
        <v>2.1710542486391819</v>
      </c>
      <c r="S27" s="297">
        <v>2.735914907162166</v>
      </c>
      <c r="T27" s="297">
        <v>1.1564249236425861</v>
      </c>
      <c r="U27" s="297">
        <v>1.625122760008527</v>
      </c>
      <c r="V27" s="297">
        <v>2.1793070864433162</v>
      </c>
      <c r="W27" s="297">
        <v>1.740939537171684</v>
      </c>
      <c r="DA27" s="122" t="s">
        <v>1715</v>
      </c>
    </row>
    <row r="28" spans="1:105" ht="12" customHeight="1" x14ac:dyDescent="0.25">
      <c r="A28" s="18" t="s">
        <v>160</v>
      </c>
      <c r="B28" s="297">
        <v>2.0268985560348338</v>
      </c>
      <c r="C28" s="297">
        <v>3.919770491455874</v>
      </c>
      <c r="D28" s="297">
        <v>3.171477404618984</v>
      </c>
      <c r="E28" s="297">
        <v>2.3400200550776269</v>
      </c>
      <c r="F28" s="297">
        <v>3.075090248564603</v>
      </c>
      <c r="G28" s="297">
        <v>2.713620479739574</v>
      </c>
      <c r="H28" s="297">
        <v>2.9039705398623261</v>
      </c>
      <c r="I28" s="297">
        <v>1.5996272012187369</v>
      </c>
      <c r="J28" s="297">
        <v>2.7797272511827269</v>
      </c>
      <c r="K28" s="297">
        <v>2.1939561104245069</v>
      </c>
      <c r="L28" s="297">
        <v>1.253458190699124</v>
      </c>
      <c r="M28" s="297">
        <v>2.768712370536766</v>
      </c>
      <c r="N28" s="297">
        <v>2.390554841054517</v>
      </c>
      <c r="O28" s="297">
        <v>4.5885868501659894</v>
      </c>
      <c r="P28" s="297">
        <v>3.0499864247598731</v>
      </c>
      <c r="Q28" s="297">
        <v>3.027249340296287</v>
      </c>
      <c r="R28" s="297">
        <v>3.2969478933964989</v>
      </c>
      <c r="S28" s="297">
        <v>4.1575173519986874</v>
      </c>
      <c r="T28" s="297">
        <v>2.0037837153493201</v>
      </c>
      <c r="U28" s="297">
        <v>2.8178490376133771</v>
      </c>
      <c r="V28" s="297">
        <v>3.151851560062505</v>
      </c>
      <c r="W28" s="297">
        <v>3.0218485901739269</v>
      </c>
      <c r="DA28" s="122" t="s">
        <v>1716</v>
      </c>
    </row>
    <row r="29" spans="1:105" ht="12" customHeight="1" x14ac:dyDescent="0.25">
      <c r="A29" s="18" t="s">
        <v>70</v>
      </c>
      <c r="B29" s="297">
        <v>56.869444050748413</v>
      </c>
      <c r="C29" s="297">
        <v>41.384897744240057</v>
      </c>
      <c r="D29" s="297">
        <v>32.668349249714488</v>
      </c>
      <c r="E29" s="297">
        <v>60.323158923154971</v>
      </c>
      <c r="F29" s="297">
        <v>53.084364042660837</v>
      </c>
      <c r="G29" s="297">
        <v>3.77159180272437</v>
      </c>
      <c r="H29" s="297">
        <v>0.57634917478039116</v>
      </c>
      <c r="I29" s="297">
        <v>0.5392582179835187</v>
      </c>
      <c r="J29" s="297">
        <v>2.8076728339852992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0.38818630426156753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33.236623366914607</v>
      </c>
      <c r="E30" s="297">
        <v>56.41796449916481</v>
      </c>
      <c r="F30" s="297">
        <v>65.609488309505807</v>
      </c>
      <c r="G30" s="297">
        <v>109.8006906830159</v>
      </c>
      <c r="H30" s="297">
        <v>95.676371276281529</v>
      </c>
      <c r="I30" s="297">
        <v>121.20496420043111</v>
      </c>
      <c r="J30" s="297">
        <v>118.7563257442107</v>
      </c>
      <c r="K30" s="297">
        <v>106.9099437493695</v>
      </c>
      <c r="L30" s="297">
        <v>82.76222396557047</v>
      </c>
      <c r="M30" s="297">
        <v>57.00227190712986</v>
      </c>
      <c r="N30" s="297">
        <v>76.301922590934794</v>
      </c>
      <c r="O30" s="297">
        <v>74.279224692381021</v>
      </c>
      <c r="P30" s="297">
        <v>59.050797343489243</v>
      </c>
      <c r="Q30" s="297">
        <v>73.398013900335656</v>
      </c>
      <c r="R30" s="297">
        <v>83.455408940293154</v>
      </c>
      <c r="S30" s="297">
        <v>90.737235280513076</v>
      </c>
      <c r="T30" s="297">
        <v>52.146926534004592</v>
      </c>
      <c r="U30" s="297">
        <v>75.169335689301661</v>
      </c>
      <c r="V30" s="297">
        <v>57.763288250600823</v>
      </c>
      <c r="W30" s="297">
        <v>37.781727057719827</v>
      </c>
      <c r="DA30" s="122" t="s">
        <v>1718</v>
      </c>
    </row>
    <row r="31" spans="1:105" ht="12" customHeight="1" x14ac:dyDescent="0.25">
      <c r="A31" s="18" t="s">
        <v>162</v>
      </c>
      <c r="B31" s="297">
        <v>162.85131583758189</v>
      </c>
      <c r="C31" s="297">
        <v>180.73632233926929</v>
      </c>
      <c r="D31" s="297">
        <v>169.37044124888729</v>
      </c>
      <c r="E31" s="297">
        <v>141.75571103694759</v>
      </c>
      <c r="F31" s="297">
        <v>124.2367951499707</v>
      </c>
      <c r="G31" s="297">
        <v>104.1376339721909</v>
      </c>
      <c r="H31" s="297">
        <v>104.9909916080495</v>
      </c>
      <c r="I31" s="297">
        <v>98.493274827799681</v>
      </c>
      <c r="J31" s="297">
        <v>104.5065573246529</v>
      </c>
      <c r="K31" s="297">
        <v>65.989134973959793</v>
      </c>
      <c r="L31" s="297">
        <v>48.045219190610133</v>
      </c>
      <c r="M31" s="297">
        <v>40.044106893936103</v>
      </c>
      <c r="N31" s="297">
        <v>44.127060143732237</v>
      </c>
      <c r="O31" s="297">
        <v>63.639462223907053</v>
      </c>
      <c r="P31" s="297">
        <v>73.371621809478953</v>
      </c>
      <c r="Q31" s="297">
        <v>68.781109754443492</v>
      </c>
      <c r="R31" s="297">
        <v>70.131552806942196</v>
      </c>
      <c r="S31" s="297">
        <v>85.211100803695658</v>
      </c>
      <c r="T31" s="297">
        <v>37.383630175946259</v>
      </c>
      <c r="U31" s="297">
        <v>54.188058306110051</v>
      </c>
      <c r="V31" s="297">
        <v>55.448511781529099</v>
      </c>
      <c r="W31" s="297">
        <v>56.089202109019432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16.566982476851141</v>
      </c>
      <c r="G32" s="297">
        <v>37.980639882188044</v>
      </c>
      <c r="H32" s="297">
        <v>26.78295040857212</v>
      </c>
      <c r="I32" s="297">
        <v>27.710109554012959</v>
      </c>
      <c r="J32" s="297">
        <v>30.970424812087781</v>
      </c>
      <c r="K32" s="297">
        <v>43.278713242253083</v>
      </c>
      <c r="L32" s="297">
        <v>43.417285059314203</v>
      </c>
      <c r="M32" s="297">
        <v>45.459496943276648</v>
      </c>
      <c r="N32" s="297">
        <v>47.693163878013323</v>
      </c>
      <c r="O32" s="297">
        <v>45.637659817510297</v>
      </c>
      <c r="P32" s="297">
        <v>64.402471879343565</v>
      </c>
      <c r="Q32" s="297">
        <v>75.478770439768738</v>
      </c>
      <c r="R32" s="297">
        <v>73.675938786924519</v>
      </c>
      <c r="S32" s="297">
        <v>99.615189194075072</v>
      </c>
      <c r="T32" s="297">
        <v>67.95210036974585</v>
      </c>
      <c r="U32" s="297">
        <v>92.543127137623415</v>
      </c>
      <c r="V32" s="297">
        <v>94.641720551049261</v>
      </c>
      <c r="W32" s="297">
        <v>113.4302458346385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27.307155766320211</v>
      </c>
      <c r="C33" s="263">
        <f t="shared" si="1"/>
        <v>27.12142673475525</v>
      </c>
      <c r="D33" s="263">
        <f t="shared" si="1"/>
        <v>33.233523278356863</v>
      </c>
      <c r="E33" s="263">
        <f t="shared" si="1"/>
        <v>27.075775105244379</v>
      </c>
      <c r="F33" s="263">
        <f t="shared" si="1"/>
        <v>34.747339626576533</v>
      </c>
      <c r="G33" s="263">
        <f t="shared" si="1"/>
        <v>37.176725680098073</v>
      </c>
      <c r="H33" s="263">
        <f t="shared" si="1"/>
        <v>34.111039724026227</v>
      </c>
      <c r="I33" s="263">
        <f t="shared" si="1"/>
        <v>34.27984313062953</v>
      </c>
      <c r="J33" s="263">
        <f t="shared" si="1"/>
        <v>36.252611191768892</v>
      </c>
      <c r="K33" s="263">
        <f t="shared" si="1"/>
        <v>27.054259175898078</v>
      </c>
      <c r="L33" s="263">
        <f t="shared" si="1"/>
        <v>21.289041350658032</v>
      </c>
      <c r="M33" s="263">
        <f t="shared" si="1"/>
        <v>17.60319729183103</v>
      </c>
      <c r="N33" s="263">
        <f t="shared" si="1"/>
        <v>21.775860720650272</v>
      </c>
      <c r="O33" s="263">
        <f t="shared" si="1"/>
        <v>22.65664109379221</v>
      </c>
      <c r="P33" s="263">
        <f t="shared" si="1"/>
        <v>24.44986542149725</v>
      </c>
      <c r="Q33" s="263">
        <f t="shared" si="1"/>
        <v>27.336183741320362</v>
      </c>
      <c r="R33" s="263">
        <f t="shared" si="1"/>
        <v>28.503380827778471</v>
      </c>
      <c r="S33" s="263">
        <f t="shared" si="1"/>
        <v>34.896741404314753</v>
      </c>
      <c r="T33" s="263">
        <f t="shared" si="1"/>
        <v>19.606043641512819</v>
      </c>
      <c r="U33" s="263">
        <f t="shared" si="1"/>
        <v>27.65097200098759</v>
      </c>
      <c r="V33" s="263">
        <f t="shared" si="1"/>
        <v>26.20836841901459</v>
      </c>
      <c r="W33" s="263">
        <f t="shared" si="1"/>
        <v>25.682006857708888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27.307155766320211</v>
      </c>
      <c r="C35" s="264">
        <v>27.12142673475525</v>
      </c>
      <c r="D35" s="264">
        <v>33.233523278356863</v>
      </c>
      <c r="E35" s="264">
        <v>27.075775105244379</v>
      </c>
      <c r="F35" s="264">
        <v>34.747339626576533</v>
      </c>
      <c r="G35" s="264">
        <v>37.176725680098073</v>
      </c>
      <c r="H35" s="264">
        <v>34.111039724026227</v>
      </c>
      <c r="I35" s="264">
        <v>34.27984313062953</v>
      </c>
      <c r="J35" s="264">
        <v>36.252611191768892</v>
      </c>
      <c r="K35" s="264">
        <v>27.054259175898078</v>
      </c>
      <c r="L35" s="264">
        <v>21.289041350658032</v>
      </c>
      <c r="M35" s="264">
        <v>17.60319729183103</v>
      </c>
      <c r="N35" s="264">
        <v>21.775860720650272</v>
      </c>
      <c r="O35" s="264">
        <v>22.65664109379221</v>
      </c>
      <c r="P35" s="264">
        <v>24.44986542149725</v>
      </c>
      <c r="Q35" s="264">
        <v>27.336183741320362</v>
      </c>
      <c r="R35" s="264">
        <v>28.503380827778471</v>
      </c>
      <c r="S35" s="264">
        <v>34.896741404314753</v>
      </c>
      <c r="T35" s="264">
        <v>19.606043641512819</v>
      </c>
      <c r="U35" s="264">
        <v>27.65097200098759</v>
      </c>
      <c r="V35" s="264">
        <v>26.20836841901459</v>
      </c>
      <c r="W35" s="264">
        <v>25.682006857708888</v>
      </c>
      <c r="DA35" s="72" t="s">
        <v>1722</v>
      </c>
    </row>
    <row r="36" spans="1:105" ht="12" customHeight="1" x14ac:dyDescent="0.25">
      <c r="A36" s="64" t="s">
        <v>30</v>
      </c>
      <c r="B36" s="231">
        <v>5.7346982256697174</v>
      </c>
      <c r="C36" s="231">
        <v>6.6402809285240316</v>
      </c>
      <c r="D36" s="231">
        <v>7.1329904063259457</v>
      </c>
      <c r="E36" s="231">
        <v>3.6794418658180761</v>
      </c>
      <c r="F36" s="231">
        <v>7.3140748872433043</v>
      </c>
      <c r="G36" s="231">
        <v>8.7752749289197336</v>
      </c>
      <c r="H36" s="231">
        <v>9.5710071099825651</v>
      </c>
      <c r="I36" s="231">
        <v>8.3103337969030555</v>
      </c>
      <c r="J36" s="231">
        <v>8.7433995808782168</v>
      </c>
      <c r="K36" s="231">
        <v>3.8273006346995491</v>
      </c>
      <c r="L36" s="231">
        <v>2.339058193788599</v>
      </c>
      <c r="M36" s="231">
        <v>1.954876175447114</v>
      </c>
      <c r="N36" s="231">
        <v>2.3721814835184438</v>
      </c>
      <c r="O36" s="231">
        <v>1.412077928435741</v>
      </c>
      <c r="P36" s="231">
        <v>2.075488328506764</v>
      </c>
      <c r="Q36" s="231">
        <v>2.5393184532733941</v>
      </c>
      <c r="R36" s="231">
        <v>2.0277228240350782</v>
      </c>
      <c r="S36" s="231">
        <v>3.430092565796047</v>
      </c>
      <c r="T36" s="231">
        <v>1.2529236809692941</v>
      </c>
      <c r="U36" s="231">
        <v>1.4232145026366809</v>
      </c>
      <c r="V36" s="231">
        <v>1.5458064809271741</v>
      </c>
      <c r="W36" s="231">
        <v>1.275315028613123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0.5450023361329932</v>
      </c>
      <c r="C38" s="231">
        <v>0.1112412044827801</v>
      </c>
      <c r="D38" s="231">
        <v>0.57765973434039863</v>
      </c>
      <c r="E38" s="231">
        <v>0.4862690967899444</v>
      </c>
      <c r="F38" s="231">
        <v>0.47531099988403241</v>
      </c>
      <c r="G38" s="231">
        <v>0.38779121144592638</v>
      </c>
      <c r="H38" s="231">
        <v>0.39999460942079779</v>
      </c>
      <c r="I38" s="231">
        <v>0.31700810838611659</v>
      </c>
      <c r="J38" s="231">
        <v>0.2804560454793294</v>
      </c>
      <c r="K38" s="231">
        <v>0.27701096278638521</v>
      </c>
      <c r="L38" s="231">
        <v>0.25675764703587461</v>
      </c>
      <c r="M38" s="231">
        <v>0.17719892824468059</v>
      </c>
      <c r="N38" s="231">
        <v>0.2061786760746942</v>
      </c>
      <c r="O38" s="231">
        <v>0.32611908574835702</v>
      </c>
      <c r="P38" s="231">
        <v>0.26947541151932508</v>
      </c>
      <c r="Q38" s="231">
        <v>0.3218206109575083</v>
      </c>
      <c r="R38" s="231">
        <v>0.24698090856682911</v>
      </c>
      <c r="S38" s="231">
        <v>0.30479006212593512</v>
      </c>
      <c r="T38" s="231">
        <v>0.13211919031711869</v>
      </c>
      <c r="U38" s="231">
        <v>0.1883125735256394</v>
      </c>
      <c r="V38" s="231">
        <v>0.25165788672240369</v>
      </c>
      <c r="W38" s="231">
        <v>0.20036678627497889</v>
      </c>
      <c r="DA38" s="73" t="s">
        <v>1725</v>
      </c>
    </row>
    <row r="39" spans="1:105" ht="12" customHeight="1" x14ac:dyDescent="0.25">
      <c r="A39" s="64" t="s">
        <v>160</v>
      </c>
      <c r="B39" s="231">
        <v>0.19220278982930891</v>
      </c>
      <c r="C39" s="231">
        <v>0.35323394561582588</v>
      </c>
      <c r="D39" s="231">
        <v>0.33946852913859071</v>
      </c>
      <c r="E39" s="231">
        <v>0.20553080835413751</v>
      </c>
      <c r="F39" s="231">
        <v>0.31571497828713502</v>
      </c>
      <c r="G39" s="231">
        <v>0.29418425497225792</v>
      </c>
      <c r="H39" s="231">
        <v>0.30356284172265302</v>
      </c>
      <c r="I39" s="231">
        <v>0.16443555827636869</v>
      </c>
      <c r="J39" s="231">
        <v>0.29131055200895323</v>
      </c>
      <c r="K39" s="231">
        <v>0.23057551247908761</v>
      </c>
      <c r="L39" s="231">
        <v>0.13352757459920739</v>
      </c>
      <c r="M39" s="231">
        <v>0.2948560236461592</v>
      </c>
      <c r="N39" s="231">
        <v>0.26914521622797682</v>
      </c>
      <c r="O39" s="231">
        <v>0.51017104527444612</v>
      </c>
      <c r="P39" s="231">
        <v>0.33730927521703591</v>
      </c>
      <c r="Q39" s="231">
        <v>0.33573652353411088</v>
      </c>
      <c r="R39" s="231">
        <v>0.3750634912595821</v>
      </c>
      <c r="S39" s="231">
        <v>0.46316132445789659</v>
      </c>
      <c r="T39" s="231">
        <v>0.22892820504827011</v>
      </c>
      <c r="U39" s="231">
        <v>0.3265208125427625</v>
      </c>
      <c r="V39" s="231">
        <v>0.3639635312536631</v>
      </c>
      <c r="W39" s="231">
        <v>0.3477881211235978</v>
      </c>
      <c r="DA39" s="73" t="s">
        <v>1726</v>
      </c>
    </row>
    <row r="40" spans="1:105" ht="12" customHeight="1" x14ac:dyDescent="0.25">
      <c r="A40" s="64" t="s">
        <v>70</v>
      </c>
      <c r="B40" s="231">
        <v>5.3927049136482701</v>
      </c>
      <c r="C40" s="231">
        <v>3.7294404738670881</v>
      </c>
      <c r="D40" s="231">
        <v>3.4967540531850889</v>
      </c>
      <c r="E40" s="231">
        <v>5.2983595542474333</v>
      </c>
      <c r="F40" s="231">
        <v>5.4500933261838682</v>
      </c>
      <c r="G40" s="231">
        <v>0.40887918293217862</v>
      </c>
      <c r="H40" s="231">
        <v>6.0247922945229362E-2</v>
      </c>
      <c r="I40" s="231">
        <v>5.5433682336534798E-2</v>
      </c>
      <c r="J40" s="231">
        <v>0.29423920018800231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4.4826241144601098E-2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3.5575809657251241</v>
      </c>
      <c r="E41" s="231">
        <v>4.9553549013594704</v>
      </c>
      <c r="F41" s="231">
        <v>6.7360293528733104</v>
      </c>
      <c r="G41" s="231">
        <v>11.903519532371149</v>
      </c>
      <c r="H41" s="231">
        <v>10.00140695356937</v>
      </c>
      <c r="I41" s="231">
        <v>12.45940675363638</v>
      </c>
      <c r="J41" s="231">
        <v>12.44545514038527</v>
      </c>
      <c r="K41" s="231">
        <v>11.235783137134691</v>
      </c>
      <c r="L41" s="231">
        <v>8.8164400827723153</v>
      </c>
      <c r="M41" s="231">
        <v>6.0704981175328996</v>
      </c>
      <c r="N41" s="231">
        <v>8.5905987604486675</v>
      </c>
      <c r="O41" s="231">
        <v>8.258557795874923</v>
      </c>
      <c r="P41" s="231">
        <v>6.5306460026256072</v>
      </c>
      <c r="Q41" s="231">
        <v>8.1401930436279191</v>
      </c>
      <c r="R41" s="231">
        <v>9.4939556382846799</v>
      </c>
      <c r="S41" s="231">
        <v>10.10843118910055</v>
      </c>
      <c r="T41" s="231">
        <v>5.9576800623576993</v>
      </c>
      <c r="U41" s="231">
        <v>8.7103149387870289</v>
      </c>
      <c r="V41" s="231">
        <v>6.6702793478303839</v>
      </c>
      <c r="W41" s="231">
        <v>4.3483435632533336</v>
      </c>
      <c r="DA41" s="73" t="s">
        <v>1728</v>
      </c>
    </row>
    <row r="42" spans="1:105" ht="12" customHeight="1" x14ac:dyDescent="0.25">
      <c r="A42" s="64" t="s">
        <v>162</v>
      </c>
      <c r="B42" s="231">
        <v>15.44254750103992</v>
      </c>
      <c r="C42" s="231">
        <v>16.287230182265521</v>
      </c>
      <c r="D42" s="231">
        <v>18.12906958964172</v>
      </c>
      <c r="E42" s="231">
        <v>12.450818878675319</v>
      </c>
      <c r="F42" s="231">
        <v>12.75520843706783</v>
      </c>
      <c r="G42" s="231">
        <v>11.289586179576149</v>
      </c>
      <c r="H42" s="231">
        <v>10.97509886217018</v>
      </c>
      <c r="I42" s="231">
        <v>10.124731950317971</v>
      </c>
      <c r="J42" s="231">
        <v>10.95210434399511</v>
      </c>
      <c r="K42" s="231">
        <v>6.9351791234002462</v>
      </c>
      <c r="L42" s="231">
        <v>5.1181296968758536</v>
      </c>
      <c r="M42" s="231">
        <v>4.2645260861527126</v>
      </c>
      <c r="N42" s="231">
        <v>4.9681299671212624</v>
      </c>
      <c r="O42" s="231">
        <v>7.0756012741264396</v>
      </c>
      <c r="P42" s="231">
        <v>8.1144389277084432</v>
      </c>
      <c r="Q42" s="231">
        <v>7.6281561503337736</v>
      </c>
      <c r="R42" s="231">
        <v>7.9782228575440017</v>
      </c>
      <c r="S42" s="231">
        <v>9.492801343999659</v>
      </c>
      <c r="T42" s="231">
        <v>4.2710035463462059</v>
      </c>
      <c r="U42" s="231">
        <v>6.2790903955633723</v>
      </c>
      <c r="V42" s="231">
        <v>6.4029779849040436</v>
      </c>
      <c r="W42" s="231">
        <v>6.45537247638699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1.7009076450370459</v>
      </c>
      <c r="G44" s="231">
        <v>4.1174903898806852</v>
      </c>
      <c r="H44" s="231">
        <v>2.799721424215444</v>
      </c>
      <c r="I44" s="231">
        <v>2.848493280773106</v>
      </c>
      <c r="J44" s="231">
        <v>3.2456463288340101</v>
      </c>
      <c r="K44" s="231">
        <v>4.5484098053981317</v>
      </c>
      <c r="L44" s="231">
        <v>4.6251281555861814</v>
      </c>
      <c r="M44" s="231">
        <v>4.8412419608074639</v>
      </c>
      <c r="N44" s="231">
        <v>5.3696266172592253</v>
      </c>
      <c r="O44" s="231">
        <v>5.0741139643323034</v>
      </c>
      <c r="P44" s="231">
        <v>7.1225074759200719</v>
      </c>
      <c r="Q44" s="231">
        <v>8.3709589595936507</v>
      </c>
      <c r="R44" s="231">
        <v>8.3814351080882989</v>
      </c>
      <c r="S44" s="231">
        <v>11.09746491883466</v>
      </c>
      <c r="T44" s="231">
        <v>7.763388956474226</v>
      </c>
      <c r="U44" s="231">
        <v>10.72351877793211</v>
      </c>
      <c r="V44" s="231">
        <v>10.928856946232321</v>
      </c>
      <c r="W44" s="231">
        <v>13.05482088205687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1703.061153324865</v>
      </c>
      <c r="C46" s="281">
        <v>1724.8933844544611</v>
      </c>
      <c r="D46" s="281">
        <v>1694.330537165519</v>
      </c>
      <c r="E46" s="281">
        <v>1685.135125781037</v>
      </c>
      <c r="F46" s="281">
        <v>1576.316156576876</v>
      </c>
      <c r="G46" s="281">
        <v>1497.4608711000001</v>
      </c>
      <c r="H46" s="281">
        <v>1581.84092134</v>
      </c>
      <c r="I46" s="281">
        <v>1605.49451124078</v>
      </c>
      <c r="J46" s="281">
        <v>1564.52680384</v>
      </c>
      <c r="K46" s="281">
        <v>1169.9926839</v>
      </c>
      <c r="L46" s="281">
        <v>934.97570399999995</v>
      </c>
      <c r="M46" s="281">
        <v>733.67577269000003</v>
      </c>
      <c r="N46" s="281">
        <v>818.49266850000004</v>
      </c>
      <c r="O46" s="281">
        <v>647.12699999999995</v>
      </c>
      <c r="P46" s="281">
        <v>707.02486725891458</v>
      </c>
      <c r="Q46" s="281">
        <v>826.29206303823389</v>
      </c>
      <c r="R46" s="281">
        <v>831.47143375829785</v>
      </c>
      <c r="S46" s="281">
        <v>953.79156595000006</v>
      </c>
      <c r="T46" s="281">
        <v>1054.431532964584</v>
      </c>
      <c r="U46" s="281">
        <v>1167.4835102894299</v>
      </c>
      <c r="V46" s="281">
        <v>1072.312245999264</v>
      </c>
      <c r="W46" s="281">
        <v>1112.9320199501401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684.50439903697668</v>
      </c>
      <c r="C48" s="225">
        <f t="shared" si="2"/>
        <v>745.51672899928587</v>
      </c>
      <c r="D48" s="225">
        <f t="shared" si="2"/>
        <v>849.26503575676861</v>
      </c>
      <c r="E48" s="225">
        <f t="shared" si="2"/>
        <v>1039.0926805068066</v>
      </c>
      <c r="F48" s="225">
        <f t="shared" si="2"/>
        <v>1062.751031867808</v>
      </c>
      <c r="G48" s="225">
        <f t="shared" si="2"/>
        <v>1218.7270041639181</v>
      </c>
      <c r="H48" s="225">
        <f t="shared" si="2"/>
        <v>1123.4618727059669</v>
      </c>
      <c r="I48" s="225">
        <f t="shared" si="2"/>
        <v>1184.5519457911844</v>
      </c>
      <c r="J48" s="225">
        <f t="shared" si="2"/>
        <v>1123.1510426879822</v>
      </c>
      <c r="K48" s="225">
        <f t="shared" si="2"/>
        <v>667.63575050771487</v>
      </c>
      <c r="L48" s="225">
        <f t="shared" si="2"/>
        <v>749.05409210656217</v>
      </c>
      <c r="M48" s="225">
        <f t="shared" si="2"/>
        <v>818.84338818409844</v>
      </c>
      <c r="N48" s="225">
        <f t="shared" si="2"/>
        <v>632.91129609715904</v>
      </c>
      <c r="O48" s="225">
        <f t="shared" si="2"/>
        <v>642.57910426709986</v>
      </c>
      <c r="P48" s="225">
        <f t="shared" si="2"/>
        <v>711.62305473926472</v>
      </c>
      <c r="Q48" s="225">
        <f t="shared" si="2"/>
        <v>768.68658992813334</v>
      </c>
      <c r="R48" s="225">
        <f t="shared" si="2"/>
        <v>886.38299156644587</v>
      </c>
      <c r="S48" s="225">
        <f t="shared" si="2"/>
        <v>754.18310950029718</v>
      </c>
      <c r="T48" s="225">
        <f t="shared" si="2"/>
        <v>1221.84374703962</v>
      </c>
      <c r="U48" s="225">
        <f t="shared" si="2"/>
        <v>1056.1365028640503</v>
      </c>
      <c r="V48" s="225">
        <f t="shared" si="2"/>
        <v>880.17803235661404</v>
      </c>
      <c r="W48" s="225">
        <f t="shared" si="2"/>
        <v>925.24060753480569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3.30096358927412</v>
      </c>
      <c r="C53" s="262">
        <v>3.8906412814286808</v>
      </c>
      <c r="D53" s="262">
        <v>4.019383250540173</v>
      </c>
      <c r="E53" s="262">
        <v>4.5267739641302063</v>
      </c>
      <c r="F53" s="262">
        <v>3.8604128384128749</v>
      </c>
      <c r="G53" s="262">
        <v>3.8581907566893139</v>
      </c>
      <c r="H53" s="262">
        <v>3.3994195619073371</v>
      </c>
      <c r="I53" s="262">
        <v>3.6094909122349028</v>
      </c>
      <c r="J53" s="262">
        <v>3.1787238322841889</v>
      </c>
      <c r="K53" s="262">
        <v>1.4948875408529081</v>
      </c>
      <c r="L53" s="262">
        <v>1.7833585284671409</v>
      </c>
      <c r="M53" s="262">
        <v>2.0185509325872362</v>
      </c>
      <c r="N53" s="262">
        <v>0.72279169730673232</v>
      </c>
      <c r="O53" s="262">
        <v>1.287066640522994</v>
      </c>
      <c r="P53" s="262">
        <v>1.536271348457747</v>
      </c>
      <c r="Q53" s="262">
        <v>1.4450886183160121</v>
      </c>
      <c r="R53" s="262">
        <v>1.81659758871739</v>
      </c>
      <c r="S53" s="262">
        <v>1.4582484145416319</v>
      </c>
      <c r="T53" s="262">
        <v>2.9299567872716099</v>
      </c>
      <c r="U53" s="262">
        <v>2.4997232316212119</v>
      </c>
      <c r="V53" s="262">
        <v>1.962589614326762</v>
      </c>
      <c r="W53" s="262">
        <v>2.1343945127641621</v>
      </c>
      <c r="DA53" s="68" t="s">
        <v>1738</v>
      </c>
    </row>
    <row r="54" spans="1:105" ht="12" customHeight="1" x14ac:dyDescent="0.25">
      <c r="A54" s="37" t="s">
        <v>160</v>
      </c>
      <c r="B54" s="228">
        <v>4.0579759777422189E-2</v>
      </c>
      <c r="C54" s="228">
        <v>8.2588235535581866E-2</v>
      </c>
      <c r="D54" s="228">
        <v>7.3879920074327532E-2</v>
      </c>
      <c r="E54" s="228">
        <v>7.35118367531859E-2</v>
      </c>
      <c r="F54" s="228">
        <v>9.3244380425879778E-2</v>
      </c>
      <c r="G54" s="228">
        <v>9.7983552049022163E-2</v>
      </c>
      <c r="H54" s="228">
        <v>9.1494672817786046E-2</v>
      </c>
      <c r="I54" s="228">
        <v>5.7684808100467097E-2</v>
      </c>
      <c r="J54" s="228">
        <v>8.2358945465565214E-2</v>
      </c>
      <c r="K54" s="228">
        <v>4.810162758084232E-2</v>
      </c>
      <c r="L54" s="228">
        <v>4.534331290818315E-2</v>
      </c>
      <c r="M54" s="228">
        <v>0.13054003528916211</v>
      </c>
      <c r="N54" s="228">
        <v>3.7144492288259147E-2</v>
      </c>
      <c r="O54" s="228">
        <v>8.6559957995858361E-2</v>
      </c>
      <c r="P54" s="228">
        <v>6.1312590323693308E-2</v>
      </c>
      <c r="Q54" s="228">
        <v>6.0921090825862917E-2</v>
      </c>
      <c r="R54" s="228">
        <v>8.156543489445553E-2</v>
      </c>
      <c r="S54" s="228">
        <v>6.7839172319071037E-2</v>
      </c>
      <c r="T54" s="228">
        <v>0.14905776025852571</v>
      </c>
      <c r="U54" s="228">
        <v>0.12356338195008459</v>
      </c>
      <c r="V54" s="228">
        <v>0.10555892122409261</v>
      </c>
      <c r="W54" s="228">
        <v>0.1091135578369844</v>
      </c>
      <c r="DA54" s="69" t="s">
        <v>1739</v>
      </c>
    </row>
    <row r="55" spans="1:105" ht="12" customHeight="1" x14ac:dyDescent="0.25">
      <c r="A55" s="37" t="s">
        <v>162</v>
      </c>
      <c r="B55" s="228">
        <v>3.260383829496698</v>
      </c>
      <c r="C55" s="228">
        <v>3.8080530458930988</v>
      </c>
      <c r="D55" s="228">
        <v>3.9455033304658449</v>
      </c>
      <c r="E55" s="228">
        <v>4.4532621273770214</v>
      </c>
      <c r="F55" s="228">
        <v>3.7671684579869962</v>
      </c>
      <c r="G55" s="228">
        <v>3.7602072046402921</v>
      </c>
      <c r="H55" s="228">
        <v>3.3079248890895512</v>
      </c>
      <c r="I55" s="228">
        <v>3.5518061041344362</v>
      </c>
      <c r="J55" s="228">
        <v>3.0963648868186242</v>
      </c>
      <c r="K55" s="228">
        <v>1.446785913272066</v>
      </c>
      <c r="L55" s="228">
        <v>1.7380152155589581</v>
      </c>
      <c r="M55" s="228">
        <v>1.888010897298074</v>
      </c>
      <c r="N55" s="228">
        <v>0.6856472050184732</v>
      </c>
      <c r="O55" s="228">
        <v>1.200506682527136</v>
      </c>
      <c r="P55" s="228">
        <v>1.474958758134054</v>
      </c>
      <c r="Q55" s="228">
        <v>1.384167527490149</v>
      </c>
      <c r="R55" s="228">
        <v>1.735032153822935</v>
      </c>
      <c r="S55" s="228">
        <v>1.3904092422225609</v>
      </c>
      <c r="T55" s="228">
        <v>2.780899027013084</v>
      </c>
      <c r="U55" s="228">
        <v>2.376159849671128</v>
      </c>
      <c r="V55" s="228">
        <v>1.857030693102669</v>
      </c>
      <c r="W55" s="228">
        <v>2.0252809549271769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82.681399404163713</v>
      </c>
      <c r="C60" s="263">
        <f t="shared" si="3"/>
        <v>96.287952286467657</v>
      </c>
      <c r="D60" s="263">
        <f t="shared" si="3"/>
        <v>101.23857572986469</v>
      </c>
      <c r="E60" s="263">
        <f t="shared" si="3"/>
        <v>116.6685544468869</v>
      </c>
      <c r="F60" s="263">
        <f t="shared" si="3"/>
        <v>111.57350520968195</v>
      </c>
      <c r="G60" s="263">
        <f t="shared" si="3"/>
        <v>113.73341008050001</v>
      </c>
      <c r="H60" s="263">
        <f t="shared" si="3"/>
        <v>102.58769202279008</v>
      </c>
      <c r="I60" s="263">
        <f t="shared" si="3"/>
        <v>109.96386698307514</v>
      </c>
      <c r="J60" s="263">
        <f t="shared" si="3"/>
        <v>105.6292780525076</v>
      </c>
      <c r="K60" s="263">
        <f t="shared" si="3"/>
        <v>58.429307230793569</v>
      </c>
      <c r="L60" s="263">
        <f t="shared" si="3"/>
        <v>71.347913056912816</v>
      </c>
      <c r="M60" s="263">
        <f t="shared" si="3"/>
        <v>78.883760633452511</v>
      </c>
      <c r="N60" s="263">
        <f t="shared" si="3"/>
        <v>50.651501441081891</v>
      </c>
      <c r="O60" s="263">
        <f t="shared" si="3"/>
        <v>53.68283752099893</v>
      </c>
      <c r="P60" s="263">
        <f t="shared" si="3"/>
        <v>67.247227610478461</v>
      </c>
      <c r="Q60" s="263">
        <f t="shared" si="3"/>
        <v>73.547933149982924</v>
      </c>
      <c r="R60" s="263">
        <f t="shared" si="3"/>
        <v>88.090232986831836</v>
      </c>
      <c r="S60" s="263">
        <f t="shared" si="3"/>
        <v>74.086941110432136</v>
      </c>
      <c r="T60" s="263">
        <f t="shared" si="3"/>
        <v>131.18254194843175</v>
      </c>
      <c r="U60" s="263">
        <f t="shared" si="3"/>
        <v>114.33344689321211</v>
      </c>
      <c r="V60" s="263">
        <f t="shared" si="3"/>
        <v>98.509657693314608</v>
      </c>
      <c r="W60" s="263">
        <f t="shared" si="3"/>
        <v>108.6192401731401</v>
      </c>
      <c r="DA60" s="70"/>
    </row>
    <row r="61" spans="1:105" ht="12" customHeight="1" x14ac:dyDescent="0.25">
      <c r="A61" s="60" t="s">
        <v>1501</v>
      </c>
      <c r="B61" s="264">
        <v>72.048205921144756</v>
      </c>
      <c r="C61" s="264">
        <v>84.444315395745093</v>
      </c>
      <c r="D61" s="264">
        <v>86.748774139817641</v>
      </c>
      <c r="E61" s="264">
        <v>102.1646054990798</v>
      </c>
      <c r="F61" s="264">
        <v>95.200312571885007</v>
      </c>
      <c r="G61" s="264">
        <v>94.673605904830779</v>
      </c>
      <c r="H61" s="264">
        <v>86.943927808542185</v>
      </c>
      <c r="I61" s="264">
        <v>92.604219894841378</v>
      </c>
      <c r="J61" s="264">
        <v>88.831575537303848</v>
      </c>
      <c r="K61" s="264">
        <v>48.335636389593553</v>
      </c>
      <c r="L61" s="264">
        <v>58.430243918941741</v>
      </c>
      <c r="M61" s="264">
        <v>64.484556568513284</v>
      </c>
      <c r="N61" s="264">
        <v>40.181796399015496</v>
      </c>
      <c r="O61" s="264">
        <v>42.931909625967009</v>
      </c>
      <c r="P61" s="264">
        <v>54.103951830461838</v>
      </c>
      <c r="Q61" s="264">
        <v>59.03285445102059</v>
      </c>
      <c r="R61" s="264">
        <v>70.173593323014401</v>
      </c>
      <c r="S61" s="264">
        <v>59.827172532180988</v>
      </c>
      <c r="T61" s="264">
        <v>102.5073144939488</v>
      </c>
      <c r="U61" s="264">
        <v>90.031254018125694</v>
      </c>
      <c r="V61" s="264">
        <v>78.091987640419674</v>
      </c>
      <c r="W61" s="264">
        <v>86.622069369275891</v>
      </c>
      <c r="DA61" s="72" t="s">
        <v>1745</v>
      </c>
    </row>
    <row r="62" spans="1:105" ht="12" customHeight="1" x14ac:dyDescent="0.25">
      <c r="A62" s="59" t="s">
        <v>30</v>
      </c>
      <c r="B62" s="232">
        <v>15.13063909674079</v>
      </c>
      <c r="C62" s="232">
        <v>20.674943930072519</v>
      </c>
      <c r="D62" s="232">
        <v>20.85117187454798</v>
      </c>
      <c r="E62" s="232">
        <v>16.993742578727449</v>
      </c>
      <c r="F62" s="232">
        <v>26.464901554987598</v>
      </c>
      <c r="G62" s="232">
        <v>39.270092765306998</v>
      </c>
      <c r="H62" s="232">
        <v>39.049479732919622</v>
      </c>
      <c r="I62" s="232">
        <v>40.563687885047017</v>
      </c>
      <c r="J62" s="232">
        <v>37.77397529665955</v>
      </c>
      <c r="K62" s="232">
        <v>16.414722682358011</v>
      </c>
      <c r="L62" s="232">
        <v>17.41601899717989</v>
      </c>
      <c r="M62" s="232">
        <v>18.838844708729479</v>
      </c>
      <c r="N62" s="232">
        <v>12.19587521804309</v>
      </c>
      <c r="O62" s="232">
        <v>6.5018663017327656</v>
      </c>
      <c r="P62" s="232">
        <v>10.400585024732781</v>
      </c>
      <c r="Q62" s="232">
        <v>13.84783160767034</v>
      </c>
      <c r="R62" s="232">
        <v>13.388476629704799</v>
      </c>
      <c r="S62" s="232">
        <v>14.989048177288129</v>
      </c>
      <c r="T62" s="232">
        <v>21.824026446443298</v>
      </c>
      <c r="U62" s="232">
        <v>15.59348059828482</v>
      </c>
      <c r="V62" s="232">
        <v>14.021587390259871</v>
      </c>
      <c r="W62" s="232">
        <v>13.34370451486811</v>
      </c>
      <c r="DA62" s="71" t="s">
        <v>1746</v>
      </c>
    </row>
    <row r="63" spans="1:105" ht="12" customHeight="1" x14ac:dyDescent="0.25">
      <c r="A63" s="59" t="s">
        <v>33</v>
      </c>
      <c r="B63" s="297">
        <v>1.4379542445663569</v>
      </c>
      <c r="C63" s="297">
        <v>0.34635668131384628</v>
      </c>
      <c r="D63" s="297">
        <v>1.688616095018898</v>
      </c>
      <c r="E63" s="297">
        <v>2.2458655840187669</v>
      </c>
      <c r="F63" s="297">
        <v>1.719842770802517</v>
      </c>
      <c r="G63" s="297">
        <v>1.735398260499516</v>
      </c>
      <c r="H63" s="297">
        <v>1.631968424468446</v>
      </c>
      <c r="I63" s="297">
        <v>1.5473527634227711</v>
      </c>
      <c r="J63" s="297">
        <v>1.2116499578612341</v>
      </c>
      <c r="K63" s="297">
        <v>1.1880587829674021</v>
      </c>
      <c r="L63" s="297">
        <v>1.9117506654270731</v>
      </c>
      <c r="M63" s="297">
        <v>1.707639150592916</v>
      </c>
      <c r="N63" s="297">
        <v>1.060007180520911</v>
      </c>
      <c r="O63" s="297">
        <v>1.501604586602411</v>
      </c>
      <c r="P63" s="297">
        <v>1.3503819275139159</v>
      </c>
      <c r="Q63" s="297">
        <v>1.755005412051545</v>
      </c>
      <c r="R63" s="297">
        <v>1.6307446378445689</v>
      </c>
      <c r="S63" s="297">
        <v>1.3318920226002811</v>
      </c>
      <c r="T63" s="297">
        <v>2.3013155129551239</v>
      </c>
      <c r="U63" s="297">
        <v>2.0632508003853269</v>
      </c>
      <c r="V63" s="297">
        <v>2.2827197936250232</v>
      </c>
      <c r="W63" s="297">
        <v>2.096450783266131</v>
      </c>
      <c r="DA63" s="122" t="s">
        <v>1747</v>
      </c>
    </row>
    <row r="64" spans="1:105" ht="12" customHeight="1" x14ac:dyDescent="0.25">
      <c r="A64" s="59" t="s">
        <v>160</v>
      </c>
      <c r="B64" s="297">
        <v>0.5071149225039423</v>
      </c>
      <c r="C64" s="297">
        <v>1.0998167243850001</v>
      </c>
      <c r="D64" s="297">
        <v>0.99233508582757934</v>
      </c>
      <c r="E64" s="297">
        <v>0.94925746255578147</v>
      </c>
      <c r="F64" s="297">
        <v>1.1423680983054889</v>
      </c>
      <c r="G64" s="297">
        <v>1.316499263718848</v>
      </c>
      <c r="H64" s="297">
        <v>1.238529122306526</v>
      </c>
      <c r="I64" s="297">
        <v>0.80262873022161629</v>
      </c>
      <c r="J64" s="297">
        <v>1.2585445161751581</v>
      </c>
      <c r="K64" s="297">
        <v>0.98890404907633223</v>
      </c>
      <c r="L64" s="297">
        <v>0.99421159424019467</v>
      </c>
      <c r="M64" s="297">
        <v>2.841482703953357</v>
      </c>
      <c r="N64" s="297">
        <v>1.383731175483695</v>
      </c>
      <c r="O64" s="297">
        <v>2.3490657707993861</v>
      </c>
      <c r="P64" s="297">
        <v>1.690307648730456</v>
      </c>
      <c r="Q64" s="297">
        <v>1.8308939693844939</v>
      </c>
      <c r="R64" s="297">
        <v>2.4764374735358499</v>
      </c>
      <c r="S64" s="297">
        <v>2.023953369475564</v>
      </c>
      <c r="T64" s="297">
        <v>3.987581428299849</v>
      </c>
      <c r="U64" s="297">
        <v>3.5775323718869809</v>
      </c>
      <c r="V64" s="297">
        <v>3.3014135490490579</v>
      </c>
      <c r="W64" s="297">
        <v>3.6389298470835061</v>
      </c>
      <c r="DA64" s="122" t="s">
        <v>1748</v>
      </c>
    </row>
    <row r="65" spans="1:105" ht="12" customHeight="1" x14ac:dyDescent="0.25">
      <c r="A65" s="59" t="s">
        <v>70</v>
      </c>
      <c r="B65" s="297">
        <v>14.22831134137032</v>
      </c>
      <c r="C65" s="297">
        <v>11.611854004026879</v>
      </c>
      <c r="D65" s="297">
        <v>10.22171846766015</v>
      </c>
      <c r="E65" s="297">
        <v>24.470819661775781</v>
      </c>
      <c r="F65" s="297">
        <v>19.720359111241478</v>
      </c>
      <c r="G65" s="297">
        <v>1.829768705095854</v>
      </c>
      <c r="H65" s="297">
        <v>0.24581008236285001</v>
      </c>
      <c r="I65" s="297">
        <v>0.27057813122452512</v>
      </c>
      <c r="J65" s="297">
        <v>1.271197110048363</v>
      </c>
      <c r="K65" s="297">
        <v>0</v>
      </c>
      <c r="L65" s="297">
        <v>0</v>
      </c>
      <c r="M65" s="297">
        <v>0</v>
      </c>
      <c r="N65" s="297">
        <v>0</v>
      </c>
      <c r="O65" s="297">
        <v>0</v>
      </c>
      <c r="P65" s="297">
        <v>0</v>
      </c>
      <c r="Q65" s="297">
        <v>0</v>
      </c>
      <c r="R65" s="297">
        <v>0</v>
      </c>
      <c r="S65" s="297">
        <v>0</v>
      </c>
      <c r="T65" s="297">
        <v>0</v>
      </c>
      <c r="U65" s="297">
        <v>0</v>
      </c>
      <c r="V65" s="297">
        <v>0.40660656126172529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40.74418631596334</v>
      </c>
      <c r="C66" s="297">
        <v>50.711344055946853</v>
      </c>
      <c r="D66" s="297">
        <v>52.99493261676303</v>
      </c>
      <c r="E66" s="297">
        <v>57.504920212002013</v>
      </c>
      <c r="F66" s="297">
        <v>46.152841036547898</v>
      </c>
      <c r="G66" s="297">
        <v>50.521846910209568</v>
      </c>
      <c r="H66" s="297">
        <v>44.778140446484748</v>
      </c>
      <c r="I66" s="297">
        <v>49.419972384925437</v>
      </c>
      <c r="J66" s="297">
        <v>47.316208656559539</v>
      </c>
      <c r="K66" s="297">
        <v>29.74395087519181</v>
      </c>
      <c r="L66" s="297">
        <v>38.108262662094589</v>
      </c>
      <c r="M66" s="297">
        <v>41.096590005237537</v>
      </c>
      <c r="N66" s="297">
        <v>25.542182824967799</v>
      </c>
      <c r="O66" s="297">
        <v>32.579372966832437</v>
      </c>
      <c r="P66" s="297">
        <v>40.662677229484693</v>
      </c>
      <c r="Q66" s="297">
        <v>41.599123461914211</v>
      </c>
      <c r="R66" s="297">
        <v>52.677934581929179</v>
      </c>
      <c r="S66" s="297">
        <v>41.482278962817013</v>
      </c>
      <c r="T66" s="297">
        <v>74.394391106250538</v>
      </c>
      <c r="U66" s="297">
        <v>68.796990247568573</v>
      </c>
      <c r="V66" s="297">
        <v>58.079660346224003</v>
      </c>
      <c r="W66" s="297">
        <v>67.542984224058145</v>
      </c>
      <c r="DA66" s="122" t="s">
        <v>1750</v>
      </c>
    </row>
    <row r="67" spans="1:105" ht="12" customHeight="1" x14ac:dyDescent="0.25">
      <c r="A67" s="60" t="s">
        <v>1508</v>
      </c>
      <c r="B67" s="264">
        <v>10.63319348301896</v>
      </c>
      <c r="C67" s="264">
        <v>11.84363689072257</v>
      </c>
      <c r="D67" s="264">
        <v>14.489801590047049</v>
      </c>
      <c r="E67" s="264">
        <v>14.5039489478071</v>
      </c>
      <c r="F67" s="264">
        <v>16.373192637796951</v>
      </c>
      <c r="G67" s="264">
        <v>19.059804175669228</v>
      </c>
      <c r="H67" s="264">
        <v>15.6437642142479</v>
      </c>
      <c r="I67" s="264">
        <v>17.359647088233761</v>
      </c>
      <c r="J67" s="264">
        <v>16.797702515203749</v>
      </c>
      <c r="K67" s="264">
        <v>10.093670841200019</v>
      </c>
      <c r="L67" s="264">
        <v>12.917669137971069</v>
      </c>
      <c r="M67" s="264">
        <v>14.399204064939219</v>
      </c>
      <c r="N67" s="264">
        <v>10.469705042066391</v>
      </c>
      <c r="O67" s="264">
        <v>10.75092789503192</v>
      </c>
      <c r="P67" s="264">
        <v>13.143275780016619</v>
      </c>
      <c r="Q67" s="264">
        <v>14.515078698962331</v>
      </c>
      <c r="R67" s="264">
        <v>17.916639663817438</v>
      </c>
      <c r="S67" s="264">
        <v>14.259768578251149</v>
      </c>
      <c r="T67" s="264">
        <v>28.675227454482961</v>
      </c>
      <c r="U67" s="264">
        <v>24.302192875086419</v>
      </c>
      <c r="V67" s="264">
        <v>20.41767005289493</v>
      </c>
      <c r="W67" s="264">
        <v>21.997170803864201</v>
      </c>
      <c r="DA67" s="72" t="s">
        <v>1751</v>
      </c>
    </row>
    <row r="68" spans="1:105" ht="12" customHeight="1" x14ac:dyDescent="0.25">
      <c r="A68" s="147" t="s">
        <v>30</v>
      </c>
      <c r="B68" s="231">
        <v>2.233046763349853</v>
      </c>
      <c r="C68" s="231">
        <v>2.899739639030404</v>
      </c>
      <c r="D68" s="231">
        <v>3.109980692257261</v>
      </c>
      <c r="E68" s="231">
        <v>1.9710031114829569</v>
      </c>
      <c r="F68" s="231">
        <v>3.4464439114790002</v>
      </c>
      <c r="G68" s="231">
        <v>4.4989174994076198</v>
      </c>
      <c r="H68" s="231">
        <v>4.3893877094575053</v>
      </c>
      <c r="I68" s="231">
        <v>4.2084341328492378</v>
      </c>
      <c r="J68" s="231">
        <v>4.0512674895124761</v>
      </c>
      <c r="K68" s="231">
        <v>1.4279272097529461</v>
      </c>
      <c r="L68" s="231">
        <v>1.4192832520797101</v>
      </c>
      <c r="M68" s="231">
        <v>1.5990652439607449</v>
      </c>
      <c r="N68" s="231">
        <v>1.140530827106977</v>
      </c>
      <c r="O68" s="231">
        <v>0.67005289654070743</v>
      </c>
      <c r="P68" s="231">
        <v>1.1157000257263441</v>
      </c>
      <c r="Q68" s="231">
        <v>1.348337702869506</v>
      </c>
      <c r="R68" s="231">
        <v>1.2745849131317351</v>
      </c>
      <c r="S68" s="231">
        <v>1.4016301872868759</v>
      </c>
      <c r="T68" s="231">
        <v>1.832489623701069</v>
      </c>
      <c r="U68" s="231">
        <v>1.250850543136838</v>
      </c>
      <c r="V68" s="231">
        <v>1.20426293573846</v>
      </c>
      <c r="W68" s="231">
        <v>1.092333736555994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0.21221965913956381</v>
      </c>
      <c r="C70" s="231">
        <v>4.8577843859974067E-2</v>
      </c>
      <c r="D70" s="231">
        <v>0.25185939110472511</v>
      </c>
      <c r="E70" s="231">
        <v>0.26048458916958372</v>
      </c>
      <c r="F70" s="231">
        <v>0.2239699110090374</v>
      </c>
      <c r="G70" s="231">
        <v>0.19881322026059081</v>
      </c>
      <c r="H70" s="231">
        <v>0.18344270381010119</v>
      </c>
      <c r="I70" s="231">
        <v>0.16053599967540111</v>
      </c>
      <c r="J70" s="231">
        <v>0.12994973508616831</v>
      </c>
      <c r="K70" s="231">
        <v>0.1033499923095515</v>
      </c>
      <c r="L70" s="231">
        <v>0.1557942548197864</v>
      </c>
      <c r="M70" s="231">
        <v>0.14494659609750229</v>
      </c>
      <c r="N70" s="231">
        <v>9.9129488021511239E-2</v>
      </c>
      <c r="O70" s="231">
        <v>0.1547485684908062</v>
      </c>
      <c r="P70" s="231">
        <v>0.14485926971270291</v>
      </c>
      <c r="Q70" s="231">
        <v>0.1708816248529777</v>
      </c>
      <c r="R70" s="231">
        <v>0.1552471255733141</v>
      </c>
      <c r="S70" s="231">
        <v>0.1245456044308265</v>
      </c>
      <c r="T70" s="231">
        <v>0.19323367338751751</v>
      </c>
      <c r="U70" s="231">
        <v>0.1655062426905112</v>
      </c>
      <c r="V70" s="231">
        <v>0.19605446684651109</v>
      </c>
      <c r="W70" s="231">
        <v>0.17161830247658691</v>
      </c>
      <c r="DA70" s="73" t="s">
        <v>1754</v>
      </c>
    </row>
    <row r="71" spans="1:105" ht="12" customHeight="1" x14ac:dyDescent="0.25">
      <c r="A71" s="147" t="s">
        <v>160</v>
      </c>
      <c r="B71" s="231">
        <v>7.4842267342677321E-2</v>
      </c>
      <c r="C71" s="231">
        <v>0.15425348490203011</v>
      </c>
      <c r="D71" s="231">
        <v>0.14800812998622531</v>
      </c>
      <c r="E71" s="231">
        <v>0.11009872625927281</v>
      </c>
      <c r="F71" s="231">
        <v>0.1487671347989884</v>
      </c>
      <c r="G71" s="231">
        <v>0.15082270395690181</v>
      </c>
      <c r="H71" s="231">
        <v>0.13921784731678399</v>
      </c>
      <c r="I71" s="231">
        <v>8.327177138928861E-2</v>
      </c>
      <c r="J71" s="231">
        <v>0.13497918719016891</v>
      </c>
      <c r="K71" s="231">
        <v>8.6025394813926195E-2</v>
      </c>
      <c r="L71" s="231">
        <v>8.1021263525095116E-2</v>
      </c>
      <c r="M71" s="231">
        <v>0.24118868770662791</v>
      </c>
      <c r="N71" s="231">
        <v>0.12940342811422739</v>
      </c>
      <c r="O71" s="231">
        <v>0.24208408030003359</v>
      </c>
      <c r="P71" s="231">
        <v>0.1813240584726106</v>
      </c>
      <c r="Q71" s="231">
        <v>0.1782707530549493</v>
      </c>
      <c r="R71" s="231">
        <v>0.2357572059452786</v>
      </c>
      <c r="S71" s="231">
        <v>0.18926045915419751</v>
      </c>
      <c r="T71" s="231">
        <v>0.33482371408202838</v>
      </c>
      <c r="U71" s="231">
        <v>0.28697623229522401</v>
      </c>
      <c r="V71" s="231">
        <v>0.28354635334843242</v>
      </c>
      <c r="W71" s="231">
        <v>0.29788772919100781</v>
      </c>
      <c r="DA71" s="73" t="s">
        <v>1755</v>
      </c>
    </row>
    <row r="72" spans="1:105" ht="12" customHeight="1" x14ac:dyDescent="0.25">
      <c r="A72" s="147" t="s">
        <v>70</v>
      </c>
      <c r="B72" s="231">
        <v>2.0998772349031141</v>
      </c>
      <c r="C72" s="231">
        <v>1.628606754726641</v>
      </c>
      <c r="D72" s="231">
        <v>1.5245832352912621</v>
      </c>
      <c r="E72" s="231">
        <v>2.8382248036565358</v>
      </c>
      <c r="F72" s="231">
        <v>2.5681225924798068</v>
      </c>
      <c r="G72" s="231">
        <v>0.20962462442911939</v>
      </c>
      <c r="H72" s="231">
        <v>2.7630477070726391E-2</v>
      </c>
      <c r="I72" s="231">
        <v>2.8072157696184579E-2</v>
      </c>
      <c r="J72" s="231">
        <v>0.13633618077673099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3.492195266676508E-2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1.5511037425109779</v>
      </c>
      <c r="E73" s="231">
        <v>2.6544840998351442</v>
      </c>
      <c r="F73" s="231">
        <v>3.174064759884347</v>
      </c>
      <c r="G73" s="231">
        <v>6.1027093467164466</v>
      </c>
      <c r="H73" s="231">
        <v>4.5867746470998254</v>
      </c>
      <c r="I73" s="231">
        <v>6.309565167718775</v>
      </c>
      <c r="J73" s="231">
        <v>5.7666205617202744</v>
      </c>
      <c r="K73" s="231">
        <v>4.1919572031888226</v>
      </c>
      <c r="L73" s="231">
        <v>5.3496000166526443</v>
      </c>
      <c r="M73" s="231">
        <v>4.9655945860897326</v>
      </c>
      <c r="N73" s="231">
        <v>4.1303090752847567</v>
      </c>
      <c r="O73" s="231">
        <v>3.918813870637349</v>
      </c>
      <c r="P73" s="231">
        <v>3.5106157009233638</v>
      </c>
      <c r="Q73" s="231">
        <v>4.3223130108832812</v>
      </c>
      <c r="R73" s="231">
        <v>5.9677054866993453</v>
      </c>
      <c r="S73" s="231">
        <v>4.1305830758148527</v>
      </c>
      <c r="T73" s="231">
        <v>8.7135290532263294</v>
      </c>
      <c r="U73" s="231">
        <v>7.65541817617075</v>
      </c>
      <c r="V73" s="231">
        <v>5.1964914681919216</v>
      </c>
      <c r="W73" s="231">
        <v>3.7244463255820559</v>
      </c>
      <c r="DA73" s="73" t="s">
        <v>1757</v>
      </c>
    </row>
    <row r="74" spans="1:105" ht="12" customHeight="1" x14ac:dyDescent="0.25">
      <c r="A74" s="147" t="s">
        <v>162</v>
      </c>
      <c r="B74" s="231">
        <v>6.0132075582837494</v>
      </c>
      <c r="C74" s="231">
        <v>7.1124591682035181</v>
      </c>
      <c r="D74" s="231">
        <v>7.9042663988966018</v>
      </c>
      <c r="E74" s="231">
        <v>6.6696536174036067</v>
      </c>
      <c r="F74" s="231">
        <v>6.0103445938528912</v>
      </c>
      <c r="G74" s="231">
        <v>5.787957327351573</v>
      </c>
      <c r="H74" s="231">
        <v>5.0333223559561828</v>
      </c>
      <c r="I74" s="231">
        <v>5.1272630639152217</v>
      </c>
      <c r="J74" s="231">
        <v>5.0746741996800164</v>
      </c>
      <c r="K74" s="231">
        <v>2.587445283244961</v>
      </c>
      <c r="L74" s="231">
        <v>3.1055558087599331</v>
      </c>
      <c r="M74" s="231">
        <v>3.488331144437355</v>
      </c>
      <c r="N74" s="231">
        <v>2.3886475043939082</v>
      </c>
      <c r="O74" s="231">
        <v>3.357482638190878</v>
      </c>
      <c r="P74" s="231">
        <v>4.3619998224286114</v>
      </c>
      <c r="Q74" s="231">
        <v>4.0504295660956897</v>
      </c>
      <c r="R74" s="231">
        <v>5.0149469973379519</v>
      </c>
      <c r="S74" s="231">
        <v>3.879019784581081</v>
      </c>
      <c r="T74" s="231">
        <v>6.2466451870516586</v>
      </c>
      <c r="U74" s="231">
        <v>5.5186365914237498</v>
      </c>
      <c r="V74" s="231">
        <v>4.9882499269535323</v>
      </c>
      <c r="W74" s="231">
        <v>5.5291602308339369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0.80147973429288277</v>
      </c>
      <c r="G76" s="231">
        <v>2.1109594535469798</v>
      </c>
      <c r="H76" s="231">
        <v>1.283988473536775</v>
      </c>
      <c r="I76" s="231">
        <v>1.442504794989655</v>
      </c>
      <c r="J76" s="231">
        <v>1.503875161237914</v>
      </c>
      <c r="K76" s="231">
        <v>1.696965757889815</v>
      </c>
      <c r="L76" s="231">
        <v>2.8064145421339028</v>
      </c>
      <c r="M76" s="231">
        <v>3.9600778066472562</v>
      </c>
      <c r="N76" s="231">
        <v>2.5816847191450059</v>
      </c>
      <c r="O76" s="231">
        <v>2.4077458408721482</v>
      </c>
      <c r="P76" s="231">
        <v>3.828776902752987</v>
      </c>
      <c r="Q76" s="231">
        <v>4.4448460412059303</v>
      </c>
      <c r="R76" s="231">
        <v>5.2683979351298138</v>
      </c>
      <c r="S76" s="231">
        <v>4.53472946698332</v>
      </c>
      <c r="T76" s="231">
        <v>11.35450620303436</v>
      </c>
      <c r="U76" s="231">
        <v>9.4248050893693449</v>
      </c>
      <c r="V76" s="231">
        <v>8.5141429491493028</v>
      </c>
      <c r="W76" s="231">
        <v>11.18172447922462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343.50018163688293</v>
      </c>
      <c r="C79" s="263">
        <f t="shared" si="4"/>
        <v>402.60041601018952</v>
      </c>
      <c r="D79" s="263">
        <f t="shared" si="4"/>
        <v>414.6822727491051</v>
      </c>
      <c r="E79" s="263">
        <f t="shared" si="4"/>
        <v>505.84777041677103</v>
      </c>
      <c r="F79" s="263">
        <f t="shared" si="4"/>
        <v>488.525209595474</v>
      </c>
      <c r="G79" s="263">
        <f t="shared" si="4"/>
        <v>538.56614036952908</v>
      </c>
      <c r="H79" s="263">
        <f t="shared" si="4"/>
        <v>458.43290931758258</v>
      </c>
      <c r="I79" s="263">
        <f t="shared" si="4"/>
        <v>517.31475292869811</v>
      </c>
      <c r="J79" s="263">
        <f t="shared" si="4"/>
        <v>491.00598146827417</v>
      </c>
      <c r="K79" s="263">
        <f t="shared" si="4"/>
        <v>294.20823145158892</v>
      </c>
      <c r="L79" s="263">
        <f t="shared" si="4"/>
        <v>371.46164465146342</v>
      </c>
      <c r="M79" s="263">
        <f t="shared" si="4"/>
        <v>414.18775157829401</v>
      </c>
      <c r="N79" s="263">
        <f t="shared" si="4"/>
        <v>284.86390357509561</v>
      </c>
      <c r="O79" s="263">
        <f t="shared" si="4"/>
        <v>296.21021215264471</v>
      </c>
      <c r="P79" s="263">
        <f t="shared" si="4"/>
        <v>364.05262931027647</v>
      </c>
      <c r="Q79" s="263">
        <f t="shared" si="4"/>
        <v>400.92203628793033</v>
      </c>
      <c r="R79" s="263">
        <f t="shared" si="4"/>
        <v>482.45274229033561</v>
      </c>
      <c r="S79" s="263">
        <f t="shared" si="4"/>
        <v>392.1075360364465</v>
      </c>
      <c r="T79" s="263">
        <f t="shared" si="4"/>
        <v>768.86366878514718</v>
      </c>
      <c r="U79" s="263">
        <f t="shared" si="4"/>
        <v>642.45578774207399</v>
      </c>
      <c r="V79" s="263">
        <f t="shared" si="4"/>
        <v>541.63284899821997</v>
      </c>
      <c r="W79" s="263">
        <f t="shared" si="4"/>
        <v>585.48491688273975</v>
      </c>
      <c r="DA79" s="70"/>
    </row>
    <row r="80" spans="1:105" ht="12" customHeight="1" x14ac:dyDescent="0.25">
      <c r="A80" s="60" t="s">
        <v>1523</v>
      </c>
      <c r="B80" s="264">
        <v>343.50018163688293</v>
      </c>
      <c r="C80" s="264">
        <v>402.60041601018952</v>
      </c>
      <c r="D80" s="264">
        <v>414.6822727491051</v>
      </c>
      <c r="E80" s="264">
        <v>505.84777041677103</v>
      </c>
      <c r="F80" s="264">
        <v>488.525209595474</v>
      </c>
      <c r="G80" s="264">
        <v>538.56614036952908</v>
      </c>
      <c r="H80" s="264">
        <v>458.43290931758258</v>
      </c>
      <c r="I80" s="264">
        <v>517.31475292869811</v>
      </c>
      <c r="J80" s="264">
        <v>491.00598146827417</v>
      </c>
      <c r="K80" s="264">
        <v>294.20823145158892</v>
      </c>
      <c r="L80" s="264">
        <v>371.46164465146342</v>
      </c>
      <c r="M80" s="264">
        <v>414.18775157829401</v>
      </c>
      <c r="N80" s="264">
        <v>284.86390357509561</v>
      </c>
      <c r="O80" s="264">
        <v>296.21021215264471</v>
      </c>
      <c r="P80" s="264">
        <v>364.05262931027647</v>
      </c>
      <c r="Q80" s="264">
        <v>400.92203628793033</v>
      </c>
      <c r="R80" s="264">
        <v>482.45274229033561</v>
      </c>
      <c r="S80" s="264">
        <v>392.1075360364465</v>
      </c>
      <c r="T80" s="264">
        <v>768.86366878514718</v>
      </c>
      <c r="U80" s="264">
        <v>642.45578774207399</v>
      </c>
      <c r="V80" s="264">
        <v>541.63284899821997</v>
      </c>
      <c r="W80" s="264">
        <v>585.48491688273975</v>
      </c>
      <c r="DA80" s="72" t="s">
        <v>1763</v>
      </c>
    </row>
    <row r="81" spans="1:105" ht="12" customHeight="1" x14ac:dyDescent="0.25">
      <c r="A81" s="59" t="s">
        <v>30</v>
      </c>
      <c r="B81" s="232">
        <v>72.137497548530249</v>
      </c>
      <c r="C81" s="232">
        <v>98.570768064441509</v>
      </c>
      <c r="D81" s="232">
        <v>89.00424575564449</v>
      </c>
      <c r="E81" s="232">
        <v>68.741798045208654</v>
      </c>
      <c r="F81" s="232">
        <v>102.8311809101677</v>
      </c>
      <c r="G81" s="232">
        <v>127.1243193878103</v>
      </c>
      <c r="H81" s="232">
        <v>128.62887411309561</v>
      </c>
      <c r="I81" s="232">
        <v>125.4106752623568</v>
      </c>
      <c r="J81" s="232">
        <v>118.42075236647069</v>
      </c>
      <c r="K81" s="232">
        <v>41.620927176288831</v>
      </c>
      <c r="L81" s="232">
        <v>40.813035650068727</v>
      </c>
      <c r="M81" s="232">
        <v>45.996517240544662</v>
      </c>
      <c r="N81" s="232">
        <v>31.032016876504251</v>
      </c>
      <c r="O81" s="232">
        <v>18.46133771667601</v>
      </c>
      <c r="P81" s="232">
        <v>30.903523192047409</v>
      </c>
      <c r="Q81" s="232">
        <v>37.242532999623201</v>
      </c>
      <c r="R81" s="232">
        <v>34.32155795732929</v>
      </c>
      <c r="S81" s="232">
        <v>38.541281799593051</v>
      </c>
      <c r="T81" s="232">
        <v>49.134211657988118</v>
      </c>
      <c r="U81" s="232">
        <v>33.06764024008762</v>
      </c>
      <c r="V81" s="232">
        <v>31.946268263576911</v>
      </c>
      <c r="W81" s="232">
        <v>29.07396285904872</v>
      </c>
      <c r="DA81" s="71" t="s">
        <v>1764</v>
      </c>
    </row>
    <row r="82" spans="1:105" ht="12" customHeight="1" x14ac:dyDescent="0.25">
      <c r="A82" s="59" t="s">
        <v>33</v>
      </c>
      <c r="B82" s="297">
        <v>6.8556536263328294</v>
      </c>
      <c r="C82" s="297">
        <v>1.651305281253892</v>
      </c>
      <c r="D82" s="297">
        <v>7.2079402928645644</v>
      </c>
      <c r="E82" s="297">
        <v>9.0848050509226663</v>
      </c>
      <c r="F82" s="297">
        <v>6.6825664449943014</v>
      </c>
      <c r="G82" s="297">
        <v>5.6177947949155076</v>
      </c>
      <c r="H82" s="297">
        <v>5.3756993041454741</v>
      </c>
      <c r="I82" s="297">
        <v>4.7839475414526564</v>
      </c>
      <c r="J82" s="297">
        <v>3.798501441478372</v>
      </c>
      <c r="K82" s="297">
        <v>3.0124242147679841</v>
      </c>
      <c r="L82" s="297">
        <v>4.4800334723309581</v>
      </c>
      <c r="M82" s="297">
        <v>4.1693349483623017</v>
      </c>
      <c r="N82" s="297">
        <v>2.6971545811222781</v>
      </c>
      <c r="O82" s="297">
        <v>4.2636418689182989</v>
      </c>
      <c r="P82" s="297">
        <v>4.0124242161195296</v>
      </c>
      <c r="Q82" s="297">
        <v>4.7199336924810282</v>
      </c>
      <c r="R82" s="297">
        <v>4.1804380101920824</v>
      </c>
      <c r="S82" s="297">
        <v>3.424688823633808</v>
      </c>
      <c r="T82" s="297">
        <v>5.1811394099449668</v>
      </c>
      <c r="U82" s="297">
        <v>4.375343577861595</v>
      </c>
      <c r="V82" s="297">
        <v>5.2008647001251136</v>
      </c>
      <c r="W82" s="297">
        <v>4.5678568601835954</v>
      </c>
      <c r="DA82" s="122" t="s">
        <v>1765</v>
      </c>
    </row>
    <row r="83" spans="1:105" ht="12" customHeight="1" x14ac:dyDescent="0.25">
      <c r="A83" s="59" t="s">
        <v>160</v>
      </c>
      <c r="B83" s="297">
        <v>2.4177433117700349</v>
      </c>
      <c r="C83" s="297">
        <v>5.2435343776222476</v>
      </c>
      <c r="D83" s="297">
        <v>4.23583079082269</v>
      </c>
      <c r="E83" s="297">
        <v>3.839864260719148</v>
      </c>
      <c r="F83" s="297">
        <v>4.4387491991526904</v>
      </c>
      <c r="G83" s="297">
        <v>4.2617437619771694</v>
      </c>
      <c r="H83" s="297">
        <v>4.0797113725504106</v>
      </c>
      <c r="I83" s="297">
        <v>2.4814856905347251</v>
      </c>
      <c r="J83" s="297">
        <v>3.9455150622004509</v>
      </c>
      <c r="K83" s="297">
        <v>2.5074504277297098</v>
      </c>
      <c r="L83" s="297">
        <v>2.329854672644029</v>
      </c>
      <c r="M83" s="297">
        <v>6.9377029325231154</v>
      </c>
      <c r="N83" s="297">
        <v>3.5208599975365358</v>
      </c>
      <c r="O83" s="297">
        <v>6.6699151444953451</v>
      </c>
      <c r="P83" s="297">
        <v>5.0224541696469496</v>
      </c>
      <c r="Q83" s="297">
        <v>4.9240293358163134</v>
      </c>
      <c r="R83" s="297">
        <v>6.348384108695778</v>
      </c>
      <c r="S83" s="297">
        <v>5.2041834971476266</v>
      </c>
      <c r="T83" s="297">
        <v>8.9775674705286939</v>
      </c>
      <c r="U83" s="297">
        <v>7.5865393024465897</v>
      </c>
      <c r="V83" s="297">
        <v>7.5218190317162197</v>
      </c>
      <c r="W83" s="297">
        <v>7.9286910994548059</v>
      </c>
      <c r="DA83" s="122" t="s">
        <v>1766</v>
      </c>
    </row>
    <row r="84" spans="1:105" ht="12" customHeight="1" x14ac:dyDescent="0.25">
      <c r="A84" s="59" t="s">
        <v>70</v>
      </c>
      <c r="B84" s="297">
        <v>67.835520227887613</v>
      </c>
      <c r="C84" s="297">
        <v>55.361183648205213</v>
      </c>
      <c r="D84" s="297">
        <v>43.63190462456231</v>
      </c>
      <c r="E84" s="297">
        <v>98.987502923354256</v>
      </c>
      <c r="F84" s="297">
        <v>76.624801009296462</v>
      </c>
      <c r="G84" s="297">
        <v>5.9232888158064689</v>
      </c>
      <c r="H84" s="297">
        <v>0.80969770548122766</v>
      </c>
      <c r="I84" s="297">
        <v>0.83654588419716025</v>
      </c>
      <c r="J84" s="297">
        <v>3.9851807228592819</v>
      </c>
      <c r="K84" s="297">
        <v>0</v>
      </c>
      <c r="L84" s="297">
        <v>0</v>
      </c>
      <c r="M84" s="297">
        <v>0</v>
      </c>
      <c r="N84" s="297">
        <v>0</v>
      </c>
      <c r="O84" s="297">
        <v>0</v>
      </c>
      <c r="P84" s="297">
        <v>0</v>
      </c>
      <c r="Q84" s="297">
        <v>0</v>
      </c>
      <c r="R84" s="297">
        <v>0</v>
      </c>
      <c r="S84" s="297">
        <v>0</v>
      </c>
      <c r="T84" s="297">
        <v>0</v>
      </c>
      <c r="U84" s="297">
        <v>0</v>
      </c>
      <c r="V84" s="297">
        <v>0.92639741295060751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44.390892533401953</v>
      </c>
      <c r="E85" s="297">
        <v>92.579260195989193</v>
      </c>
      <c r="F85" s="297">
        <v>94.704233095784716</v>
      </c>
      <c r="G85" s="297">
        <v>172.4420979546986</v>
      </c>
      <c r="H85" s="297">
        <v>134.41320241447991</v>
      </c>
      <c r="I85" s="297">
        <v>188.02404963856051</v>
      </c>
      <c r="J85" s="297">
        <v>168.56145571692491</v>
      </c>
      <c r="K85" s="297">
        <v>122.18630213666709</v>
      </c>
      <c r="L85" s="297">
        <v>153.83357470985709</v>
      </c>
      <c r="M85" s="297">
        <v>142.83348215542759</v>
      </c>
      <c r="N85" s="297">
        <v>112.3790939123764</v>
      </c>
      <c r="O85" s="297">
        <v>107.97139552434599</v>
      </c>
      <c r="P85" s="297">
        <v>97.239751931726886</v>
      </c>
      <c r="Q85" s="297">
        <v>119.3869196121564</v>
      </c>
      <c r="R85" s="297">
        <v>160.69619812991951</v>
      </c>
      <c r="S85" s="297">
        <v>113.5805776484939</v>
      </c>
      <c r="T85" s="297">
        <v>233.63427287765739</v>
      </c>
      <c r="U85" s="297">
        <v>202.37958525581331</v>
      </c>
      <c r="V85" s="297">
        <v>137.8507180995741</v>
      </c>
      <c r="W85" s="297">
        <v>99.131254960504933</v>
      </c>
      <c r="DA85" s="122" t="s">
        <v>1768</v>
      </c>
    </row>
    <row r="86" spans="1:105" ht="12" customHeight="1" x14ac:dyDescent="0.25">
      <c r="A86" s="59" t="s">
        <v>162</v>
      </c>
      <c r="B86" s="297">
        <v>194.25376692236219</v>
      </c>
      <c r="C86" s="297">
        <v>241.77362463866669</v>
      </c>
      <c r="D86" s="297">
        <v>226.21145875180909</v>
      </c>
      <c r="E86" s="297">
        <v>232.61453994057709</v>
      </c>
      <c r="F86" s="297">
        <v>179.33001323607951</v>
      </c>
      <c r="G86" s="297">
        <v>163.54826155005969</v>
      </c>
      <c r="H86" s="297">
        <v>147.49906605423459</v>
      </c>
      <c r="I86" s="297">
        <v>152.79163289601229</v>
      </c>
      <c r="J86" s="297">
        <v>148.3354871769136</v>
      </c>
      <c r="K86" s="297">
        <v>75.418320325447837</v>
      </c>
      <c r="L86" s="297">
        <v>89.303639531060242</v>
      </c>
      <c r="M86" s="297">
        <v>100.3405484746941</v>
      </c>
      <c r="N86" s="297">
        <v>64.99127240286245</v>
      </c>
      <c r="O86" s="297">
        <v>92.505563637620213</v>
      </c>
      <c r="P86" s="297">
        <v>120.8220485505241</v>
      </c>
      <c r="Q86" s="297">
        <v>111.8772073620251</v>
      </c>
      <c r="R86" s="297">
        <v>135.04066480683301</v>
      </c>
      <c r="S86" s="297">
        <v>106.6632239942882</v>
      </c>
      <c r="T86" s="297">
        <v>167.49016354758751</v>
      </c>
      <c r="U86" s="297">
        <v>145.89136201943549</v>
      </c>
      <c r="V86" s="297">
        <v>132.3265589291824</v>
      </c>
      <c r="W86" s="297">
        <v>147.16619455500509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23.913665699998649</v>
      </c>
      <c r="G87" s="297">
        <v>59.648634104261397</v>
      </c>
      <c r="H87" s="297">
        <v>37.626658353595268</v>
      </c>
      <c r="I87" s="297">
        <v>42.986416015583877</v>
      </c>
      <c r="J87" s="297">
        <v>43.959088981426973</v>
      </c>
      <c r="K87" s="297">
        <v>49.462807170687498</v>
      </c>
      <c r="L87" s="297">
        <v>80.701506615502339</v>
      </c>
      <c r="M87" s="297">
        <v>113.9101658267423</v>
      </c>
      <c r="N87" s="297">
        <v>70.243505804693697</v>
      </c>
      <c r="O87" s="297">
        <v>66.338358260588919</v>
      </c>
      <c r="P87" s="297">
        <v>106.05242725021159</v>
      </c>
      <c r="Q87" s="297">
        <v>122.7714132858283</v>
      </c>
      <c r="R87" s="297">
        <v>141.86549927736601</v>
      </c>
      <c r="S87" s="297">
        <v>124.69358027329</v>
      </c>
      <c r="T87" s="297">
        <v>304.44631382144058</v>
      </c>
      <c r="U87" s="297">
        <v>249.15531734642931</v>
      </c>
      <c r="V87" s="297">
        <v>225.8602225610945</v>
      </c>
      <c r="W87" s="297">
        <v>297.61695654854259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38.385530683699443</v>
      </c>
      <c r="C89" s="263">
        <f t="shared" si="5"/>
        <v>44.989876128699933</v>
      </c>
      <c r="D89" s="263">
        <f t="shared" si="5"/>
        <v>46.217635664124458</v>
      </c>
      <c r="E89" s="263">
        <f t="shared" si="5"/>
        <v>54.430815438556941</v>
      </c>
      <c r="F89" s="263">
        <f t="shared" si="5"/>
        <v>50.720409656354789</v>
      </c>
      <c r="G89" s="263">
        <f t="shared" si="5"/>
        <v>50.439793162563873</v>
      </c>
      <c r="H89" s="263">
        <f t="shared" si="5"/>
        <v>46.321608789382587</v>
      </c>
      <c r="I89" s="263">
        <f t="shared" si="5"/>
        <v>49.3372746589136</v>
      </c>
      <c r="J89" s="263">
        <f t="shared" si="5"/>
        <v>47.327301559743873</v>
      </c>
      <c r="K89" s="263">
        <f t="shared" si="5"/>
        <v>25.752050728085681</v>
      </c>
      <c r="L89" s="263">
        <f t="shared" si="5"/>
        <v>31.13021194811375</v>
      </c>
      <c r="M89" s="263">
        <f t="shared" si="5"/>
        <v>34.355802384511207</v>
      </c>
      <c r="N89" s="263">
        <f t="shared" si="5"/>
        <v>21.40788322041908</v>
      </c>
      <c r="O89" s="263">
        <f t="shared" si="5"/>
        <v>22.873076618466119</v>
      </c>
      <c r="P89" s="263">
        <f t="shared" si="5"/>
        <v>28.825268811975882</v>
      </c>
      <c r="Q89" s="263">
        <f t="shared" si="5"/>
        <v>31.451268173923889</v>
      </c>
      <c r="R89" s="263">
        <f t="shared" si="5"/>
        <v>37.386782713703653</v>
      </c>
      <c r="S89" s="263">
        <f t="shared" si="5"/>
        <v>31.87446151631427</v>
      </c>
      <c r="T89" s="263">
        <f t="shared" si="5"/>
        <v>54.613402450543383</v>
      </c>
      <c r="U89" s="263">
        <f t="shared" si="5"/>
        <v>47.966461057852143</v>
      </c>
      <c r="V89" s="263">
        <f t="shared" si="5"/>
        <v>41.605510496725209</v>
      </c>
      <c r="W89" s="263">
        <f t="shared" si="5"/>
        <v>46.150130445983102</v>
      </c>
      <c r="DA89" s="70"/>
    </row>
    <row r="90" spans="1:105" ht="12" customHeight="1" x14ac:dyDescent="0.25">
      <c r="A90" s="60" t="s">
        <v>1535</v>
      </c>
      <c r="B90" s="264">
        <v>38.385530683699443</v>
      </c>
      <c r="C90" s="264">
        <v>44.989876128699933</v>
      </c>
      <c r="D90" s="264">
        <v>46.217635664124458</v>
      </c>
      <c r="E90" s="264">
        <v>54.430815438556941</v>
      </c>
      <c r="F90" s="264">
        <v>50.720409656354789</v>
      </c>
      <c r="G90" s="264">
        <v>50.439793162563873</v>
      </c>
      <c r="H90" s="264">
        <v>46.321608789382587</v>
      </c>
      <c r="I90" s="264">
        <v>49.3372746589136</v>
      </c>
      <c r="J90" s="264">
        <v>47.327301559743873</v>
      </c>
      <c r="K90" s="264">
        <v>25.752050728085681</v>
      </c>
      <c r="L90" s="264">
        <v>31.13021194811375</v>
      </c>
      <c r="M90" s="264">
        <v>34.355802384511207</v>
      </c>
      <c r="N90" s="264">
        <v>21.40788322041908</v>
      </c>
      <c r="O90" s="264">
        <v>22.873076618466119</v>
      </c>
      <c r="P90" s="264">
        <v>28.825268811975882</v>
      </c>
      <c r="Q90" s="264">
        <v>31.451268173923889</v>
      </c>
      <c r="R90" s="264">
        <v>37.386782713703653</v>
      </c>
      <c r="S90" s="264">
        <v>31.87446151631427</v>
      </c>
      <c r="T90" s="264">
        <v>54.613402450543383</v>
      </c>
      <c r="U90" s="264">
        <v>47.966461057852143</v>
      </c>
      <c r="V90" s="264">
        <v>41.605510496725209</v>
      </c>
      <c r="W90" s="264">
        <v>46.150130445983102</v>
      </c>
      <c r="DA90" s="72" t="s">
        <v>1772</v>
      </c>
    </row>
    <row r="91" spans="1:105" ht="12" customHeight="1" x14ac:dyDescent="0.25">
      <c r="A91" s="59" t="s">
        <v>30</v>
      </c>
      <c r="B91" s="232">
        <v>8.0612362776610542</v>
      </c>
      <c r="C91" s="232">
        <v>11.01510696158296</v>
      </c>
      <c r="D91" s="232">
        <v>11.108996921554921</v>
      </c>
      <c r="E91" s="232">
        <v>9.0538524706718704</v>
      </c>
      <c r="F91" s="232">
        <v>14.09985547442929</v>
      </c>
      <c r="G91" s="232">
        <v>20.92214971243332</v>
      </c>
      <c r="H91" s="232">
        <v>20.80461245781801</v>
      </c>
      <c r="I91" s="232">
        <v>21.611345710115909</v>
      </c>
      <c r="J91" s="232">
        <v>20.125054736022101</v>
      </c>
      <c r="K91" s="232">
        <v>8.7453647614444225</v>
      </c>
      <c r="L91" s="232">
        <v>9.2788310695178904</v>
      </c>
      <c r="M91" s="232">
        <v>10.036877981442659</v>
      </c>
      <c r="N91" s="232">
        <v>6.4976655061909208</v>
      </c>
      <c r="O91" s="232">
        <v>3.4640361301936089</v>
      </c>
      <c r="P91" s="232">
        <v>5.5411785830205984</v>
      </c>
      <c r="Q91" s="232">
        <v>7.3777876670615532</v>
      </c>
      <c r="R91" s="232">
        <v>7.1330545140847157</v>
      </c>
      <c r="S91" s="232">
        <v>7.9858000816628953</v>
      </c>
      <c r="T91" s="232">
        <v>11.62731016118142</v>
      </c>
      <c r="U91" s="232">
        <v>8.30782696554928</v>
      </c>
      <c r="V91" s="232">
        <v>7.4703605193454843</v>
      </c>
      <c r="W91" s="232">
        <v>7.1092010209148926</v>
      </c>
      <c r="DA91" s="71" t="s">
        <v>1773</v>
      </c>
    </row>
    <row r="92" spans="1:105" ht="12" customHeight="1" x14ac:dyDescent="0.25">
      <c r="A92" s="59" t="s">
        <v>33</v>
      </c>
      <c r="B92" s="297">
        <v>0.76610702613427084</v>
      </c>
      <c r="C92" s="297">
        <v>0.18453041055079361</v>
      </c>
      <c r="D92" s="297">
        <v>0.89965355971915628</v>
      </c>
      <c r="E92" s="297">
        <v>1.19654252572466</v>
      </c>
      <c r="F92" s="297">
        <v>0.91629037261570356</v>
      </c>
      <c r="G92" s="297">
        <v>0.9245779589536296</v>
      </c>
      <c r="H92" s="297">
        <v>0.86947305947943643</v>
      </c>
      <c r="I92" s="297">
        <v>0.82439189455847828</v>
      </c>
      <c r="J92" s="297">
        <v>0.64553760972604302</v>
      </c>
      <c r="K92" s="297">
        <v>0.63296880587903492</v>
      </c>
      <c r="L92" s="297">
        <v>1.0185342284254859</v>
      </c>
      <c r="M92" s="297">
        <v>0.90978858076649982</v>
      </c>
      <c r="N92" s="297">
        <v>0.56474602847654987</v>
      </c>
      <c r="O92" s="297">
        <v>0.80001837931809594</v>
      </c>
      <c r="P92" s="297">
        <v>0.71945062684879435</v>
      </c>
      <c r="Q92" s="297">
        <v>0.93502417212296352</v>
      </c>
      <c r="R92" s="297">
        <v>0.86882105574942592</v>
      </c>
      <c r="S92" s="297">
        <v>0.70959965549806014</v>
      </c>
      <c r="T92" s="297">
        <v>1.226084898381727</v>
      </c>
      <c r="U92" s="297">
        <v>1.099249813285289</v>
      </c>
      <c r="V92" s="297">
        <v>1.216177551685095</v>
      </c>
      <c r="W92" s="297">
        <v>1.11693795617901</v>
      </c>
      <c r="DA92" s="122" t="s">
        <v>1774</v>
      </c>
    </row>
    <row r="93" spans="1:105" ht="12" customHeight="1" x14ac:dyDescent="0.25">
      <c r="A93" s="59" t="s">
        <v>160</v>
      </c>
      <c r="B93" s="297">
        <v>0.27017848909717379</v>
      </c>
      <c r="C93" s="297">
        <v>0.58595558460583874</v>
      </c>
      <c r="D93" s="297">
        <v>0.52869198335398104</v>
      </c>
      <c r="E93" s="297">
        <v>0.50574127405123703</v>
      </c>
      <c r="F93" s="297">
        <v>0.6086259210614916</v>
      </c>
      <c r="G93" s="297">
        <v>0.70139876817830182</v>
      </c>
      <c r="H93" s="297">
        <v>0.6598581743865457</v>
      </c>
      <c r="I93" s="297">
        <v>0.42762105395463612</v>
      </c>
      <c r="J93" s="297">
        <v>0.6705218891268071</v>
      </c>
      <c r="K93" s="297">
        <v>0.52686401047376752</v>
      </c>
      <c r="L93" s="297">
        <v>0.52969174136779618</v>
      </c>
      <c r="M93" s="297">
        <v>1.5138728317423991</v>
      </c>
      <c r="N93" s="297">
        <v>0.73721829454926868</v>
      </c>
      <c r="O93" s="297">
        <v>1.251525073667167</v>
      </c>
      <c r="P93" s="297">
        <v>0.90055477836947517</v>
      </c>
      <c r="Q93" s="297">
        <v>0.97545574857656514</v>
      </c>
      <c r="R93" s="297">
        <v>1.3193856170508109</v>
      </c>
      <c r="S93" s="297">
        <v>1.0783130984748159</v>
      </c>
      <c r="T93" s="297">
        <v>2.124486339566606</v>
      </c>
      <c r="U93" s="297">
        <v>1.9060221816389931</v>
      </c>
      <c r="V93" s="297">
        <v>1.7589127927113579</v>
      </c>
      <c r="W93" s="297">
        <v>1.9387332621985469</v>
      </c>
      <c r="DA93" s="122" t="s">
        <v>1775</v>
      </c>
    </row>
    <row r="94" spans="1:105" ht="12" customHeight="1" x14ac:dyDescent="0.25">
      <c r="A94" s="59" t="s">
        <v>70</v>
      </c>
      <c r="B94" s="297">
        <v>7.5804980094738417</v>
      </c>
      <c r="C94" s="297">
        <v>6.1865132166379144</v>
      </c>
      <c r="D94" s="297">
        <v>5.4458828344725534</v>
      </c>
      <c r="E94" s="297">
        <v>13.03745717152821</v>
      </c>
      <c r="F94" s="297">
        <v>10.50652740175968</v>
      </c>
      <c r="G94" s="297">
        <v>0.97485623514903963</v>
      </c>
      <c r="H94" s="297">
        <v>0.13096162962376709</v>
      </c>
      <c r="I94" s="297">
        <v>0.14415744327935981</v>
      </c>
      <c r="J94" s="297">
        <v>0.67726288321734507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0.21663008029079719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21.707510881333111</v>
      </c>
      <c r="C95" s="297">
        <v>27.017769955322429</v>
      </c>
      <c r="D95" s="297">
        <v>28.234410365023841</v>
      </c>
      <c r="E95" s="297">
        <v>30.637221996580969</v>
      </c>
      <c r="F95" s="297">
        <v>24.589110486488629</v>
      </c>
      <c r="G95" s="297">
        <v>26.916810487849581</v>
      </c>
      <c r="H95" s="297">
        <v>23.85670346807483</v>
      </c>
      <c r="I95" s="297">
        <v>26.329758557005221</v>
      </c>
      <c r="J95" s="297">
        <v>25.208924441651568</v>
      </c>
      <c r="K95" s="297">
        <v>15.84685315028845</v>
      </c>
      <c r="L95" s="297">
        <v>20.303154908802579</v>
      </c>
      <c r="M95" s="297">
        <v>21.895262990559651</v>
      </c>
      <c r="N95" s="297">
        <v>13.608253391202339</v>
      </c>
      <c r="O95" s="297">
        <v>17.357497035287249</v>
      </c>
      <c r="P95" s="297">
        <v>21.66408482373701</v>
      </c>
      <c r="Q95" s="297">
        <v>22.163000586162809</v>
      </c>
      <c r="R95" s="297">
        <v>28.065521526818699</v>
      </c>
      <c r="S95" s="297">
        <v>22.1007486806785</v>
      </c>
      <c r="T95" s="297">
        <v>39.635521051413633</v>
      </c>
      <c r="U95" s="297">
        <v>36.653362097378583</v>
      </c>
      <c r="V95" s="297">
        <v>30.943429552692471</v>
      </c>
      <c r="W95" s="297">
        <v>35.985258206690652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216.63632372295649</v>
      </c>
      <c r="C97" s="281">
        <v>197.74784329250011</v>
      </c>
      <c r="D97" s="281">
        <v>283.10716836313412</v>
      </c>
      <c r="E97" s="281">
        <v>357.6187662404617</v>
      </c>
      <c r="F97" s="281">
        <v>408.07149456788437</v>
      </c>
      <c r="G97" s="281">
        <v>512.12946979463595</v>
      </c>
      <c r="H97" s="281">
        <v>512.72024301430429</v>
      </c>
      <c r="I97" s="281">
        <v>504.32656030826257</v>
      </c>
      <c r="J97" s="281">
        <v>476.00975777517232</v>
      </c>
      <c r="K97" s="281">
        <v>287.75127355639381</v>
      </c>
      <c r="L97" s="281">
        <v>273.33096392160502</v>
      </c>
      <c r="M97" s="281">
        <v>289.39752265525351</v>
      </c>
      <c r="N97" s="281">
        <v>275.26521616325579</v>
      </c>
      <c r="O97" s="281">
        <v>268.52591133446703</v>
      </c>
      <c r="P97" s="281">
        <v>249.96165765807621</v>
      </c>
      <c r="Q97" s="281">
        <v>261.32026369798018</v>
      </c>
      <c r="R97" s="281">
        <v>276.63663598685741</v>
      </c>
      <c r="S97" s="281">
        <v>254.6559224225627</v>
      </c>
      <c r="T97" s="281">
        <v>264.254177068226</v>
      </c>
      <c r="U97" s="281">
        <v>248.88108393929079</v>
      </c>
      <c r="V97" s="281">
        <v>196.4674255540275</v>
      </c>
      <c r="W97" s="281">
        <v>182.85192552017861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262.33248594150638</v>
      </c>
      <c r="C99" s="225">
        <f t="shared" si="6"/>
        <v>263.34257094301574</v>
      </c>
      <c r="D99" s="225">
        <f t="shared" si="6"/>
        <v>270.14001551698442</v>
      </c>
      <c r="E99" s="225">
        <f t="shared" si="6"/>
        <v>244.61571063462875</v>
      </c>
      <c r="F99" s="225">
        <f t="shared" si="6"/>
        <v>236.41511359963363</v>
      </c>
      <c r="G99" s="225">
        <f t="shared" si="6"/>
        <v>270.26813443311511</v>
      </c>
      <c r="H99" s="225">
        <f t="shared" si="6"/>
        <v>258.14093676933385</v>
      </c>
      <c r="I99" s="225">
        <f t="shared" si="6"/>
        <v>256.65567603545873</v>
      </c>
      <c r="J99" s="225">
        <f t="shared" si="6"/>
        <v>250.69912271489471</v>
      </c>
      <c r="K99" s="225">
        <f t="shared" si="6"/>
        <v>196.76929957261689</v>
      </c>
      <c r="L99" s="225">
        <f t="shared" si="6"/>
        <v>185.10061899519292</v>
      </c>
      <c r="M99" s="225">
        <f t="shared" si="6"/>
        <v>197.23898899251577</v>
      </c>
      <c r="N99" s="225">
        <f t="shared" si="6"/>
        <v>167.87308315625387</v>
      </c>
      <c r="O99" s="225">
        <f t="shared" si="6"/>
        <v>165.59233175259035</v>
      </c>
      <c r="P99" s="225">
        <f t="shared" si="6"/>
        <v>161.03383555397033</v>
      </c>
      <c r="Q99" s="225">
        <f t="shared" si="6"/>
        <v>156.66424568780471</v>
      </c>
      <c r="R99" s="225">
        <f t="shared" si="6"/>
        <v>156.29070216103747</v>
      </c>
      <c r="S99" s="225">
        <f t="shared" si="6"/>
        <v>152.07103522259609</v>
      </c>
      <c r="T99" s="225">
        <f t="shared" si="6"/>
        <v>170.45653525334427</v>
      </c>
      <c r="U99" s="225">
        <f t="shared" si="6"/>
        <v>175.97760698489571</v>
      </c>
      <c r="V99" s="225">
        <f t="shared" si="6"/>
        <v>155.06469765221087</v>
      </c>
      <c r="W99" s="225">
        <f t="shared" si="6"/>
        <v>137.4934637304732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1.4695611081355</v>
      </c>
      <c r="C104" s="262">
        <v>1.4790091493861039</v>
      </c>
      <c r="D104" s="262">
        <v>1.5263077505211951</v>
      </c>
      <c r="E104" s="262">
        <v>1.2967109210040031</v>
      </c>
      <c r="F104" s="262">
        <v>1.148828099652851</v>
      </c>
      <c r="G104" s="262">
        <v>1.3827693097399849</v>
      </c>
      <c r="H104" s="262">
        <v>1.231948763214322</v>
      </c>
      <c r="I104" s="262">
        <v>1.2125352176892661</v>
      </c>
      <c r="J104" s="262">
        <v>1.1582872706371861</v>
      </c>
      <c r="K104" s="262">
        <v>0.7622613111385047</v>
      </c>
      <c r="L104" s="262">
        <v>0.70779639961077567</v>
      </c>
      <c r="M104" s="262">
        <v>0.79078975601050083</v>
      </c>
      <c r="N104" s="262">
        <v>0.35277341292694853</v>
      </c>
      <c r="O104" s="262">
        <v>0.58505036736370852</v>
      </c>
      <c r="P104" s="262">
        <v>0.52722444300069105</v>
      </c>
      <c r="Q104" s="262">
        <v>0.44999732325574032</v>
      </c>
      <c r="R104" s="262">
        <v>0.47107931096587358</v>
      </c>
      <c r="S104" s="262">
        <v>0.43780542033363717</v>
      </c>
      <c r="T104" s="262">
        <v>0.62689239171569722</v>
      </c>
      <c r="U104" s="262">
        <v>0.60767215831516475</v>
      </c>
      <c r="V104" s="262">
        <v>0.48611677142293802</v>
      </c>
      <c r="W104" s="262">
        <v>0.41680677433710622</v>
      </c>
      <c r="DA104" s="68" t="s">
        <v>1784</v>
      </c>
    </row>
    <row r="105" spans="1:105" ht="12" customHeight="1" x14ac:dyDescent="0.25">
      <c r="A105" s="37" t="s">
        <v>160</v>
      </c>
      <c r="B105" s="228">
        <v>1.8065766293258172E-2</v>
      </c>
      <c r="C105" s="228">
        <v>3.139553280633621E-2</v>
      </c>
      <c r="D105" s="228">
        <v>2.805492474552607E-2</v>
      </c>
      <c r="E105" s="228">
        <v>2.1057733895320629E-2</v>
      </c>
      <c r="F105" s="228">
        <v>2.7748784612376259E-2</v>
      </c>
      <c r="G105" s="228">
        <v>3.511714613845586E-2</v>
      </c>
      <c r="H105" s="228">
        <v>3.3157645582096891E-2</v>
      </c>
      <c r="I105" s="228">
        <v>1.937804057363739E-2</v>
      </c>
      <c r="J105" s="228">
        <v>3.0010571282411951E-2</v>
      </c>
      <c r="K105" s="228">
        <v>2.4527604054248201E-2</v>
      </c>
      <c r="L105" s="228">
        <v>1.7996287964833751E-2</v>
      </c>
      <c r="M105" s="228">
        <v>5.1140509258097377E-2</v>
      </c>
      <c r="N105" s="228">
        <v>1.812913646461977E-2</v>
      </c>
      <c r="O105" s="228">
        <v>3.9346785651973692E-2</v>
      </c>
      <c r="P105" s="228">
        <v>2.1041527797019791E-2</v>
      </c>
      <c r="Q105" s="228">
        <v>1.897068972379325E-2</v>
      </c>
      <c r="R105" s="228">
        <v>2.1151513746003079E-2</v>
      </c>
      <c r="S105" s="228">
        <v>2.0367145306701809E-2</v>
      </c>
      <c r="T105" s="228">
        <v>3.1892339244793753E-2</v>
      </c>
      <c r="U105" s="228">
        <v>3.003773619755154E-2</v>
      </c>
      <c r="V105" s="228">
        <v>2.6146047857257548E-2</v>
      </c>
      <c r="W105" s="228">
        <v>2.1307808751616641E-2</v>
      </c>
      <c r="DA105" s="69" t="s">
        <v>1785</v>
      </c>
    </row>
    <row r="106" spans="1:105" ht="12" customHeight="1" x14ac:dyDescent="0.25">
      <c r="A106" s="37" t="s">
        <v>162</v>
      </c>
      <c r="B106" s="228">
        <v>1.4514953418422409</v>
      </c>
      <c r="C106" s="228">
        <v>1.4476136165797679</v>
      </c>
      <c r="D106" s="228">
        <v>1.4982528257756691</v>
      </c>
      <c r="E106" s="228">
        <v>1.275653187108682</v>
      </c>
      <c r="F106" s="228">
        <v>1.121079315040475</v>
      </c>
      <c r="G106" s="228">
        <v>1.3476521636015291</v>
      </c>
      <c r="H106" s="228">
        <v>1.198791117632225</v>
      </c>
      <c r="I106" s="228">
        <v>1.193157177115628</v>
      </c>
      <c r="J106" s="228">
        <v>1.1282766993547739</v>
      </c>
      <c r="K106" s="228">
        <v>0.73773370708425645</v>
      </c>
      <c r="L106" s="228">
        <v>0.6898001116459419</v>
      </c>
      <c r="M106" s="228">
        <v>0.73964924675240351</v>
      </c>
      <c r="N106" s="228">
        <v>0.33464427646232869</v>
      </c>
      <c r="O106" s="228">
        <v>0.54570358171173483</v>
      </c>
      <c r="P106" s="228">
        <v>0.5061829152036712</v>
      </c>
      <c r="Q106" s="228">
        <v>0.43102663353194709</v>
      </c>
      <c r="R106" s="228">
        <v>0.44992779721987047</v>
      </c>
      <c r="S106" s="228">
        <v>0.41743827502693542</v>
      </c>
      <c r="T106" s="228">
        <v>0.59500005247090348</v>
      </c>
      <c r="U106" s="228">
        <v>0.57763442211761318</v>
      </c>
      <c r="V106" s="228">
        <v>0.45997072356568047</v>
      </c>
      <c r="W106" s="228">
        <v>0.39549896558548953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170.44862262175721</v>
      </c>
      <c r="C110" s="263">
        <f t="shared" si="7"/>
        <v>170.58604430291891</v>
      </c>
      <c r="D110" s="263">
        <f t="shared" si="7"/>
        <v>175.0529552218774</v>
      </c>
      <c r="E110" s="263">
        <f t="shared" si="7"/>
        <v>155.51712922949511</v>
      </c>
      <c r="F110" s="263">
        <f t="shared" si="7"/>
        <v>150.55080496569369</v>
      </c>
      <c r="G110" s="263">
        <f t="shared" si="7"/>
        <v>180.30939812339429</v>
      </c>
      <c r="H110" s="263">
        <f t="shared" si="7"/>
        <v>167.43665610631791</v>
      </c>
      <c r="I110" s="263">
        <f t="shared" si="7"/>
        <v>165.31132069449191</v>
      </c>
      <c r="J110" s="263">
        <f t="shared" si="7"/>
        <v>172.01022333853251</v>
      </c>
      <c r="K110" s="263">
        <f t="shared" si="7"/>
        <v>130.9743360258328</v>
      </c>
      <c r="L110" s="263">
        <f t="shared" si="7"/>
        <v>123.2340707758968</v>
      </c>
      <c r="M110" s="263">
        <f t="shared" si="7"/>
        <v>134.24572036921131</v>
      </c>
      <c r="N110" s="263">
        <f t="shared" si="7"/>
        <v>104.21625182946561</v>
      </c>
      <c r="O110" s="263">
        <f t="shared" si="7"/>
        <v>103.70407883498039</v>
      </c>
      <c r="P110" s="263">
        <f t="shared" si="7"/>
        <v>98.66883551235064</v>
      </c>
      <c r="Q110" s="263">
        <f t="shared" si="7"/>
        <v>97.686071074750842</v>
      </c>
      <c r="R110" s="263">
        <f t="shared" si="7"/>
        <v>96.701324532710856</v>
      </c>
      <c r="S110" s="263">
        <f t="shared" si="7"/>
        <v>95.449027707513309</v>
      </c>
      <c r="T110" s="263">
        <f t="shared" si="7"/>
        <v>116.549401880457</v>
      </c>
      <c r="U110" s="263">
        <f t="shared" si="7"/>
        <v>116.3038579197886</v>
      </c>
      <c r="V110" s="263">
        <f t="shared" si="7"/>
        <v>102.78766364608801</v>
      </c>
      <c r="W110" s="263">
        <f t="shared" si="7"/>
        <v>89.890135923204738</v>
      </c>
      <c r="DA110" s="70"/>
    </row>
    <row r="111" spans="1:105" ht="12" customHeight="1" x14ac:dyDescent="0.25">
      <c r="A111" s="60" t="s">
        <v>1556</v>
      </c>
      <c r="B111" s="264">
        <v>170.44862262175721</v>
      </c>
      <c r="C111" s="264">
        <v>170.58604430291891</v>
      </c>
      <c r="D111" s="264">
        <v>175.0529552218774</v>
      </c>
      <c r="E111" s="264">
        <v>155.51712922949511</v>
      </c>
      <c r="F111" s="264">
        <v>150.55080496569369</v>
      </c>
      <c r="G111" s="264">
        <v>180.30939812339429</v>
      </c>
      <c r="H111" s="264">
        <v>167.43665610631791</v>
      </c>
      <c r="I111" s="264">
        <v>165.31132069449191</v>
      </c>
      <c r="J111" s="264">
        <v>172.01022333853251</v>
      </c>
      <c r="K111" s="264">
        <v>130.9743360258328</v>
      </c>
      <c r="L111" s="264">
        <v>123.2340707758968</v>
      </c>
      <c r="M111" s="264">
        <v>134.24572036921131</v>
      </c>
      <c r="N111" s="264">
        <v>104.21625182946561</v>
      </c>
      <c r="O111" s="264">
        <v>103.70407883498039</v>
      </c>
      <c r="P111" s="264">
        <v>98.66883551235064</v>
      </c>
      <c r="Q111" s="264">
        <v>97.686071074750842</v>
      </c>
      <c r="R111" s="264">
        <v>96.701324532710856</v>
      </c>
      <c r="S111" s="264">
        <v>95.449027707513309</v>
      </c>
      <c r="T111" s="264">
        <v>116.549401880457</v>
      </c>
      <c r="U111" s="264">
        <v>116.3038579197886</v>
      </c>
      <c r="V111" s="264">
        <v>102.78766364608801</v>
      </c>
      <c r="W111" s="264">
        <v>89.890135923204738</v>
      </c>
      <c r="DA111" s="72" t="s">
        <v>1790</v>
      </c>
    </row>
    <row r="112" spans="1:105" ht="12" customHeight="1" x14ac:dyDescent="0.25">
      <c r="A112" s="59" t="s">
        <v>30</v>
      </c>
      <c r="B112" s="232">
        <v>35.795431134663268</v>
      </c>
      <c r="C112" s="232">
        <v>41.765474498635378</v>
      </c>
      <c r="D112" s="232">
        <v>42.076205602582043</v>
      </c>
      <c r="E112" s="232">
        <v>25.86823536192809</v>
      </c>
      <c r="F112" s="232">
        <v>41.851881835290193</v>
      </c>
      <c r="G112" s="232">
        <v>74.791349955342355</v>
      </c>
      <c r="H112" s="232">
        <v>75.201506004759835</v>
      </c>
      <c r="I112" s="232">
        <v>72.411784518362197</v>
      </c>
      <c r="J112" s="232">
        <v>73.14414821376279</v>
      </c>
      <c r="K112" s="232">
        <v>44.478723462775847</v>
      </c>
      <c r="L112" s="232">
        <v>36.731780902887259</v>
      </c>
      <c r="M112" s="232">
        <v>39.219224158889183</v>
      </c>
      <c r="N112" s="232">
        <v>31.631447991595</v>
      </c>
      <c r="O112" s="232">
        <v>15.70556868780816</v>
      </c>
      <c r="P112" s="232">
        <v>18.967442826603161</v>
      </c>
      <c r="Q112" s="232">
        <v>22.915040704671181</v>
      </c>
      <c r="R112" s="232">
        <v>18.449723924043219</v>
      </c>
      <c r="S112" s="232">
        <v>23.91371703240128</v>
      </c>
      <c r="T112" s="232">
        <v>24.813616877129231</v>
      </c>
      <c r="U112" s="232">
        <v>20.143915263168221</v>
      </c>
      <c r="V112" s="232">
        <v>18.45575009680358</v>
      </c>
      <c r="W112" s="232">
        <v>13.84713412291228</v>
      </c>
      <c r="DA112" s="71" t="s">
        <v>1791</v>
      </c>
    </row>
    <row r="113" spans="1:105" ht="12" customHeight="1" x14ac:dyDescent="0.25">
      <c r="A113" s="59" t="s">
        <v>33</v>
      </c>
      <c r="B113" s="297">
        <v>3.4018518191514562</v>
      </c>
      <c r="C113" s="297">
        <v>0.69967547141951048</v>
      </c>
      <c r="D113" s="297">
        <v>3.4075091042999048</v>
      </c>
      <c r="E113" s="297">
        <v>3.4187042230106588</v>
      </c>
      <c r="F113" s="297">
        <v>2.7197779772333912</v>
      </c>
      <c r="G113" s="297">
        <v>3.305130430646106</v>
      </c>
      <c r="H113" s="297">
        <v>3.1428455413909391</v>
      </c>
      <c r="I113" s="297">
        <v>2.7622383644305102</v>
      </c>
      <c r="J113" s="297">
        <v>2.346194791651671</v>
      </c>
      <c r="K113" s="297">
        <v>3.219264747123832</v>
      </c>
      <c r="L113" s="297">
        <v>4.0320354838144672</v>
      </c>
      <c r="M113" s="297">
        <v>3.5550100690922579</v>
      </c>
      <c r="N113" s="297">
        <v>2.7492542685054189</v>
      </c>
      <c r="O113" s="297">
        <v>3.6271976202474132</v>
      </c>
      <c r="P113" s="297">
        <v>2.4626780073706902</v>
      </c>
      <c r="Q113" s="297">
        <v>2.9041384668343051</v>
      </c>
      <c r="R113" s="297">
        <v>2.2472152128266081</v>
      </c>
      <c r="S113" s="297">
        <v>2.1249173776382002</v>
      </c>
      <c r="T113" s="297">
        <v>2.6165639778707721</v>
      </c>
      <c r="U113" s="297">
        <v>2.6653413923635232</v>
      </c>
      <c r="V113" s="297">
        <v>3.004603179340144</v>
      </c>
      <c r="W113" s="297">
        <v>2.1755454151149989</v>
      </c>
      <c r="DA113" s="122" t="s">
        <v>1792</v>
      </c>
    </row>
    <row r="114" spans="1:105" ht="12" customHeight="1" x14ac:dyDescent="0.25">
      <c r="A114" s="59" t="s">
        <v>160</v>
      </c>
      <c r="B114" s="297">
        <v>1.1997112064988771</v>
      </c>
      <c r="C114" s="297">
        <v>2.2217408429660148</v>
      </c>
      <c r="D114" s="297">
        <v>2.0024627560095949</v>
      </c>
      <c r="E114" s="297">
        <v>1.4449798416505391</v>
      </c>
      <c r="F114" s="297">
        <v>1.806553278248493</v>
      </c>
      <c r="G114" s="297">
        <v>2.5073217355812671</v>
      </c>
      <c r="H114" s="297">
        <v>2.385159952584095</v>
      </c>
      <c r="I114" s="297">
        <v>1.432803122481352</v>
      </c>
      <c r="J114" s="297">
        <v>2.4369997042083829</v>
      </c>
      <c r="K114" s="297">
        <v>2.679618205025132</v>
      </c>
      <c r="L114" s="297">
        <v>2.0968719921960628</v>
      </c>
      <c r="M114" s="297">
        <v>5.9154767095836984</v>
      </c>
      <c r="N114" s="297">
        <v>3.5888708214156511</v>
      </c>
      <c r="O114" s="297">
        <v>5.67428059934677</v>
      </c>
      <c r="P114" s="297">
        <v>3.0825971433745072</v>
      </c>
      <c r="Q114" s="297">
        <v>3.0297169277494471</v>
      </c>
      <c r="R114" s="297">
        <v>3.412605404301245</v>
      </c>
      <c r="S114" s="297">
        <v>3.2290408031212632</v>
      </c>
      <c r="T114" s="297">
        <v>4.5338250515323066</v>
      </c>
      <c r="U114" s="297">
        <v>4.6215152862318174</v>
      </c>
      <c r="V114" s="297">
        <v>4.3454468978152958</v>
      </c>
      <c r="W114" s="297">
        <v>3.7762189353255509</v>
      </c>
      <c r="DA114" s="122" t="s">
        <v>1793</v>
      </c>
    </row>
    <row r="115" spans="1:105" ht="12" customHeight="1" x14ac:dyDescent="0.25">
      <c r="A115" s="59" t="s">
        <v>70</v>
      </c>
      <c r="B115" s="297">
        <v>33.66074199022281</v>
      </c>
      <c r="C115" s="297">
        <v>23.457117655426721</v>
      </c>
      <c r="D115" s="297">
        <v>20.626712514991532</v>
      </c>
      <c r="E115" s="297">
        <v>37.250000673925477</v>
      </c>
      <c r="F115" s="297">
        <v>31.185989396496488</v>
      </c>
      <c r="G115" s="297">
        <v>3.4848624467996672</v>
      </c>
      <c r="H115" s="297">
        <v>0.47338116951291509</v>
      </c>
      <c r="I115" s="297">
        <v>0.48301932972997819</v>
      </c>
      <c r="J115" s="297">
        <v>2.4614997255665299</v>
      </c>
      <c r="K115" s="297">
        <v>0</v>
      </c>
      <c r="L115" s="297">
        <v>0</v>
      </c>
      <c r="M115" s="297">
        <v>0</v>
      </c>
      <c r="N115" s="297">
        <v>0</v>
      </c>
      <c r="O115" s="297">
        <v>0</v>
      </c>
      <c r="P115" s="297">
        <v>0</v>
      </c>
      <c r="Q115" s="297">
        <v>0</v>
      </c>
      <c r="R115" s="297">
        <v>0</v>
      </c>
      <c r="S115" s="297">
        <v>0</v>
      </c>
      <c r="T115" s="297">
        <v>0</v>
      </c>
      <c r="U115" s="297">
        <v>0</v>
      </c>
      <c r="V115" s="297">
        <v>0.53519112162577909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96.390886471220753</v>
      </c>
      <c r="C116" s="297">
        <v>102.4420358344713</v>
      </c>
      <c r="D116" s="297">
        <v>106.9400652439944</v>
      </c>
      <c r="E116" s="297">
        <v>87.535209128980313</v>
      </c>
      <c r="F116" s="297">
        <v>72.986602478425112</v>
      </c>
      <c r="G116" s="297">
        <v>96.220733555024893</v>
      </c>
      <c r="H116" s="297">
        <v>86.233763438070056</v>
      </c>
      <c r="I116" s="297">
        <v>88.221475359487854</v>
      </c>
      <c r="J116" s="297">
        <v>91.621380903343081</v>
      </c>
      <c r="K116" s="297">
        <v>80.596729610907943</v>
      </c>
      <c r="L116" s="297">
        <v>80.373382396998963</v>
      </c>
      <c r="M116" s="297">
        <v>85.556009431646174</v>
      </c>
      <c r="N116" s="297">
        <v>66.246678747949545</v>
      </c>
      <c r="O116" s="297">
        <v>78.69703192757801</v>
      </c>
      <c r="P116" s="297">
        <v>74.156117535002281</v>
      </c>
      <c r="Q116" s="297">
        <v>68.837174975495913</v>
      </c>
      <c r="R116" s="297">
        <v>72.591779991539781</v>
      </c>
      <c r="S116" s="297">
        <v>66.181352494352566</v>
      </c>
      <c r="T116" s="297">
        <v>84.585395973924719</v>
      </c>
      <c r="U116" s="297">
        <v>88.873085978025031</v>
      </c>
      <c r="V116" s="297">
        <v>76.446672350503164</v>
      </c>
      <c r="W116" s="297">
        <v>70.091237449851903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14.25384376325783</v>
      </c>
      <c r="C119" s="263">
        <f t="shared" si="8"/>
        <v>14.265335713986641</v>
      </c>
      <c r="D119" s="263">
        <f t="shared" si="8"/>
        <v>14.638883175760601</v>
      </c>
      <c r="E119" s="263">
        <f t="shared" si="8"/>
        <v>13.00519082202689</v>
      </c>
      <c r="F119" s="263">
        <f t="shared" si="8"/>
        <v>12.58987969164016</v>
      </c>
      <c r="G119" s="263">
        <f t="shared" si="8"/>
        <v>15.07845560947262</v>
      </c>
      <c r="H119" s="263">
        <f t="shared" si="8"/>
        <v>14.0019666904433</v>
      </c>
      <c r="I119" s="263">
        <f t="shared" si="8"/>
        <v>13.824234547826279</v>
      </c>
      <c r="J119" s="263">
        <f t="shared" si="8"/>
        <v>14.38443333503103</v>
      </c>
      <c r="K119" s="263">
        <f t="shared" si="8"/>
        <v>10.952788552897051</v>
      </c>
      <c r="L119" s="263">
        <f t="shared" si="8"/>
        <v>10.30550534308437</v>
      </c>
      <c r="M119" s="263">
        <f t="shared" si="8"/>
        <v>11.22635955982482</v>
      </c>
      <c r="N119" s="263">
        <f t="shared" si="8"/>
        <v>8.7151315646942606</v>
      </c>
      <c r="O119" s="263">
        <f t="shared" si="8"/>
        <v>8.6723008645638551</v>
      </c>
      <c r="P119" s="263">
        <f t="shared" si="8"/>
        <v>8.2512263464668685</v>
      </c>
      <c r="Q119" s="263">
        <f t="shared" si="8"/>
        <v>8.1690422223937809</v>
      </c>
      <c r="R119" s="263">
        <f t="shared" si="8"/>
        <v>8.08669234393337</v>
      </c>
      <c r="S119" s="263">
        <f t="shared" si="8"/>
        <v>7.9819684510850193</v>
      </c>
      <c r="T119" s="263">
        <f t="shared" si="8"/>
        <v>9.7464968595946075</v>
      </c>
      <c r="U119" s="263">
        <f t="shared" si="8"/>
        <v>9.7259631339560819</v>
      </c>
      <c r="V119" s="263">
        <f t="shared" si="8"/>
        <v>8.5956652266582623</v>
      </c>
      <c r="W119" s="263">
        <f t="shared" si="8"/>
        <v>7.5171035916826421</v>
      </c>
      <c r="DA119" s="70"/>
    </row>
    <row r="120" spans="1:105" ht="12" customHeight="1" x14ac:dyDescent="0.25">
      <c r="A120" s="60" t="s">
        <v>1568</v>
      </c>
      <c r="B120" s="264">
        <v>14.25384376325783</v>
      </c>
      <c r="C120" s="264">
        <v>14.265335713986641</v>
      </c>
      <c r="D120" s="264">
        <v>14.638883175760601</v>
      </c>
      <c r="E120" s="264">
        <v>13.00519082202689</v>
      </c>
      <c r="F120" s="264">
        <v>12.58987969164016</v>
      </c>
      <c r="G120" s="264">
        <v>15.07845560947262</v>
      </c>
      <c r="H120" s="264">
        <v>14.0019666904433</v>
      </c>
      <c r="I120" s="264">
        <v>13.824234547826279</v>
      </c>
      <c r="J120" s="264">
        <v>14.38443333503103</v>
      </c>
      <c r="K120" s="264">
        <v>10.952788552897051</v>
      </c>
      <c r="L120" s="264">
        <v>10.30550534308437</v>
      </c>
      <c r="M120" s="264">
        <v>11.22635955982482</v>
      </c>
      <c r="N120" s="264">
        <v>8.7151315646942606</v>
      </c>
      <c r="O120" s="264">
        <v>8.6723008645638551</v>
      </c>
      <c r="P120" s="264">
        <v>8.2512263464668685</v>
      </c>
      <c r="Q120" s="264">
        <v>8.1690422223937809</v>
      </c>
      <c r="R120" s="264">
        <v>8.08669234393337</v>
      </c>
      <c r="S120" s="264">
        <v>7.9819684510850193</v>
      </c>
      <c r="T120" s="264">
        <v>9.7464968595946075</v>
      </c>
      <c r="U120" s="264">
        <v>9.7259631339560819</v>
      </c>
      <c r="V120" s="264">
        <v>8.5956652266582623</v>
      </c>
      <c r="W120" s="264">
        <v>7.5171035916826421</v>
      </c>
      <c r="DA120" s="72" t="s">
        <v>1798</v>
      </c>
    </row>
    <row r="121" spans="1:105" ht="12" customHeight="1" x14ac:dyDescent="0.25">
      <c r="A121" s="59" t="s">
        <v>30</v>
      </c>
      <c r="B121" s="232">
        <v>2.9934092454603221</v>
      </c>
      <c r="C121" s="232">
        <v>3.492656843129498</v>
      </c>
      <c r="D121" s="232">
        <v>3.5186418733392699</v>
      </c>
      <c r="E121" s="232">
        <v>2.1632429737982428</v>
      </c>
      <c r="F121" s="232">
        <v>3.49988269604478</v>
      </c>
      <c r="G121" s="232">
        <v>6.2544607325592487</v>
      </c>
      <c r="H121" s="232">
        <v>6.2887602191554262</v>
      </c>
      <c r="I121" s="232">
        <v>6.0554684882016589</v>
      </c>
      <c r="J121" s="232">
        <v>6.1167127360668196</v>
      </c>
      <c r="K121" s="232">
        <v>3.7195535245506308</v>
      </c>
      <c r="L121" s="232">
        <v>3.071711921649408</v>
      </c>
      <c r="M121" s="232">
        <v>3.279725497797223</v>
      </c>
      <c r="N121" s="232">
        <v>2.645194257030381</v>
      </c>
      <c r="O121" s="232">
        <v>1.3133853406718941</v>
      </c>
      <c r="P121" s="232">
        <v>1.5861610524062779</v>
      </c>
      <c r="Q121" s="232">
        <v>1.916280724414511</v>
      </c>
      <c r="R121" s="232">
        <v>1.542866573185109</v>
      </c>
      <c r="S121" s="232">
        <v>1.9997954875529489</v>
      </c>
      <c r="T121" s="232">
        <v>2.0750500222745161</v>
      </c>
      <c r="U121" s="232">
        <v>1.6845440961917959</v>
      </c>
      <c r="V121" s="232">
        <v>1.543370514629137</v>
      </c>
      <c r="W121" s="232">
        <v>1.157972903042243</v>
      </c>
      <c r="DA121" s="71" t="s">
        <v>1799</v>
      </c>
    </row>
    <row r="122" spans="1:105" ht="12" customHeight="1" x14ac:dyDescent="0.25">
      <c r="A122" s="59" t="s">
        <v>33</v>
      </c>
      <c r="B122" s="297">
        <v>0.28448140906097158</v>
      </c>
      <c r="C122" s="297">
        <v>5.8510680234293899E-2</v>
      </c>
      <c r="D122" s="297">
        <v>0.28495450211030138</v>
      </c>
      <c r="E122" s="297">
        <v>0.28589069901561948</v>
      </c>
      <c r="F122" s="297">
        <v>0.22744267311718161</v>
      </c>
      <c r="G122" s="297">
        <v>0.27639303885818051</v>
      </c>
      <c r="H122" s="297">
        <v>0.26282189101902231</v>
      </c>
      <c r="I122" s="297">
        <v>0.23099344235148761</v>
      </c>
      <c r="J122" s="297">
        <v>0.19620160893047531</v>
      </c>
      <c r="K122" s="297">
        <v>0.26921248193301339</v>
      </c>
      <c r="L122" s="297">
        <v>0.33718080527842892</v>
      </c>
      <c r="M122" s="297">
        <v>0.29728933752722092</v>
      </c>
      <c r="N122" s="297">
        <v>0.22990764141114159</v>
      </c>
      <c r="O122" s="297">
        <v>0.30332605439821092</v>
      </c>
      <c r="P122" s="297">
        <v>0.20594257094214971</v>
      </c>
      <c r="Q122" s="297">
        <v>0.24285990309809261</v>
      </c>
      <c r="R122" s="297">
        <v>0.1879243965328351</v>
      </c>
      <c r="S122" s="297">
        <v>0.17769718431752379</v>
      </c>
      <c r="T122" s="297">
        <v>0.2188113553718895</v>
      </c>
      <c r="U122" s="297">
        <v>0.2228903888933173</v>
      </c>
      <c r="V122" s="297">
        <v>0.25126131047676442</v>
      </c>
      <c r="W122" s="297">
        <v>0.18193097702957201</v>
      </c>
      <c r="DA122" s="122" t="s">
        <v>1800</v>
      </c>
    </row>
    <row r="123" spans="1:105" ht="12" customHeight="1" x14ac:dyDescent="0.25">
      <c r="A123" s="59" t="s">
        <v>160</v>
      </c>
      <c r="B123" s="297">
        <v>0.10032639651428731</v>
      </c>
      <c r="C123" s="297">
        <v>0.1857940907411238</v>
      </c>
      <c r="D123" s="297">
        <v>0.16745686076468219</v>
      </c>
      <c r="E123" s="297">
        <v>0.1208370979309677</v>
      </c>
      <c r="F123" s="297">
        <v>0.151073841384438</v>
      </c>
      <c r="G123" s="297">
        <v>0.20967592306395019</v>
      </c>
      <c r="H123" s="297">
        <v>0.19946008827514841</v>
      </c>
      <c r="I123" s="297">
        <v>0.1198188142398649</v>
      </c>
      <c r="J123" s="297">
        <v>0.20379521113512261</v>
      </c>
      <c r="K123" s="297">
        <v>0.22408429386002079</v>
      </c>
      <c r="L123" s="297">
        <v>0.17535187617584599</v>
      </c>
      <c r="M123" s="297">
        <v>0.49468443632253539</v>
      </c>
      <c r="N123" s="297">
        <v>0.3001209583751937</v>
      </c>
      <c r="O123" s="297">
        <v>0.47451430165825098</v>
      </c>
      <c r="P123" s="297">
        <v>0.25778359127154638</v>
      </c>
      <c r="Q123" s="297">
        <v>0.25336145913522728</v>
      </c>
      <c r="R123" s="297">
        <v>0.28538068252098742</v>
      </c>
      <c r="S123" s="297">
        <v>0.27003000907207081</v>
      </c>
      <c r="T123" s="297">
        <v>0.37914318661227359</v>
      </c>
      <c r="U123" s="297">
        <v>0.38647632246133201</v>
      </c>
      <c r="V123" s="297">
        <v>0.36338997763826048</v>
      </c>
      <c r="W123" s="297">
        <v>0.31578802980080839</v>
      </c>
      <c r="DA123" s="122" t="s">
        <v>1801</v>
      </c>
    </row>
    <row r="124" spans="1:105" ht="12" customHeight="1" x14ac:dyDescent="0.25">
      <c r="A124" s="59" t="s">
        <v>70</v>
      </c>
      <c r="B124" s="297">
        <v>2.814894892689642</v>
      </c>
      <c r="C124" s="297">
        <v>1.9616121565193001</v>
      </c>
      <c r="D124" s="297">
        <v>1.7249182364515909</v>
      </c>
      <c r="E124" s="297">
        <v>3.1150482862253899</v>
      </c>
      <c r="F124" s="297">
        <v>2.6079425789594781</v>
      </c>
      <c r="G124" s="297">
        <v>0.29142321063723459</v>
      </c>
      <c r="H124" s="297">
        <v>3.9586716084404817E-2</v>
      </c>
      <c r="I124" s="297">
        <v>4.0392711625971182E-2</v>
      </c>
      <c r="J124" s="297">
        <v>0.2058440365891743</v>
      </c>
      <c r="K124" s="297">
        <v>0</v>
      </c>
      <c r="L124" s="297">
        <v>0</v>
      </c>
      <c r="M124" s="297">
        <v>0</v>
      </c>
      <c r="N124" s="297">
        <v>0</v>
      </c>
      <c r="O124" s="297">
        <v>0</v>
      </c>
      <c r="P124" s="297">
        <v>0</v>
      </c>
      <c r="Q124" s="297">
        <v>0</v>
      </c>
      <c r="R124" s="297">
        <v>0</v>
      </c>
      <c r="S124" s="297">
        <v>0</v>
      </c>
      <c r="T124" s="297">
        <v>0</v>
      </c>
      <c r="U124" s="297">
        <v>0</v>
      </c>
      <c r="V124" s="297">
        <v>4.4755601505006362E-2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8.0607318195326076</v>
      </c>
      <c r="C125" s="297">
        <v>8.566761943362426</v>
      </c>
      <c r="D125" s="297">
        <v>8.9429117030947598</v>
      </c>
      <c r="E125" s="297">
        <v>7.320171765056668</v>
      </c>
      <c r="F125" s="297">
        <v>6.1035379021342857</v>
      </c>
      <c r="G125" s="297">
        <v>8.0465027043540083</v>
      </c>
      <c r="H125" s="297">
        <v>7.2113377759093007</v>
      </c>
      <c r="I125" s="297">
        <v>7.3775610914072924</v>
      </c>
      <c r="J125" s="297">
        <v>7.6618797423094351</v>
      </c>
      <c r="K125" s="297">
        <v>6.7399382525533884</v>
      </c>
      <c r="L125" s="297">
        <v>6.7212607399806874</v>
      </c>
      <c r="M125" s="297">
        <v>7.1546602881778432</v>
      </c>
      <c r="N125" s="297">
        <v>5.5399087078775446</v>
      </c>
      <c r="O125" s="297">
        <v>6.5810751678354986</v>
      </c>
      <c r="P125" s="297">
        <v>6.2013391318468951</v>
      </c>
      <c r="Q125" s="297">
        <v>5.7565401357459489</v>
      </c>
      <c r="R125" s="297">
        <v>6.0705206916944388</v>
      </c>
      <c r="S125" s="297">
        <v>5.5344457701424759</v>
      </c>
      <c r="T125" s="297">
        <v>7.0734922953359298</v>
      </c>
      <c r="U125" s="297">
        <v>7.4320523264096368</v>
      </c>
      <c r="V125" s="297">
        <v>6.3928878224090937</v>
      </c>
      <c r="W125" s="297">
        <v>5.8614116818100186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76.160458448355811</v>
      </c>
      <c r="C128" s="281">
        <v>77.012181776724077</v>
      </c>
      <c r="D128" s="281">
        <v>78.921869368825227</v>
      </c>
      <c r="E128" s="281">
        <v>74.796679662102747</v>
      </c>
      <c r="F128" s="281">
        <v>72.125600842646904</v>
      </c>
      <c r="G128" s="281">
        <v>73.497511390508194</v>
      </c>
      <c r="H128" s="281">
        <v>75.470365209358278</v>
      </c>
      <c r="I128" s="281">
        <v>76.30758557545127</v>
      </c>
      <c r="J128" s="281">
        <v>63.146178770694007</v>
      </c>
      <c r="K128" s="281">
        <v>54.079913682748533</v>
      </c>
      <c r="L128" s="281">
        <v>50.853246476600987</v>
      </c>
      <c r="M128" s="281">
        <v>50.976119307469119</v>
      </c>
      <c r="N128" s="281">
        <v>54.588926349167053</v>
      </c>
      <c r="O128" s="281">
        <v>52.630901685682403</v>
      </c>
      <c r="P128" s="281">
        <v>53.586549252152132</v>
      </c>
      <c r="Q128" s="281">
        <v>50.359135067404338</v>
      </c>
      <c r="R128" s="281">
        <v>51.031605973427382</v>
      </c>
      <c r="S128" s="281">
        <v>48.202233643664123</v>
      </c>
      <c r="T128" s="281">
        <v>43.533744121576973</v>
      </c>
      <c r="U128" s="281">
        <v>49.340113772835878</v>
      </c>
      <c r="V128" s="281">
        <v>43.195252008041649</v>
      </c>
      <c r="W128" s="281">
        <v>39.669417441248697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0.99999999999999989</v>
      </c>
      <c r="N132" s="234">
        <f t="shared" si="9"/>
        <v>0.99999999999999989</v>
      </c>
      <c r="O132" s="234">
        <f t="shared" si="9"/>
        <v>0.99999999999999989</v>
      </c>
      <c r="P132" s="234">
        <f t="shared" si="9"/>
        <v>1</v>
      </c>
      <c r="Q132" s="234">
        <f t="shared" si="9"/>
        <v>0.99999999999999989</v>
      </c>
      <c r="R132" s="234">
        <f t="shared" si="9"/>
        <v>0.99999999999999989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9.1500110107187063E-4</v>
      </c>
      <c r="C137" s="270">
        <f t="shared" si="14"/>
        <v>9.4128984605918039E-4</v>
      </c>
      <c r="D137" s="270">
        <f t="shared" si="14"/>
        <v>9.7486505791928753E-4</v>
      </c>
      <c r="E137" s="270">
        <f t="shared" si="14"/>
        <v>9.0123665550885296E-4</v>
      </c>
      <c r="F137" s="270">
        <f t="shared" si="14"/>
        <v>8.8504374570524675E-4</v>
      </c>
      <c r="G137" s="270">
        <f t="shared" si="14"/>
        <v>8.3603280408989092E-4</v>
      </c>
      <c r="H137" s="270">
        <f t="shared" si="14"/>
        <v>8.0867597516151015E-4</v>
      </c>
      <c r="I137" s="270">
        <f t="shared" si="14"/>
        <v>7.6461219547406631E-4</v>
      </c>
      <c r="J137" s="270">
        <f t="shared" si="14"/>
        <v>7.3902942213214889E-4</v>
      </c>
      <c r="K137" s="270">
        <f t="shared" si="14"/>
        <v>5.782432526316646E-4</v>
      </c>
      <c r="L137" s="270">
        <f t="shared" si="14"/>
        <v>5.3601636028203234E-4</v>
      </c>
      <c r="M137" s="270">
        <f t="shared" si="14"/>
        <v>5.6311105114573428E-4</v>
      </c>
      <c r="N137" s="270">
        <f t="shared" si="14"/>
        <v>3.020763962461453E-4</v>
      </c>
      <c r="O137" s="270">
        <f t="shared" si="14"/>
        <v>6.1460923400004103E-4</v>
      </c>
      <c r="P137" s="270">
        <f t="shared" si="14"/>
        <v>5.9459702121800726E-4</v>
      </c>
      <c r="Q137" s="270">
        <f t="shared" si="14"/>
        <v>4.9435743322596472E-4</v>
      </c>
      <c r="R137" s="270">
        <f t="shared" si="14"/>
        <v>5.1919292231317844E-4</v>
      </c>
      <c r="S137" s="270">
        <f t="shared" si="14"/>
        <v>5.386195410335816E-4</v>
      </c>
      <c r="T137" s="270">
        <f t="shared" si="14"/>
        <v>3.5248248312068662E-4</v>
      </c>
      <c r="U137" s="270">
        <f t="shared" si="14"/>
        <v>4.2122604572316437E-4</v>
      </c>
      <c r="V137" s="270">
        <f t="shared" si="14"/>
        <v>4.0149492327628519E-4</v>
      </c>
      <c r="W137" s="270">
        <f t="shared" si="14"/>
        <v>3.8967020501552165E-4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0.15876995673089606</v>
      </c>
      <c r="C139" s="271">
        <f t="shared" si="16"/>
        <v>0.16241901609707859</v>
      </c>
      <c r="D139" s="271">
        <f t="shared" si="16"/>
        <v>0.16771079924055124</v>
      </c>
      <c r="E139" s="271">
        <f t="shared" si="16"/>
        <v>0.16793079757985416</v>
      </c>
      <c r="F139" s="271">
        <f t="shared" si="16"/>
        <v>0.1867576663573616</v>
      </c>
      <c r="G139" s="271">
        <f t="shared" si="16"/>
        <v>0.1945983442868443</v>
      </c>
      <c r="H139" s="271">
        <f t="shared" si="16"/>
        <v>0.18184695402069834</v>
      </c>
      <c r="I139" s="271">
        <f t="shared" si="16"/>
        <v>0.18273031569927745</v>
      </c>
      <c r="J139" s="271">
        <f t="shared" si="16"/>
        <v>0.19035144859674702</v>
      </c>
      <c r="K139" s="271">
        <f t="shared" si="16"/>
        <v>0.18976553691550485</v>
      </c>
      <c r="L139" s="271">
        <f t="shared" si="16"/>
        <v>0.18617177194662637</v>
      </c>
      <c r="M139" s="271">
        <f t="shared" si="16"/>
        <v>0.19266909737703414</v>
      </c>
      <c r="N139" s="271">
        <f t="shared" si="16"/>
        <v>0.1985187492342661</v>
      </c>
      <c r="O139" s="271">
        <f t="shared" si="16"/>
        <v>0.23586230951956949</v>
      </c>
      <c r="P139" s="271">
        <f t="shared" si="16"/>
        <v>0.23495216044341038</v>
      </c>
      <c r="Q139" s="271">
        <f t="shared" si="16"/>
        <v>0.22870043375111618</v>
      </c>
      <c r="R139" s="271">
        <f t="shared" si="16"/>
        <v>0.22992451658372687</v>
      </c>
      <c r="S139" s="271">
        <f t="shared" si="16"/>
        <v>0.24149951029861563</v>
      </c>
      <c r="T139" s="271">
        <f t="shared" si="16"/>
        <v>0.1542361359417474</v>
      </c>
      <c r="U139" s="271">
        <f t="shared" si="16"/>
        <v>0.18052070016230948</v>
      </c>
      <c r="V139" s="271">
        <f t="shared" si="16"/>
        <v>0.18476343601023099</v>
      </c>
      <c r="W139" s="271">
        <f t="shared" si="16"/>
        <v>0.17823733841490436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0.1198938060948192</v>
      </c>
      <c r="C140" s="271">
        <f t="shared" si="17"/>
        <v>0.12264936278253115</v>
      </c>
      <c r="D140" s="271">
        <f t="shared" si="17"/>
        <v>0.12664540860355947</v>
      </c>
      <c r="E140" s="271">
        <f t="shared" si="17"/>
        <v>0.12681153851111035</v>
      </c>
      <c r="F140" s="271">
        <f t="shared" si="17"/>
        <v>0.1410284911453478</v>
      </c>
      <c r="G140" s="271">
        <f t="shared" si="17"/>
        <v>0.14694931356468408</v>
      </c>
      <c r="H140" s="271">
        <f t="shared" si="17"/>
        <v>0.13732020775973688</v>
      </c>
      <c r="I140" s="271">
        <f t="shared" si="17"/>
        <v>0.1379872709496745</v>
      </c>
      <c r="J140" s="271">
        <f t="shared" si="17"/>
        <v>0.14374230577267166</v>
      </c>
      <c r="K140" s="271">
        <f t="shared" si="17"/>
        <v>0.14329985946263957</v>
      </c>
      <c r="L140" s="271">
        <f t="shared" si="17"/>
        <v>0.14058605787699482</v>
      </c>
      <c r="M140" s="271">
        <f t="shared" si="17"/>
        <v>0.14549245888212053</v>
      </c>
      <c r="N140" s="271">
        <f t="shared" si="17"/>
        <v>0.14990977460062191</v>
      </c>
      <c r="O140" s="271">
        <f t="shared" si="17"/>
        <v>0.17810945209581067</v>
      </c>
      <c r="P140" s="271">
        <f t="shared" si="17"/>
        <v>0.17742216062643429</v>
      </c>
      <c r="Q140" s="271">
        <f t="shared" si="17"/>
        <v>0.17270122145609657</v>
      </c>
      <c r="R140" s="271">
        <f t="shared" si="17"/>
        <v>0.17362557737833043</v>
      </c>
      <c r="S140" s="271">
        <f t="shared" si="17"/>
        <v>0.18236633715792644</v>
      </c>
      <c r="T140" s="271">
        <f t="shared" si="17"/>
        <v>0.1164701292118924</v>
      </c>
      <c r="U140" s="271">
        <f t="shared" si="17"/>
        <v>0.13631869824115914</v>
      </c>
      <c r="V140" s="271">
        <f t="shared" si="17"/>
        <v>0.13952256476311331</v>
      </c>
      <c r="W140" s="271">
        <f t="shared" si="17"/>
        <v>0.13459443669807811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1.1369056406926764E-2</v>
      </c>
      <c r="C141" s="271">
        <f t="shared" si="18"/>
        <v>1.1052667098080289E-2</v>
      </c>
      <c r="D141" s="271">
        <f t="shared" si="18"/>
        <v>1.3555868478896243E-2</v>
      </c>
      <c r="E141" s="271">
        <f t="shared" si="18"/>
        <v>1.1138228478967343E-2</v>
      </c>
      <c r="F141" s="271">
        <f t="shared" si="18"/>
        <v>1.4479187087469802E-2</v>
      </c>
      <c r="G141" s="271">
        <f t="shared" si="18"/>
        <v>1.5930810757243431E-2</v>
      </c>
      <c r="H141" s="271">
        <f t="shared" si="18"/>
        <v>1.4354592073605229E-2</v>
      </c>
      <c r="I141" s="271">
        <f t="shared" si="18"/>
        <v>1.4184563701064247E-2</v>
      </c>
      <c r="J141" s="271">
        <f t="shared" si="18"/>
        <v>1.5063942127365263E-2</v>
      </c>
      <c r="K141" s="271">
        <f t="shared" si="18"/>
        <v>1.5060209443928285E-2</v>
      </c>
      <c r="L141" s="271">
        <f t="shared" si="18"/>
        <v>1.4976259655145459E-2</v>
      </c>
      <c r="M141" s="271">
        <f t="shared" si="18"/>
        <v>1.5494324492857156E-2</v>
      </c>
      <c r="N141" s="271">
        <f t="shared" si="18"/>
        <v>1.6877880401092844E-2</v>
      </c>
      <c r="O141" s="271">
        <f t="shared" si="18"/>
        <v>1.9802673092194304E-2</v>
      </c>
      <c r="P141" s="271">
        <f t="shared" si="18"/>
        <v>1.9621772714301444E-2</v>
      </c>
      <c r="Q141" s="271">
        <f t="shared" si="18"/>
        <v>1.9153396758553612E-2</v>
      </c>
      <c r="R141" s="271">
        <f t="shared" si="18"/>
        <v>1.9751787813786288E-2</v>
      </c>
      <c r="S141" s="271">
        <f t="shared" si="18"/>
        <v>2.0316219297075173E-2</v>
      </c>
      <c r="T141" s="271">
        <f t="shared" si="18"/>
        <v>1.3306474854533089E-2</v>
      </c>
      <c r="U141" s="271">
        <f t="shared" si="18"/>
        <v>1.5796052776544105E-2</v>
      </c>
      <c r="V141" s="271">
        <f t="shared" si="18"/>
        <v>1.611152187628519E-2</v>
      </c>
      <c r="W141" s="271">
        <f t="shared" si="18"/>
        <v>1.5490632589973456E-2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1.1369056406926764E-2</v>
      </c>
      <c r="C143" s="329">
        <f t="shared" si="20"/>
        <v>1.1052667098080289E-2</v>
      </c>
      <c r="D143" s="329">
        <f t="shared" si="20"/>
        <v>1.3555868478896243E-2</v>
      </c>
      <c r="E143" s="329">
        <f t="shared" si="20"/>
        <v>1.1138228478967343E-2</v>
      </c>
      <c r="F143" s="329">
        <f t="shared" si="20"/>
        <v>1.4479187087469802E-2</v>
      </c>
      <c r="G143" s="329">
        <f t="shared" si="20"/>
        <v>1.5930810757243431E-2</v>
      </c>
      <c r="H143" s="329">
        <f t="shared" si="20"/>
        <v>1.4354592073605229E-2</v>
      </c>
      <c r="I143" s="329">
        <f t="shared" si="20"/>
        <v>1.4184563701064247E-2</v>
      </c>
      <c r="J143" s="329">
        <f t="shared" si="20"/>
        <v>1.5063942127365263E-2</v>
      </c>
      <c r="K143" s="329">
        <f t="shared" si="20"/>
        <v>1.5060209443928285E-2</v>
      </c>
      <c r="L143" s="329">
        <f t="shared" si="20"/>
        <v>1.4976259655145459E-2</v>
      </c>
      <c r="M143" s="329">
        <f t="shared" si="20"/>
        <v>1.5494324492857156E-2</v>
      </c>
      <c r="N143" s="329">
        <f t="shared" si="20"/>
        <v>1.6877880401092844E-2</v>
      </c>
      <c r="O143" s="329">
        <f t="shared" si="20"/>
        <v>1.9802673092194304E-2</v>
      </c>
      <c r="P143" s="329">
        <f t="shared" si="20"/>
        <v>1.9621772714301444E-2</v>
      </c>
      <c r="Q143" s="329">
        <f t="shared" si="20"/>
        <v>1.9153396758553612E-2</v>
      </c>
      <c r="R143" s="329">
        <f t="shared" si="20"/>
        <v>1.9751787813786288E-2</v>
      </c>
      <c r="S143" s="329">
        <f t="shared" si="20"/>
        <v>2.0316219297075173E-2</v>
      </c>
      <c r="T143" s="329">
        <f t="shared" si="20"/>
        <v>1.3306474854533089E-2</v>
      </c>
      <c r="U143" s="329">
        <f t="shared" si="20"/>
        <v>1.5796052776544105E-2</v>
      </c>
      <c r="V143" s="329">
        <f t="shared" si="20"/>
        <v>1.611152187628519E-2</v>
      </c>
      <c r="W143" s="329">
        <f t="shared" si="20"/>
        <v>1.5490632589973456E-2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0.70905217966628609</v>
      </c>
      <c r="C144" s="312">
        <f t="shared" si="21"/>
        <v>0.70293766417625081</v>
      </c>
      <c r="D144" s="312">
        <f t="shared" si="21"/>
        <v>0.69111305861907379</v>
      </c>
      <c r="E144" s="312">
        <f t="shared" si="21"/>
        <v>0.69321819877455926</v>
      </c>
      <c r="F144" s="312">
        <f t="shared" si="21"/>
        <v>0.65684961166411548</v>
      </c>
      <c r="G144" s="312">
        <f t="shared" si="21"/>
        <v>0.6416854985871383</v>
      </c>
      <c r="H144" s="312">
        <f t="shared" si="21"/>
        <v>0.66566957017079809</v>
      </c>
      <c r="I144" s="312">
        <f t="shared" si="21"/>
        <v>0.66433323745450978</v>
      </c>
      <c r="J144" s="312">
        <f t="shared" si="21"/>
        <v>0.65010327408108393</v>
      </c>
      <c r="K144" s="312">
        <f t="shared" si="21"/>
        <v>0.65129615092529569</v>
      </c>
      <c r="L144" s="312">
        <f t="shared" si="21"/>
        <v>0.65772989416095129</v>
      </c>
      <c r="M144" s="312">
        <f t="shared" si="21"/>
        <v>0.64578100819684237</v>
      </c>
      <c r="N144" s="312">
        <f t="shared" si="21"/>
        <v>0.63439151936777294</v>
      </c>
      <c r="O144" s="312">
        <f t="shared" si="21"/>
        <v>0.56561095605842537</v>
      </c>
      <c r="P144" s="312">
        <f t="shared" si="21"/>
        <v>0.56740930919463595</v>
      </c>
      <c r="Q144" s="312">
        <f t="shared" si="21"/>
        <v>0.57895059060100762</v>
      </c>
      <c r="R144" s="312">
        <f t="shared" si="21"/>
        <v>0.57617892530184311</v>
      </c>
      <c r="S144" s="312">
        <f t="shared" si="21"/>
        <v>0.55527931370534922</v>
      </c>
      <c r="T144" s="312">
        <f t="shared" si="21"/>
        <v>0.71563477750870641</v>
      </c>
      <c r="U144" s="312">
        <f t="shared" si="21"/>
        <v>0.66694332277426405</v>
      </c>
      <c r="V144" s="312">
        <f t="shared" si="21"/>
        <v>0.65920098242709424</v>
      </c>
      <c r="W144" s="312">
        <f t="shared" si="21"/>
        <v>0.67128792209202859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0.99999999999999978</v>
      </c>
      <c r="E146" s="234">
        <f t="shared" si="22"/>
        <v>1.0000000000000002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0.99999999999999989</v>
      </c>
      <c r="J146" s="234">
        <f t="shared" si="22"/>
        <v>1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1</v>
      </c>
      <c r="O146" s="234">
        <f t="shared" si="22"/>
        <v>0.99999999999999989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1.0000000000000002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4.8224139887460436E-3</v>
      </c>
      <c r="C151" s="270">
        <f t="shared" si="27"/>
        <v>5.2187176089946701E-3</v>
      </c>
      <c r="D151" s="270">
        <f t="shared" si="27"/>
        <v>4.7327784393697012E-3</v>
      </c>
      <c r="E151" s="270">
        <f t="shared" si="27"/>
        <v>4.3564679542563226E-3</v>
      </c>
      <c r="F151" s="270">
        <f t="shared" si="27"/>
        <v>3.6324715033474167E-3</v>
      </c>
      <c r="G151" s="270">
        <f t="shared" si="27"/>
        <v>3.1657547125052373E-3</v>
      </c>
      <c r="H151" s="270">
        <f t="shared" si="27"/>
        <v>3.0258432835993847E-3</v>
      </c>
      <c r="I151" s="270">
        <f t="shared" si="27"/>
        <v>3.0471360289936939E-3</v>
      </c>
      <c r="J151" s="270">
        <f t="shared" si="27"/>
        <v>2.8301837522019349E-3</v>
      </c>
      <c r="K151" s="270">
        <f t="shared" si="27"/>
        <v>2.239076531950387E-3</v>
      </c>
      <c r="L151" s="270">
        <f t="shared" si="27"/>
        <v>2.380814079063113E-3</v>
      </c>
      <c r="M151" s="270">
        <f t="shared" si="27"/>
        <v>2.4651245423910179E-3</v>
      </c>
      <c r="N151" s="270">
        <f t="shared" si="27"/>
        <v>1.1420110555204494E-3</v>
      </c>
      <c r="O151" s="270">
        <f t="shared" si="27"/>
        <v>2.0029699565020419E-3</v>
      </c>
      <c r="P151" s="270">
        <f t="shared" si="27"/>
        <v>2.1588273991778265E-3</v>
      </c>
      <c r="Q151" s="270">
        <f t="shared" si="27"/>
        <v>1.8799451392161237E-3</v>
      </c>
      <c r="R151" s="270">
        <f t="shared" si="27"/>
        <v>2.0494499623769152E-3</v>
      </c>
      <c r="S151" s="270">
        <f t="shared" si="27"/>
        <v>1.9335469015049022E-3</v>
      </c>
      <c r="T151" s="270">
        <f t="shared" si="27"/>
        <v>2.397979933498487E-3</v>
      </c>
      <c r="U151" s="270">
        <f t="shared" si="27"/>
        <v>2.3668562016769773E-3</v>
      </c>
      <c r="V151" s="270">
        <f t="shared" si="27"/>
        <v>2.2297643683199726E-3</v>
      </c>
      <c r="W151" s="270">
        <f t="shared" si="27"/>
        <v>2.306853477227944E-3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0.12079016514793398</v>
      </c>
      <c r="C153" s="271">
        <f t="shared" si="29"/>
        <v>0.12915599146341877</v>
      </c>
      <c r="D153" s="271">
        <f t="shared" si="29"/>
        <v>0.1192072809634184</v>
      </c>
      <c r="E153" s="271">
        <f t="shared" si="29"/>
        <v>0.11227925731320043</v>
      </c>
      <c r="F153" s="271">
        <f t="shared" si="29"/>
        <v>0.10498555340246445</v>
      </c>
      <c r="G153" s="271">
        <f t="shared" si="29"/>
        <v>9.3321481916718838E-2</v>
      </c>
      <c r="H153" s="271">
        <f t="shared" si="29"/>
        <v>9.1313906163720246E-2</v>
      </c>
      <c r="I153" s="271">
        <f t="shared" si="29"/>
        <v>9.2831612301838076E-2</v>
      </c>
      <c r="J153" s="271">
        <f t="shared" si="29"/>
        <v>9.4047259930160623E-2</v>
      </c>
      <c r="K153" s="271">
        <f t="shared" si="29"/>
        <v>8.7516744252176454E-2</v>
      </c>
      <c r="L153" s="271">
        <f t="shared" si="29"/>
        <v>9.5250681905042836E-2</v>
      </c>
      <c r="M153" s="271">
        <f t="shared" si="29"/>
        <v>9.6335589652117068E-2</v>
      </c>
      <c r="N153" s="271">
        <f t="shared" si="29"/>
        <v>8.0029384454699815E-2</v>
      </c>
      <c r="O153" s="271">
        <f t="shared" si="29"/>
        <v>8.3542768764987216E-2</v>
      </c>
      <c r="P153" s="271">
        <f t="shared" si="29"/>
        <v>9.4498382483009249E-2</v>
      </c>
      <c r="Q153" s="271">
        <f t="shared" si="29"/>
        <v>9.5680000293564535E-2</v>
      </c>
      <c r="R153" s="271">
        <f t="shared" si="29"/>
        <v>9.9381682438598934E-2</v>
      </c>
      <c r="S153" s="271">
        <f t="shared" si="29"/>
        <v>9.8234686215023154E-2</v>
      </c>
      <c r="T153" s="271">
        <f t="shared" si="29"/>
        <v>0.10736441731299212</v>
      </c>
      <c r="U153" s="271">
        <f t="shared" si="29"/>
        <v>0.10825631590534043</v>
      </c>
      <c r="V153" s="271">
        <f t="shared" si="29"/>
        <v>0.11192015032409069</v>
      </c>
      <c r="W153" s="271">
        <f t="shared" si="29"/>
        <v>0.11739566907092765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0.10525601591824502</v>
      </c>
      <c r="C154" s="320">
        <f t="shared" si="30"/>
        <v>0.11326951108004711</v>
      </c>
      <c r="D154" s="320">
        <f t="shared" si="30"/>
        <v>0.10214570303429127</v>
      </c>
      <c r="E154" s="320">
        <f t="shared" si="30"/>
        <v>9.832097503492189E-2</v>
      </c>
      <c r="F154" s="320">
        <f t="shared" si="30"/>
        <v>8.9579129746473543E-2</v>
      </c>
      <c r="G154" s="320">
        <f t="shared" si="30"/>
        <v>7.768237314949758E-2</v>
      </c>
      <c r="H154" s="320">
        <f t="shared" si="30"/>
        <v>7.7389299913782836E-2</v>
      </c>
      <c r="I154" s="320">
        <f t="shared" si="30"/>
        <v>7.8176579949804814E-2</v>
      </c>
      <c r="J154" s="320">
        <f t="shared" si="30"/>
        <v>7.9091388567567547E-2</v>
      </c>
      <c r="K154" s="320">
        <f t="shared" si="30"/>
        <v>7.2398214674447708E-2</v>
      </c>
      <c r="L154" s="320">
        <f t="shared" si="30"/>
        <v>7.8005373089436808E-2</v>
      </c>
      <c r="M154" s="320">
        <f t="shared" si="30"/>
        <v>7.8750781283728685E-2</v>
      </c>
      <c r="N154" s="320">
        <f t="shared" si="30"/>
        <v>6.3487247971076091E-2</v>
      </c>
      <c r="O154" s="320">
        <f t="shared" si="30"/>
        <v>6.6811866960618707E-2</v>
      </c>
      <c r="P154" s="320">
        <f t="shared" si="30"/>
        <v>7.602894744646134E-2</v>
      </c>
      <c r="Q154" s="320">
        <f t="shared" si="30"/>
        <v>7.6797039553584162E-2</v>
      </c>
      <c r="R154" s="320">
        <f t="shared" si="30"/>
        <v>7.9168479078102871E-2</v>
      </c>
      <c r="S154" s="320">
        <f t="shared" si="30"/>
        <v>7.932711801490884E-2</v>
      </c>
      <c r="T154" s="320">
        <f t="shared" si="30"/>
        <v>8.3895600188085964E-2</v>
      </c>
      <c r="U154" s="320">
        <f t="shared" si="30"/>
        <v>8.5245850109315693E-2</v>
      </c>
      <c r="V154" s="320">
        <f t="shared" si="30"/>
        <v>8.8722945551519772E-2</v>
      </c>
      <c r="W154" s="320">
        <f t="shared" si="30"/>
        <v>9.3621128022115419E-2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1.5534149229688966E-2</v>
      </c>
      <c r="C155" s="320">
        <f t="shared" si="31"/>
        <v>1.5886480383371673E-2</v>
      </c>
      <c r="D155" s="320">
        <f t="shared" si="31"/>
        <v>1.7061577929127134E-2</v>
      </c>
      <c r="E155" s="320">
        <f t="shared" si="31"/>
        <v>1.3958282278278536E-2</v>
      </c>
      <c r="F155" s="320">
        <f t="shared" si="31"/>
        <v>1.5406423655990913E-2</v>
      </c>
      <c r="G155" s="320">
        <f t="shared" si="31"/>
        <v>1.5639108767221258E-2</v>
      </c>
      <c r="H155" s="320">
        <f t="shared" si="31"/>
        <v>1.3924606249937415E-2</v>
      </c>
      <c r="I155" s="320">
        <f t="shared" si="31"/>
        <v>1.4655032352033264E-2</v>
      </c>
      <c r="J155" s="320">
        <f t="shared" si="31"/>
        <v>1.4955871362593078E-2</v>
      </c>
      <c r="K155" s="320">
        <f t="shared" si="31"/>
        <v>1.5118529577728749E-2</v>
      </c>
      <c r="L155" s="320">
        <f t="shared" si="31"/>
        <v>1.7245308815606031E-2</v>
      </c>
      <c r="M155" s="320">
        <f t="shared" si="31"/>
        <v>1.7584808368388369E-2</v>
      </c>
      <c r="N155" s="320">
        <f t="shared" si="31"/>
        <v>1.6542136483623723E-2</v>
      </c>
      <c r="O155" s="320">
        <f t="shared" si="31"/>
        <v>1.6730901804368505E-2</v>
      </c>
      <c r="P155" s="320">
        <f t="shared" si="31"/>
        <v>1.8469435036547899E-2</v>
      </c>
      <c r="Q155" s="320">
        <f t="shared" si="31"/>
        <v>1.8882960739980369E-2</v>
      </c>
      <c r="R155" s="320">
        <f t="shared" si="31"/>
        <v>2.0213203360496066E-2</v>
      </c>
      <c r="S155" s="320">
        <f t="shared" si="31"/>
        <v>1.8907568200114314E-2</v>
      </c>
      <c r="T155" s="320">
        <f t="shared" si="31"/>
        <v>2.3468817124906175E-2</v>
      </c>
      <c r="U155" s="320">
        <f t="shared" si="31"/>
        <v>2.3010465796024747E-2</v>
      </c>
      <c r="V155" s="320">
        <f t="shared" si="31"/>
        <v>2.3197204772570923E-2</v>
      </c>
      <c r="W155" s="320">
        <f t="shared" si="31"/>
        <v>2.3774541048812225E-2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0.50182319079344173</v>
      </c>
      <c r="C157" s="271">
        <f t="shared" si="33"/>
        <v>0.54002868124851311</v>
      </c>
      <c r="D157" s="271">
        <f t="shared" si="33"/>
        <v>0.48828369859779674</v>
      </c>
      <c r="E157" s="271">
        <f t="shared" si="33"/>
        <v>0.48681679690982815</v>
      </c>
      <c r="F157" s="271">
        <f t="shared" si="33"/>
        <v>0.45967982617422665</v>
      </c>
      <c r="G157" s="271">
        <f t="shared" si="33"/>
        <v>0.4419087609689924</v>
      </c>
      <c r="H157" s="271">
        <f t="shared" si="33"/>
        <v>0.40805382047670424</v>
      </c>
      <c r="I157" s="271">
        <f t="shared" si="33"/>
        <v>0.43671765916789229</v>
      </c>
      <c r="J157" s="271">
        <f t="shared" si="33"/>
        <v>0.43716825503110757</v>
      </c>
      <c r="K157" s="271">
        <f t="shared" si="33"/>
        <v>0.44067177533236246</v>
      </c>
      <c r="L157" s="271">
        <f t="shared" si="33"/>
        <v>0.49590763679937072</v>
      </c>
      <c r="M157" s="271">
        <f t="shared" si="33"/>
        <v>0.50582047502003302</v>
      </c>
      <c r="N157" s="271">
        <f t="shared" si="33"/>
        <v>0.45008503613651063</v>
      </c>
      <c r="O157" s="271">
        <f t="shared" si="33"/>
        <v>0.4609708130650938</v>
      </c>
      <c r="P157" s="271">
        <f t="shared" si="33"/>
        <v>0.51158071240913294</v>
      </c>
      <c r="Q157" s="271">
        <f t="shared" si="33"/>
        <v>0.52156762137012647</v>
      </c>
      <c r="R157" s="271">
        <f t="shared" si="33"/>
        <v>0.54429377242192889</v>
      </c>
      <c r="S157" s="271">
        <f t="shared" si="33"/>
        <v>0.51991025932183388</v>
      </c>
      <c r="T157" s="271">
        <f t="shared" si="33"/>
        <v>0.62926513365396441</v>
      </c>
      <c r="U157" s="271">
        <f t="shared" si="33"/>
        <v>0.60830753032382712</v>
      </c>
      <c r="V157" s="271">
        <f t="shared" si="33"/>
        <v>0.61536737919717965</v>
      </c>
      <c r="W157" s="271">
        <f t="shared" si="33"/>
        <v>0.63279206739822536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0.50182319079344173</v>
      </c>
      <c r="C158" s="320">
        <f t="shared" si="34"/>
        <v>0.54002868124851311</v>
      </c>
      <c r="D158" s="320">
        <f t="shared" si="34"/>
        <v>0.48828369859779674</v>
      </c>
      <c r="E158" s="320">
        <f t="shared" si="34"/>
        <v>0.48681679690982815</v>
      </c>
      <c r="F158" s="320">
        <f t="shared" si="34"/>
        <v>0.45967982617422665</v>
      </c>
      <c r="G158" s="320">
        <f t="shared" si="34"/>
        <v>0.4419087609689924</v>
      </c>
      <c r="H158" s="320">
        <f t="shared" si="34"/>
        <v>0.40805382047670424</v>
      </c>
      <c r="I158" s="320">
        <f t="shared" si="34"/>
        <v>0.43671765916789229</v>
      </c>
      <c r="J158" s="320">
        <f t="shared" si="34"/>
        <v>0.43716825503110757</v>
      </c>
      <c r="K158" s="320">
        <f t="shared" si="34"/>
        <v>0.44067177533236246</v>
      </c>
      <c r="L158" s="320">
        <f t="shared" si="34"/>
        <v>0.49590763679937072</v>
      </c>
      <c r="M158" s="320">
        <f t="shared" si="34"/>
        <v>0.50582047502003302</v>
      </c>
      <c r="N158" s="320">
        <f t="shared" si="34"/>
        <v>0.45008503613651063</v>
      </c>
      <c r="O158" s="320">
        <f t="shared" si="34"/>
        <v>0.4609708130650938</v>
      </c>
      <c r="P158" s="320">
        <f t="shared" si="34"/>
        <v>0.51158071240913294</v>
      </c>
      <c r="Q158" s="320">
        <f t="shared" si="34"/>
        <v>0.52156762137012647</v>
      </c>
      <c r="R158" s="320">
        <f t="shared" si="34"/>
        <v>0.54429377242192889</v>
      </c>
      <c r="S158" s="320">
        <f t="shared" si="34"/>
        <v>0.51991025932183388</v>
      </c>
      <c r="T158" s="320">
        <f t="shared" si="34"/>
        <v>0.62926513365396441</v>
      </c>
      <c r="U158" s="320">
        <f t="shared" si="34"/>
        <v>0.60830753032382712</v>
      </c>
      <c r="V158" s="320">
        <f t="shared" si="34"/>
        <v>0.61536737919717965</v>
      </c>
      <c r="W158" s="320">
        <f t="shared" si="34"/>
        <v>0.63279206739822536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5.6077843674494587E-2</v>
      </c>
      <c r="C160" s="271">
        <f t="shared" si="36"/>
        <v>6.0347238872949592E-2</v>
      </c>
      <c r="D160" s="271">
        <f t="shared" si="36"/>
        <v>5.4420744665345307E-2</v>
      </c>
      <c r="E160" s="271">
        <f t="shared" si="36"/>
        <v>5.238302266936274E-2</v>
      </c>
      <c r="F160" s="271">
        <f t="shared" si="36"/>
        <v>4.7725580249225984E-2</v>
      </c>
      <c r="G160" s="271">
        <f t="shared" si="36"/>
        <v>4.1387277864715098E-2</v>
      </c>
      <c r="H160" s="271">
        <f t="shared" si="36"/>
        <v>4.1231135577224798E-2</v>
      </c>
      <c r="I160" s="271">
        <f t="shared" si="36"/>
        <v>4.1650579220449728E-2</v>
      </c>
      <c r="J160" s="271">
        <f t="shared" si="36"/>
        <v>4.2137966988373861E-2</v>
      </c>
      <c r="K160" s="271">
        <f t="shared" si="36"/>
        <v>3.8572006829325871E-2</v>
      </c>
      <c r="L160" s="271">
        <f t="shared" si="36"/>
        <v>4.1559364371892511E-2</v>
      </c>
      <c r="M160" s="271">
        <f t="shared" si="36"/>
        <v>4.1956499716875144E-2</v>
      </c>
      <c r="N160" s="271">
        <f t="shared" si="36"/>
        <v>3.3824460635211558E-2</v>
      </c>
      <c r="O160" s="271">
        <f t="shared" si="36"/>
        <v>3.5595736721869033E-2</v>
      </c>
      <c r="P160" s="271">
        <f t="shared" si="36"/>
        <v>4.0506372889418711E-2</v>
      </c>
      <c r="Q160" s="271">
        <f t="shared" si="36"/>
        <v>4.0915593671101189E-2</v>
      </c>
      <c r="R160" s="271">
        <f t="shared" si="36"/>
        <v>4.217903893624185E-2</v>
      </c>
      <c r="S160" s="271">
        <f t="shared" si="36"/>
        <v>4.2263557900989707E-2</v>
      </c>
      <c r="T160" s="271">
        <f t="shared" si="36"/>
        <v>4.4697534020094687E-2</v>
      </c>
      <c r="U160" s="271">
        <f t="shared" si="36"/>
        <v>4.5416914317207881E-2</v>
      </c>
      <c r="V160" s="271">
        <f t="shared" si="36"/>
        <v>4.7269426147036886E-2</v>
      </c>
      <c r="W160" s="271">
        <f t="shared" si="36"/>
        <v>4.9879058560718247E-2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5.6077843674494587E-2</v>
      </c>
      <c r="C161" s="320">
        <f t="shared" si="37"/>
        <v>6.0347238872949592E-2</v>
      </c>
      <c r="D161" s="320">
        <f t="shared" si="37"/>
        <v>5.4420744665345307E-2</v>
      </c>
      <c r="E161" s="320">
        <f t="shared" si="37"/>
        <v>5.238302266936274E-2</v>
      </c>
      <c r="F161" s="320">
        <f t="shared" si="37"/>
        <v>4.7725580249225984E-2</v>
      </c>
      <c r="G161" s="320">
        <f t="shared" si="37"/>
        <v>4.1387277864715098E-2</v>
      </c>
      <c r="H161" s="320">
        <f t="shared" si="37"/>
        <v>4.1231135577224798E-2</v>
      </c>
      <c r="I161" s="320">
        <f t="shared" si="37"/>
        <v>4.1650579220449728E-2</v>
      </c>
      <c r="J161" s="320">
        <f t="shared" si="37"/>
        <v>4.2137966988373861E-2</v>
      </c>
      <c r="K161" s="320">
        <f t="shared" si="37"/>
        <v>3.8572006829325871E-2</v>
      </c>
      <c r="L161" s="320">
        <f t="shared" si="37"/>
        <v>4.1559364371892511E-2</v>
      </c>
      <c r="M161" s="320">
        <f t="shared" si="37"/>
        <v>4.1956499716875144E-2</v>
      </c>
      <c r="N161" s="320">
        <f t="shared" si="37"/>
        <v>3.3824460635211558E-2</v>
      </c>
      <c r="O161" s="320">
        <f t="shared" si="37"/>
        <v>3.5595736721869033E-2</v>
      </c>
      <c r="P161" s="320">
        <f t="shared" si="37"/>
        <v>4.0506372889418711E-2</v>
      </c>
      <c r="Q161" s="320">
        <f t="shared" si="37"/>
        <v>4.0915593671101189E-2</v>
      </c>
      <c r="R161" s="320">
        <f t="shared" si="37"/>
        <v>4.217903893624185E-2</v>
      </c>
      <c r="S161" s="320">
        <f t="shared" si="37"/>
        <v>4.2263557900989707E-2</v>
      </c>
      <c r="T161" s="320">
        <f t="shared" si="37"/>
        <v>4.4697534020094687E-2</v>
      </c>
      <c r="U161" s="320">
        <f t="shared" si="37"/>
        <v>4.5416914317207881E-2</v>
      </c>
      <c r="V161" s="320">
        <f t="shared" si="37"/>
        <v>4.7269426147036886E-2</v>
      </c>
      <c r="W161" s="320">
        <f t="shared" si="37"/>
        <v>4.9879058560718247E-2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0.31648638639538368</v>
      </c>
      <c r="C163" s="312">
        <f t="shared" si="39"/>
        <v>0.26524937080612382</v>
      </c>
      <c r="D163" s="312">
        <f t="shared" si="39"/>
        <v>0.33335549733406972</v>
      </c>
      <c r="E163" s="312">
        <f t="shared" si="39"/>
        <v>0.34416445515335253</v>
      </c>
      <c r="F163" s="312">
        <f t="shared" si="39"/>
        <v>0.38397656867073549</v>
      </c>
      <c r="G163" s="312">
        <f t="shared" si="39"/>
        <v>0.42021672453706854</v>
      </c>
      <c r="H163" s="312">
        <f t="shared" si="39"/>
        <v>0.4563752944987513</v>
      </c>
      <c r="I163" s="312">
        <f t="shared" si="39"/>
        <v>0.42575301328082615</v>
      </c>
      <c r="J163" s="312">
        <f t="shared" si="39"/>
        <v>0.42381633429815596</v>
      </c>
      <c r="K163" s="312">
        <f t="shared" si="39"/>
        <v>0.43100039705418486</v>
      </c>
      <c r="L163" s="312">
        <f t="shared" si="39"/>
        <v>0.3649015028446308</v>
      </c>
      <c r="M163" s="312">
        <f t="shared" si="39"/>
        <v>0.35342231106858374</v>
      </c>
      <c r="N163" s="312">
        <f t="shared" si="39"/>
        <v>0.43491910771805764</v>
      </c>
      <c r="O163" s="312">
        <f t="shared" si="39"/>
        <v>0.4178877114915478</v>
      </c>
      <c r="P163" s="312">
        <f t="shared" si="39"/>
        <v>0.35125570481926133</v>
      </c>
      <c r="Q163" s="312">
        <f t="shared" si="39"/>
        <v>0.33995683952599165</v>
      </c>
      <c r="R163" s="312">
        <f t="shared" si="39"/>
        <v>0.31209605624085346</v>
      </c>
      <c r="S163" s="312">
        <f t="shared" si="39"/>
        <v>0.33765794966064849</v>
      </c>
      <c r="T163" s="312">
        <f t="shared" si="39"/>
        <v>0.21627493507945023</v>
      </c>
      <c r="U163" s="312">
        <f t="shared" si="39"/>
        <v>0.23565238325194757</v>
      </c>
      <c r="V163" s="312">
        <f t="shared" si="39"/>
        <v>0.22321327996337281</v>
      </c>
      <c r="W163" s="312">
        <f t="shared" si="39"/>
        <v>0.19762635149290081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0.99999999999999978</v>
      </c>
      <c r="C165" s="234">
        <f t="shared" si="40"/>
        <v>0.99999999999999989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0.99999999999999989</v>
      </c>
      <c r="H165" s="234">
        <f t="shared" si="40"/>
        <v>0.99999999999999978</v>
      </c>
      <c r="I165" s="234">
        <f t="shared" si="40"/>
        <v>1</v>
      </c>
      <c r="J165" s="234">
        <f t="shared" si="40"/>
        <v>1</v>
      </c>
      <c r="K165" s="234">
        <f t="shared" si="40"/>
        <v>1</v>
      </c>
      <c r="L165" s="234">
        <f t="shared" si="40"/>
        <v>1</v>
      </c>
      <c r="M165" s="234">
        <f t="shared" si="40"/>
        <v>0.99999999999999989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0.99999999999999989</v>
      </c>
      <c r="T165" s="234">
        <f t="shared" si="40"/>
        <v>1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5.6019028785599034E-3</v>
      </c>
      <c r="C170" s="270">
        <f t="shared" si="45"/>
        <v>5.6162934237706076E-3</v>
      </c>
      <c r="D170" s="270">
        <f t="shared" si="45"/>
        <v>5.6500616822731768E-3</v>
      </c>
      <c r="E170" s="270">
        <f t="shared" si="45"/>
        <v>5.3010124232815148E-3</v>
      </c>
      <c r="F170" s="270">
        <f t="shared" si="45"/>
        <v>4.8593682618716955E-3</v>
      </c>
      <c r="G170" s="270">
        <f t="shared" si="45"/>
        <v>5.1162868779937032E-3</v>
      </c>
      <c r="H170" s="270">
        <f t="shared" si="45"/>
        <v>4.7723882102246743E-3</v>
      </c>
      <c r="I170" s="270">
        <f t="shared" si="45"/>
        <v>4.7243654861611013E-3</v>
      </c>
      <c r="J170" s="270">
        <f t="shared" si="45"/>
        <v>4.6202286553449082E-3</v>
      </c>
      <c r="K170" s="270">
        <f t="shared" si="45"/>
        <v>3.8738833384788026E-3</v>
      </c>
      <c r="L170" s="270">
        <f t="shared" si="45"/>
        <v>3.8238467459104351E-3</v>
      </c>
      <c r="M170" s="270">
        <f t="shared" si="45"/>
        <v>4.0092973506394691E-3</v>
      </c>
      <c r="N170" s="270">
        <f t="shared" si="45"/>
        <v>2.1014292839227362E-3</v>
      </c>
      <c r="O170" s="270">
        <f t="shared" si="45"/>
        <v>3.5330764484784579E-3</v>
      </c>
      <c r="P170" s="270">
        <f t="shared" si="45"/>
        <v>3.2739979221571252E-3</v>
      </c>
      <c r="Q170" s="270">
        <f t="shared" si="45"/>
        <v>2.8723677267912169E-3</v>
      </c>
      <c r="R170" s="270">
        <f t="shared" si="45"/>
        <v>3.0141224298838132E-3</v>
      </c>
      <c r="S170" s="270">
        <f t="shared" si="45"/>
        <v>2.8789533765768965E-3</v>
      </c>
      <c r="T170" s="270">
        <f t="shared" si="45"/>
        <v>3.6777257661841272E-3</v>
      </c>
      <c r="U170" s="270">
        <f t="shared" si="45"/>
        <v>3.4531220689193805E-3</v>
      </c>
      <c r="V170" s="270">
        <f t="shared" si="45"/>
        <v>3.1349287025550596E-3</v>
      </c>
      <c r="W170" s="270">
        <f t="shared" si="45"/>
        <v>3.0314661004843661E-3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0.64974271871064804</v>
      </c>
      <c r="C171" s="271">
        <f t="shared" si="46"/>
        <v>0.64777238139682225</v>
      </c>
      <c r="D171" s="271">
        <f t="shared" si="46"/>
        <v>0.64800823708722766</v>
      </c>
      <c r="E171" s="271">
        <f t="shared" si="46"/>
        <v>0.63576100171989325</v>
      </c>
      <c r="F171" s="271">
        <f t="shared" si="46"/>
        <v>0.63680702419325785</v>
      </c>
      <c r="G171" s="271">
        <f t="shared" si="46"/>
        <v>0.66715004527482147</v>
      </c>
      <c r="H171" s="271">
        <f t="shared" si="46"/>
        <v>0.64862496511327739</v>
      </c>
      <c r="I171" s="271">
        <f t="shared" si="46"/>
        <v>0.64409766130265922</v>
      </c>
      <c r="J171" s="271">
        <f t="shared" si="46"/>
        <v>0.68612215900790996</v>
      </c>
      <c r="K171" s="271">
        <f t="shared" si="46"/>
        <v>0.66562383618943188</v>
      </c>
      <c r="L171" s="271">
        <f t="shared" si="46"/>
        <v>0.66576801009561826</v>
      </c>
      <c r="M171" s="271">
        <f t="shared" si="46"/>
        <v>0.68062466277549849</v>
      </c>
      <c r="N171" s="271">
        <f t="shared" si="46"/>
        <v>0.62080382316242211</v>
      </c>
      <c r="O171" s="271">
        <f t="shared" si="46"/>
        <v>0.62626135967409102</v>
      </c>
      <c r="P171" s="271">
        <f t="shared" si="46"/>
        <v>0.6127211413236312</v>
      </c>
      <c r="Q171" s="271">
        <f t="shared" si="46"/>
        <v>0.62353774880719359</v>
      </c>
      <c r="R171" s="271">
        <f t="shared" si="46"/>
        <v>0.61872730236423512</v>
      </c>
      <c r="S171" s="271">
        <f t="shared" si="46"/>
        <v>0.62766080054494577</v>
      </c>
      <c r="T171" s="271">
        <f t="shared" si="46"/>
        <v>0.68374850930316766</v>
      </c>
      <c r="U171" s="271">
        <f t="shared" si="46"/>
        <v>0.66090146304677866</v>
      </c>
      <c r="V171" s="271">
        <f t="shared" si="46"/>
        <v>0.66286953253942316</v>
      </c>
      <c r="W171" s="271">
        <f t="shared" si="46"/>
        <v>0.6537775213766911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0.64974271871064804</v>
      </c>
      <c r="C172" s="320">
        <f t="shared" si="47"/>
        <v>0.64777238139682225</v>
      </c>
      <c r="D172" s="320">
        <f t="shared" si="47"/>
        <v>0.64800823708722766</v>
      </c>
      <c r="E172" s="320">
        <f t="shared" si="47"/>
        <v>0.63576100171989325</v>
      </c>
      <c r="F172" s="320">
        <f t="shared" si="47"/>
        <v>0.63680702419325785</v>
      </c>
      <c r="G172" s="320">
        <f t="shared" si="47"/>
        <v>0.66715004527482147</v>
      </c>
      <c r="H172" s="320">
        <f t="shared" si="47"/>
        <v>0.64862496511327739</v>
      </c>
      <c r="I172" s="320">
        <f t="shared" si="47"/>
        <v>0.64409766130265922</v>
      </c>
      <c r="J172" s="320">
        <f t="shared" si="47"/>
        <v>0.68612215900790996</v>
      </c>
      <c r="K172" s="320">
        <f t="shared" si="47"/>
        <v>0.66562383618943188</v>
      </c>
      <c r="L172" s="320">
        <f t="shared" si="47"/>
        <v>0.66576801009561826</v>
      </c>
      <c r="M172" s="320">
        <f t="shared" si="47"/>
        <v>0.68062466277549849</v>
      </c>
      <c r="N172" s="320">
        <f t="shared" si="47"/>
        <v>0.62080382316242211</v>
      </c>
      <c r="O172" s="320">
        <f t="shared" si="47"/>
        <v>0.62626135967409102</v>
      </c>
      <c r="P172" s="320">
        <f t="shared" si="47"/>
        <v>0.6127211413236312</v>
      </c>
      <c r="Q172" s="320">
        <f t="shared" si="47"/>
        <v>0.62353774880719359</v>
      </c>
      <c r="R172" s="320">
        <f t="shared" si="47"/>
        <v>0.61872730236423512</v>
      </c>
      <c r="S172" s="320">
        <f t="shared" si="47"/>
        <v>0.62766080054494577</v>
      </c>
      <c r="T172" s="320">
        <f t="shared" si="47"/>
        <v>0.68374850930316766</v>
      </c>
      <c r="U172" s="320">
        <f t="shared" si="47"/>
        <v>0.66090146304677866</v>
      </c>
      <c r="V172" s="320">
        <f t="shared" si="47"/>
        <v>0.66286953253942316</v>
      </c>
      <c r="W172" s="320">
        <f t="shared" si="47"/>
        <v>0.6537775213766911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5.4335031027899772E-2</v>
      </c>
      <c r="C175" s="271">
        <f t="shared" si="50"/>
        <v>5.4170260671881618E-2</v>
      </c>
      <c r="D175" s="271">
        <f t="shared" si="50"/>
        <v>5.4189984211503145E-2</v>
      </c>
      <c r="E175" s="271">
        <f t="shared" si="50"/>
        <v>5.3165803571186589E-2</v>
      </c>
      <c r="F175" s="271">
        <f t="shared" si="50"/>
        <v>5.3253277677335731E-2</v>
      </c>
      <c r="G175" s="271">
        <f t="shared" si="50"/>
        <v>5.5790726646704168E-2</v>
      </c>
      <c r="H175" s="271">
        <f t="shared" si="50"/>
        <v>5.4241558373807994E-2</v>
      </c>
      <c r="I175" s="271">
        <f t="shared" si="50"/>
        <v>5.3862960528939824E-2</v>
      </c>
      <c r="J175" s="271">
        <f t="shared" si="50"/>
        <v>5.7377278305794456E-2</v>
      </c>
      <c r="K175" s="271">
        <f t="shared" si="50"/>
        <v>5.5663096716238349E-2</v>
      </c>
      <c r="L175" s="271">
        <f t="shared" si="50"/>
        <v>5.567515332486276E-2</v>
      </c>
      <c r="M175" s="271">
        <f t="shared" si="50"/>
        <v>5.6917547677405728E-2</v>
      </c>
      <c r="N175" s="271">
        <f t="shared" si="50"/>
        <v>5.1915002696306833E-2</v>
      </c>
      <c r="O175" s="271">
        <f t="shared" si="50"/>
        <v>5.2371391674833366E-2</v>
      </c>
      <c r="P175" s="271">
        <f t="shared" si="50"/>
        <v>5.1239084743165533E-2</v>
      </c>
      <c r="Q175" s="271">
        <f t="shared" si="50"/>
        <v>5.2143628474570873E-2</v>
      </c>
      <c r="R175" s="271">
        <f t="shared" si="50"/>
        <v>5.1741352698006775E-2</v>
      </c>
      <c r="S175" s="271">
        <f t="shared" si="50"/>
        <v>5.2488420555573269E-2</v>
      </c>
      <c r="T175" s="271">
        <f t="shared" si="50"/>
        <v>5.7178780767241873E-2</v>
      </c>
      <c r="U175" s="271">
        <f t="shared" si="50"/>
        <v>5.5268186109559206E-2</v>
      </c>
      <c r="V175" s="271">
        <f t="shared" si="50"/>
        <v>5.5432766817997324E-2</v>
      </c>
      <c r="W175" s="271">
        <f t="shared" si="50"/>
        <v>5.4672443240053444E-2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5.4335031027899772E-2</v>
      </c>
      <c r="C176" s="320">
        <f t="shared" si="51"/>
        <v>5.4170260671881618E-2</v>
      </c>
      <c r="D176" s="320">
        <f t="shared" si="51"/>
        <v>5.4189984211503145E-2</v>
      </c>
      <c r="E176" s="320">
        <f t="shared" si="51"/>
        <v>5.3165803571186589E-2</v>
      </c>
      <c r="F176" s="320">
        <f t="shared" si="51"/>
        <v>5.3253277677335731E-2</v>
      </c>
      <c r="G176" s="320">
        <f t="shared" si="51"/>
        <v>5.5790726646704168E-2</v>
      </c>
      <c r="H176" s="320">
        <f t="shared" si="51"/>
        <v>5.4241558373807994E-2</v>
      </c>
      <c r="I176" s="320">
        <f t="shared" si="51"/>
        <v>5.3862960528939824E-2</v>
      </c>
      <c r="J176" s="320">
        <f t="shared" si="51"/>
        <v>5.7377278305794456E-2</v>
      </c>
      <c r="K176" s="320">
        <f t="shared" si="51"/>
        <v>5.5663096716238349E-2</v>
      </c>
      <c r="L176" s="320">
        <f t="shared" si="51"/>
        <v>5.567515332486276E-2</v>
      </c>
      <c r="M176" s="320">
        <f t="shared" si="51"/>
        <v>5.6917547677405728E-2</v>
      </c>
      <c r="N176" s="320">
        <f t="shared" si="51"/>
        <v>5.1915002696306833E-2</v>
      </c>
      <c r="O176" s="320">
        <f t="shared" si="51"/>
        <v>5.2371391674833366E-2</v>
      </c>
      <c r="P176" s="320">
        <f t="shared" si="51"/>
        <v>5.1239084743165533E-2</v>
      </c>
      <c r="Q176" s="320">
        <f t="shared" si="51"/>
        <v>5.2143628474570873E-2</v>
      </c>
      <c r="R176" s="320">
        <f t="shared" si="51"/>
        <v>5.1741352698006775E-2</v>
      </c>
      <c r="S176" s="320">
        <f t="shared" si="51"/>
        <v>5.2488420555573269E-2</v>
      </c>
      <c r="T176" s="320">
        <f t="shared" si="51"/>
        <v>5.7178780767241873E-2</v>
      </c>
      <c r="U176" s="320">
        <f t="shared" si="51"/>
        <v>5.5268186109559206E-2</v>
      </c>
      <c r="V176" s="320">
        <f t="shared" si="51"/>
        <v>5.5432766817997324E-2</v>
      </c>
      <c r="W176" s="320">
        <f t="shared" si="51"/>
        <v>5.4672443240053444E-2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0.2903203473828922</v>
      </c>
      <c r="C179" s="312">
        <f t="shared" si="54"/>
        <v>0.29244106450752549</v>
      </c>
      <c r="D179" s="312">
        <f t="shared" si="54"/>
        <v>0.292151717018996</v>
      </c>
      <c r="E179" s="312">
        <f t="shared" si="54"/>
        <v>0.30577218228563868</v>
      </c>
      <c r="F179" s="312">
        <f t="shared" si="54"/>
        <v>0.30508032986753464</v>
      </c>
      <c r="G179" s="312">
        <f t="shared" si="54"/>
        <v>0.27194294120048057</v>
      </c>
      <c r="H179" s="312">
        <f t="shared" si="54"/>
        <v>0.29236108830268981</v>
      </c>
      <c r="I179" s="312">
        <f t="shared" si="54"/>
        <v>0.29731501268223992</v>
      </c>
      <c r="J179" s="312">
        <f t="shared" si="54"/>
        <v>0.25188033403095078</v>
      </c>
      <c r="K179" s="312">
        <f t="shared" si="54"/>
        <v>0.27483918375585092</v>
      </c>
      <c r="L179" s="312">
        <f t="shared" si="54"/>
        <v>0.27473298983360855</v>
      </c>
      <c r="M179" s="312">
        <f t="shared" si="54"/>
        <v>0.25844849219645616</v>
      </c>
      <c r="N179" s="312">
        <f t="shared" si="54"/>
        <v>0.32517974485734835</v>
      </c>
      <c r="O179" s="312">
        <f t="shared" si="54"/>
        <v>0.31783417220259719</v>
      </c>
      <c r="P179" s="312">
        <f t="shared" si="54"/>
        <v>0.33276577601104612</v>
      </c>
      <c r="Q179" s="312">
        <f t="shared" si="54"/>
        <v>0.32144625499144425</v>
      </c>
      <c r="R179" s="312">
        <f t="shared" si="54"/>
        <v>0.32651722250787429</v>
      </c>
      <c r="S179" s="312">
        <f t="shared" si="54"/>
        <v>0.31697182552290404</v>
      </c>
      <c r="T179" s="312">
        <f t="shared" si="54"/>
        <v>0.25539498416340634</v>
      </c>
      <c r="U179" s="312">
        <f t="shared" si="54"/>
        <v>0.28037722877474275</v>
      </c>
      <c r="V179" s="312">
        <f t="shared" si="54"/>
        <v>0.27856277194002438</v>
      </c>
      <c r="W179" s="312">
        <f t="shared" si="54"/>
        <v>0.28851856928277103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210.10912276697036</v>
      </c>
      <c r="C183" s="322">
        <f t="shared" si="55"/>
        <v>211.16515094196083</v>
      </c>
      <c r="D183" s="322">
        <f t="shared" si="55"/>
        <v>215.74536339820057</v>
      </c>
      <c r="E183" s="322">
        <f t="shared" si="55"/>
        <v>208.71869591301135</v>
      </c>
      <c r="F183" s="322">
        <f t="shared" si="55"/>
        <v>230.0270169855074</v>
      </c>
      <c r="G183" s="322">
        <f t="shared" si="55"/>
        <v>248.04980538305608</v>
      </c>
      <c r="H183" s="322">
        <f t="shared" si="55"/>
        <v>213.33027522389011</v>
      </c>
      <c r="I183" s="322">
        <f t="shared" si="55"/>
        <v>228.39641550055467</v>
      </c>
      <c r="J183" s="322">
        <f t="shared" si="55"/>
        <v>237.60021002116301</v>
      </c>
      <c r="K183" s="322">
        <f t="shared" si="55"/>
        <v>223.1613413325789</v>
      </c>
      <c r="L183" s="322">
        <f t="shared" si="55"/>
        <v>227.78255767177328</v>
      </c>
      <c r="M183" s="322">
        <f t="shared" si="55"/>
        <v>237.56220412405764</v>
      </c>
      <c r="N183" s="322">
        <f t="shared" si="55"/>
        <v>252.25052542388016</v>
      </c>
      <c r="O183" s="322">
        <f t="shared" si="55"/>
        <v>245.79294814212739</v>
      </c>
      <c r="P183" s="322">
        <f t="shared" si="55"/>
        <v>256.68240913476814</v>
      </c>
      <c r="Q183" s="322">
        <f t="shared" si="55"/>
        <v>248.52656502487147</v>
      </c>
      <c r="R183" s="322">
        <f t="shared" si="55"/>
        <v>252.06194406866527</v>
      </c>
      <c r="S183" s="322">
        <f t="shared" si="55"/>
        <v>232.19251126456777</v>
      </c>
      <c r="T183" s="322">
        <f t="shared" si="55"/>
        <v>250.89208340106779</v>
      </c>
      <c r="U183" s="322">
        <f t="shared" si="55"/>
        <v>233.2061303412693</v>
      </c>
      <c r="V183" s="322">
        <f t="shared" si="55"/>
        <v>241.03156351393423</v>
      </c>
      <c r="W183" s="322">
        <f t="shared" si="55"/>
        <v>217.98944078006119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0.66077167533516501</v>
      </c>
      <c r="C188" s="277">
        <f>IF(C$10=0,0,C$10/NMM!C$9*1000)</f>
        <v>0.66911078401118196</v>
      </c>
      <c r="D188" s="277">
        <f>IF(D$10=0,0,D$10/NMM!D$9*1000)</f>
        <v>0.68090484901927262</v>
      </c>
      <c r="E188" s="277">
        <f>IF(E$10=0,0,E$10/NMM!E$9*1000)</f>
        <v>0.61315546976849988</v>
      </c>
      <c r="F188" s="277">
        <f>IF(F$10=0,0,F$10/NMM!F$9*1000)</f>
        <v>0.59327915586382673</v>
      </c>
      <c r="G188" s="277">
        <f>IF(G$10=0,0,G$10/NMM!G$9*1000)</f>
        <v>0.57875908881901672</v>
      </c>
      <c r="H188" s="277">
        <f>IF(H$10=0,0,H$10/NMM!H$9*1000)</f>
        <v>0.51600169459981482</v>
      </c>
      <c r="I188" s="277">
        <f>IF(I$10=0,0,I$10/NMM!I$9*1000)</f>
        <v>0.52026206994688473</v>
      </c>
      <c r="J188" s="277">
        <f>IF(J$10=0,0,J$10/NMM!J$9*1000)</f>
        <v>0.50184392394431487</v>
      </c>
      <c r="K188" s="277">
        <f>IF(K$10=0,0,K$10/NMM!K$9*1000)</f>
        <v>0.37006055486972961</v>
      </c>
      <c r="L188" s="277">
        <f>IF(L$10=0,0,L$10/NMM!L$9*1000)</f>
        <v>0.35672171018163901</v>
      </c>
      <c r="M188" s="277">
        <f>IF(M$10=0,0,M$10/NMM!M$9*1000)</f>
        <v>0.37765875227586571</v>
      </c>
      <c r="N188" s="277">
        <f>IF(N$10=0,0,N$10/NMM!N$9*1000)</f>
        <v>0.20841674552919473</v>
      </c>
      <c r="O188" s="277">
        <f>IF(O$10=0,0,O$10/NMM!O$9*1000)</f>
        <v>0.34776801507121641</v>
      </c>
      <c r="P188" s="277">
        <f>IF(P$10=0,0,P$10/NMM!P$9*1000)</f>
        <v>0.3528106339654557</v>
      </c>
      <c r="Q188" s="277">
        <f>IF(Q$10=0,0,Q$10/NMM!Q$9*1000)</f>
        <v>0.29179700061694308</v>
      </c>
      <c r="R188" s="277">
        <f>IF(R$10=0,0,R$10/NMM!R$9*1000)</f>
        <v>0.30878308125228393</v>
      </c>
      <c r="S188" s="277">
        <f>IF(S$10=0,0,S$10/NMM!S$9*1000)</f>
        <v>0.28121791430654325</v>
      </c>
      <c r="T188" s="277">
        <f>IF(T$10=0,0,T$10/NMM!T$9*1000)</f>
        <v>0.31099113941487128</v>
      </c>
      <c r="U188" s="277">
        <f>IF(U$10=0,0,U$10/NMM!U$9*1000)</f>
        <v>0.29494228111654008</v>
      </c>
      <c r="V188" s="277">
        <f>IF(V$10=0,0,V$10/NMM!V$9*1000)</f>
        <v>0.2839590025504925</v>
      </c>
      <c r="W188" s="277">
        <f>IF(W$10=0,0,W$10/NMM!W$9*1000)</f>
        <v>0.25841456943290925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114.65635416074262</v>
      </c>
      <c r="C190" s="278">
        <f>IF(C$17=0,0,C$17/NMM!C$9*1000)</f>
        <v>115.45467706257229</v>
      </c>
      <c r="D190" s="278">
        <f>IF(D$17=0,0,D$17/NMM!D$9*1000)</f>
        <v>117.13938817288465</v>
      </c>
      <c r="E190" s="278">
        <f>IF(E$17=0,0,E$17/NMM!E$9*1000)</f>
        <v>114.25155251873005</v>
      </c>
      <c r="F190" s="278">
        <f>IF(F$17=0,0,F$17/NMM!F$9*1000)</f>
        <v>125.1909085683705</v>
      </c>
      <c r="G190" s="278">
        <f>IF(G$17=0,0,G$17/NMM!G$9*1000)</f>
        <v>134.71428378668466</v>
      </c>
      <c r="H190" s="278">
        <f>IF(H$17=0,0,H$17/NMM!H$9*1000)</f>
        <v>116.03329307978315</v>
      </c>
      <c r="I190" s="278">
        <f>IF(I$17=0,0,I$17/NMM!I$9*1000)</f>
        <v>124.33447027196711</v>
      </c>
      <c r="J190" s="278">
        <f>IF(J$17=0,0,J$17/NMM!J$9*1000)</f>
        <v>129.25969525905364</v>
      </c>
      <c r="K190" s="278">
        <f>IF(K$17=0,0,K$17/NMM!K$9*1000)</f>
        <v>121.44497936897912</v>
      </c>
      <c r="L190" s="278">
        <f>IF(L$17=0,0,L$17/NMM!L$9*1000)</f>
        <v>123.89829452482255</v>
      </c>
      <c r="M190" s="278">
        <f>IF(M$17=0,0,M$17/NMM!M$9*1000)</f>
        <v>129.21637884655317</v>
      </c>
      <c r="N190" s="278">
        <f>IF(N$17=0,0,N$17/NMM!N$9*1000)</f>
        <v>136.96744319015963</v>
      </c>
      <c r="O190" s="278">
        <f>IF(O$17=0,0,O$17/NMM!O$9*1000)</f>
        <v>133.45937983699096</v>
      </c>
      <c r="P190" s="278">
        <f>IF(P$17=0,0,P$17/NMM!P$9*1000)</f>
        <v>139.41142945484145</v>
      </c>
      <c r="Q190" s="278">
        <f>IF(Q$17=0,0,Q$17/NMM!Q$9*1000)</f>
        <v>134.99159944433617</v>
      </c>
      <c r="R190" s="278">
        <f>IF(R$17=0,0,R$17/NMM!R$9*1000)</f>
        <v>136.74454645847348</v>
      </c>
      <c r="S190" s="278">
        <f>IF(S$17=0,0,S$17/NMM!S$9*1000)</f>
        <v>126.08898010255068</v>
      </c>
      <c r="T190" s="278">
        <f>IF(T$17=0,0,T$17/NMM!T$9*1000)</f>
        <v>136.08072443999404</v>
      </c>
      <c r="U190" s="278">
        <f>IF(U$17=0,0,U$17/NMM!U$9*1000)</f>
        <v>126.40051021350823</v>
      </c>
      <c r="V190" s="278">
        <f>IF(V$17=0,0,V$17/NMM!V$9*1000)</f>
        <v>130.67473075161013</v>
      </c>
      <c r="W190" s="278">
        <f>IF(W$17=0,0,W$17/NMM!W$9*1000)</f>
        <v>118.200274156246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86.581787740778267</v>
      </c>
      <c r="C191" s="278">
        <f>IF(C$25=0,0,C$25/NMM!C$9*1000)</f>
        <v>87.184634609063536</v>
      </c>
      <c r="D191" s="278">
        <f>IF(D$25=0,0,D$25/NMM!D$9*1000)</f>
        <v>88.456830126052509</v>
      </c>
      <c r="E191" s="278">
        <f>IF(E$25=0,0,E$25/NMM!E$9*1000)</f>
        <v>86.276105163459235</v>
      </c>
      <c r="F191" s="278">
        <f>IF(F$25=0,0,F$25/NMM!F$9*1000)</f>
        <v>94.536868471726564</v>
      </c>
      <c r="G191" s="278">
        <f>IF(G$25=0,0,G$25/NMM!G$9*1000)</f>
        <v>101.72836568758856</v>
      </c>
      <c r="H191" s="278">
        <f>IF(H$25=0,0,H$25/NMM!H$9*1000)</f>
        <v>87.621571659367149</v>
      </c>
      <c r="I191" s="278">
        <f>IF(I$25=0,0,I$25/NMM!I$9*1000)</f>
        <v>93.89013624885898</v>
      </c>
      <c r="J191" s="278">
        <f>IF(J$25=0,0,J$25/NMM!J$9*1000)</f>
        <v>97.609378741164804</v>
      </c>
      <c r="K191" s="278">
        <f>IF(K$25=0,0,K$25/NMM!K$9*1000)</f>
        <v>91.708161338940926</v>
      </c>
      <c r="L191" s="278">
        <f>IF(L$25=0,0,L$25/NMM!L$9*1000)</f>
        <v>93.560761778221305</v>
      </c>
      <c r="M191" s="278">
        <f>IF(M$25=0,0,M$25/NMM!M$9*1000)</f>
        <v>97.576668714230351</v>
      </c>
      <c r="N191" s="278">
        <f>IF(N$25=0,0,N$25/NMM!N$9*1000)</f>
        <v>103.42982018303074</v>
      </c>
      <c r="O191" s="278">
        <f>IF(O$25=0,0,O$25/NMM!O$9*1000)</f>
        <v>100.7807354563401</v>
      </c>
      <c r="P191" s="278">
        <f>IF(P$25=0,0,P$25/NMM!P$9*1000)</f>
        <v>105.27537598810538</v>
      </c>
      <c r="Q191" s="278">
        <f>IF(Q$25=0,0,Q$25/NMM!Q$9*1000)</f>
        <v>101.9377782891293</v>
      </c>
      <c r="R191" s="278">
        <f>IF(R$25=0,0,R$25/NMM!R$9*1000)</f>
        <v>103.26150157869149</v>
      </c>
      <c r="S191" s="278">
        <f>IF(S$25=0,0,S$25/NMM!S$9*1000)</f>
        <v>95.215039686201166</v>
      </c>
      <c r="T191" s="278">
        <f>IF(T$25=0,0,T$25/NMM!T$9*1000)</f>
        <v>102.76022192853743</v>
      </c>
      <c r="U191" s="278">
        <f>IF(U$25=0,0,U$25/NMM!U$9*1000)</f>
        <v>95.450289046249523</v>
      </c>
      <c r="V191" s="278">
        <f>IF(V$25=0,0,V$25/NMM!V$9*1000)</f>
        <v>98.677930968897698</v>
      </c>
      <c r="W191" s="278">
        <f>IF(W$25=0,0,W$25/NMM!W$9*1000)</f>
        <v>89.257949311298717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8.2102091901143144</v>
      </c>
      <c r="C192" s="279">
        <f>IF(C$33=0,0,C$33/NMM!C$9*1000)</f>
        <v>7.8567284863138038</v>
      </c>
      <c r="D192" s="279">
        <f>IF(D$33=0,0,D$33/NMM!D$9*1000)</f>
        <v>9.4682402502441203</v>
      </c>
      <c r="E192" s="279">
        <f>IF(E$33=0,0,E$33/NMM!E$9*1000)</f>
        <v>7.5778827610535622</v>
      </c>
      <c r="F192" s="279">
        <f>IF(F$33=0,0,F$33/NMM!F$9*1000)</f>
        <v>9.7059607895465181</v>
      </c>
      <c r="G192" s="279">
        <f>IF(G$33=0,0,G$33/NMM!G$9*1000)</f>
        <v>11.028396819963831</v>
      </c>
      <c r="H192" s="279">
        <f>IF(H$33=0,0,H$33/NMM!H$9*1000)</f>
        <v>9.1594087901399934</v>
      </c>
      <c r="I192" s="279">
        <f>IF(I$33=0,0,I$33/NMM!I$9*1000)</f>
        <v>9.6515469097817039</v>
      </c>
      <c r="J192" s="279">
        <f>IF(J$33=0,0,J$33/NMM!J$9*1000)</f>
        <v>10.229292097000252</v>
      </c>
      <c r="K192" s="279">
        <f>IF(K$33=0,0,K$33/NMM!K$9*1000)</f>
        <v>9.6381400697891255</v>
      </c>
      <c r="L192" s="279">
        <f>IF(L$33=0,0,L$33/NMM!L$9*1000)</f>
        <v>9.9667796585477664</v>
      </c>
      <c r="M192" s="279">
        <f>IF(M$33=0,0,M$33/NMM!M$9*1000)</f>
        <v>10.391497810998247</v>
      </c>
      <c r="N192" s="279">
        <f>IF(N$33=0,0,N$33/NMM!N$9*1000)</f>
        <v>11.644845305160572</v>
      </c>
      <c r="O192" s="279">
        <f>IF(O$33=0,0,O$33/NMM!O$9*1000)</f>
        <v>11.205064833725128</v>
      </c>
      <c r="P192" s="279">
        <f>IF(P$33=0,0,P$33/NMM!P$9*1000)</f>
        <v>11.642793057855833</v>
      </c>
      <c r="Q192" s="279">
        <f>IF(Q$33=0,0,Q$33/NMM!Q$9*1000)</f>
        <v>11.305390290789063</v>
      </c>
      <c r="R192" s="279">
        <f>IF(R$33=0,0,R$33/NMM!R$9*1000)</f>
        <v>11.747112950248001</v>
      </c>
      <c r="S192" s="279">
        <f>IF(S$33=0,0,S$33/NMM!S$9*1000)</f>
        <v>10.607273561509379</v>
      </c>
      <c r="T192" s="279">
        <f>IF(T$33=0,0,T$33/NMM!T$9*1000)</f>
        <v>11.740145893121449</v>
      </c>
      <c r="U192" s="279">
        <f>IF(U$33=0,0,U$33/NMM!U$9*1000)</f>
        <v>11.060388800395035</v>
      </c>
      <c r="V192" s="279">
        <f>IF(V$33=0,0,V$33/NMM!V$9*1000)</f>
        <v>11.394942790875907</v>
      </c>
      <c r="W192" s="279">
        <f>IF(W$33=0,0,W$33/NMM!W$9*1000)</f>
        <v>10.272802743083556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114.68395375335773</v>
      </c>
      <c r="C194" s="322">
        <f t="shared" si="56"/>
        <v>111.54110955188753</v>
      </c>
      <c r="D194" s="322">
        <f t="shared" si="56"/>
        <v>111.86949967328482</v>
      </c>
      <c r="E194" s="322">
        <f t="shared" si="56"/>
        <v>102.61851736968764</v>
      </c>
      <c r="F194" s="322">
        <f t="shared" si="56"/>
        <v>110.98429607038614</v>
      </c>
      <c r="G194" s="322">
        <f t="shared" si="56"/>
        <v>123.51579234613389</v>
      </c>
      <c r="H194" s="322">
        <f t="shared" si="56"/>
        <v>111.77721538868595</v>
      </c>
      <c r="I194" s="322">
        <f t="shared" si="56"/>
        <v>118.79239820957369</v>
      </c>
      <c r="J194" s="322">
        <f t="shared" si="56"/>
        <v>122.12674000110142</v>
      </c>
      <c r="K194" s="322">
        <f t="shared" si="56"/>
        <v>111.85363711321077</v>
      </c>
      <c r="L194" s="322">
        <f t="shared" si="56"/>
        <v>113.97365256251</v>
      </c>
      <c r="M194" s="322">
        <f t="shared" si="56"/>
        <v>119.03659480096378</v>
      </c>
      <c r="N194" s="322">
        <f t="shared" si="56"/>
        <v>116.57076071435664</v>
      </c>
      <c r="O194" s="322">
        <f t="shared" si="56"/>
        <v>116.50523403641124</v>
      </c>
      <c r="P194" s="322">
        <f t="shared" si="56"/>
        <v>121.21588002149834</v>
      </c>
      <c r="Q194" s="322">
        <f t="shared" si="56"/>
        <v>116.77088157593468</v>
      </c>
      <c r="R194" s="322">
        <f t="shared" si="56"/>
        <v>118.69458124188145</v>
      </c>
      <c r="S194" s="322">
        <f t="shared" si="56"/>
        <v>113.74446602480927</v>
      </c>
      <c r="T194" s="322">
        <f t="shared" si="56"/>
        <v>119.20735934849922</v>
      </c>
      <c r="U194" s="322">
        <f t="shared" si="56"/>
        <v>111.1106254099588</v>
      </c>
      <c r="V194" s="322">
        <f t="shared" si="56"/>
        <v>110.15105841991364</v>
      </c>
      <c r="W194" s="322">
        <f t="shared" si="56"/>
        <v>99.911134358255694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0.80913312018510086</v>
      </c>
      <c r="C199" s="277">
        <f>IF(C$53=0,0,C$53/NMM!C$10*1000)</f>
        <v>0.79224369386915061</v>
      </c>
      <c r="D199" s="277">
        <f>IF(D$53=0,0,D$53/NMM!D$10*1000)</f>
        <v>0.79420673831329669</v>
      </c>
      <c r="E199" s="277">
        <f>IF(E$53=0,0,E$53/NMM!E$10*1000)</f>
        <v>0.6816560736104561</v>
      </c>
      <c r="F199" s="277">
        <f>IF(F$53=0,0,F$53/NMM!F$10*1000)</f>
        <v>0.65443499758577883</v>
      </c>
      <c r="G199" s="277">
        <f>IF(G$53=0,0,G$53/NMM!G$10*1000)</f>
        <v>0.67442563150235546</v>
      </c>
      <c r="H199" s="277">
        <f>IF(H$53=0,0,H$53/NMM!H$10*1000)</f>
        <v>0.6221577735902224</v>
      </c>
      <c r="I199" s="277">
        <f>IF(I$53=0,0,I$53/NMM!I$10*1000)</f>
        <v>0.63035001476111674</v>
      </c>
      <c r="J199" s="277">
        <f>IF(J$53=0,0,J$53/NMM!J$10*1000)</f>
        <v>0.59988010045283935</v>
      </c>
      <c r="K199" s="277">
        <f>IF(K$53=0,0,K$53/NMM!K$10*1000)</f>
        <v>0.44015646509569689</v>
      </c>
      <c r="L199" s="277">
        <f>IF(L$53=0,0,L$53/NMM!L$10*1000)</f>
        <v>0.42725668203980793</v>
      </c>
      <c r="M199" s="277">
        <f>IF(M$53=0,0,M$53/NMM!M$10*1000)</f>
        <v>0.45383568952320685</v>
      </c>
      <c r="N199" s="277">
        <f>IF(N$53=0,0,N$53/NMM!N$10*1000)</f>
        <v>0.23558591221980743</v>
      </c>
      <c r="O199" s="277">
        <f>IF(O$53=0,0,O$53/NMM!O$10*1000)</f>
        <v>0.40087881351568916</v>
      </c>
      <c r="P199" s="277">
        <f>IF(P$53=0,0,P$53/NMM!P$10*1000)</f>
        <v>0.40337027230884259</v>
      </c>
      <c r="Q199" s="277">
        <f>IF(Q$53=0,0,Q$53/NMM!Q$10*1000)</f>
        <v>0.33258863111771397</v>
      </c>
      <c r="R199" s="277">
        <f>IF(R$53=0,0,R$53/NMM!R$10*1000)</f>
        <v>0.35362292550788005</v>
      </c>
      <c r="S199" s="277">
        <f>IF(S$53=0,0,S$53/NMM!S$10*1000)</f>
        <v>0.33204936895206649</v>
      </c>
      <c r="T199" s="277">
        <f>IF(T$53=0,0,T$53/NMM!T$10*1000)</f>
        <v>0.36474124465066482</v>
      </c>
      <c r="U199" s="277">
        <f>IF(U$53=0,0,U$53/NMM!U$10*1000)</f>
        <v>0.34406187323856602</v>
      </c>
      <c r="V199" s="277">
        <f>IF(V$53=0,0,V$53/NMM!V$10*1000)</f>
        <v>0.31618834213060959</v>
      </c>
      <c r="W199" s="277">
        <f>IF(W$53=0,0,W$53/NMM!W$10*1000)</f>
        <v>0.28724815195135517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20.266887795594513</v>
      </c>
      <c r="C201" s="278">
        <f>IF(C$60=0,0,C$60/NMM!C$10*1000)</f>
        <v>19.606927875528946</v>
      </c>
      <c r="D201" s="278">
        <f>IF(D$60=0,0,D$60/NMM!D$10*1000)</f>
        <v>20.004153376290706</v>
      </c>
      <c r="E201" s="278">
        <f>IF(E$60=0,0,E$60/NMM!E$10*1000)</f>
        <v>17.568323350855326</v>
      </c>
      <c r="F201" s="278">
        <f>IF(F$60=0,0,F$60/NMM!F$10*1000)</f>
        <v>18.914455440096063</v>
      </c>
      <c r="G201" s="278">
        <f>IF(G$60=0,0,G$60/NMM!G$10*1000)</f>
        <v>19.881009455913308</v>
      </c>
      <c r="H201" s="278">
        <f>IF(H$60=0,0,H$60/NMM!H$10*1000)</f>
        <v>18.775478844055169</v>
      </c>
      <c r="I201" s="278">
        <f>IF(I$60=0,0,I$60/NMM!I$10*1000)</f>
        <v>19.203740045726388</v>
      </c>
      <c r="J201" s="278">
        <f>IF(J$60=0,0,J$60/NMM!J$10*1000)</f>
        <v>19.934069542419472</v>
      </c>
      <c r="K201" s="278">
        <f>IF(K$60=0,0,K$60/NMM!K$10*1000)</f>
        <v>17.20399469917524</v>
      </c>
      <c r="L201" s="278">
        <f>IF(L$60=0,0,L$60/NMM!L$10*1000)</f>
        <v>17.093518839065535</v>
      </c>
      <c r="M201" s="278">
        <f>IF(M$60=0,0,M$60/NMM!M$10*1000)</f>
        <v>17.7356267415954</v>
      </c>
      <c r="N201" s="278">
        <f>IF(N$60=0,0,N$60/NMM!N$10*1000)</f>
        <v>16.509293364553184</v>
      </c>
      <c r="O201" s="278">
        <f>IF(O$60=0,0,O$60/NMM!O$10*1000)</f>
        <v>16.720433530022099</v>
      </c>
      <c r="P201" s="278">
        <f>IF(P$60=0,0,P$60/NMM!P$10*1000)</f>
        <v>17.656732673225054</v>
      </c>
      <c r="Q201" s="278">
        <f>IF(Q$60=0,0,Q$60/NMM!Q$10*1000)</f>
        <v>16.92713242485782</v>
      </c>
      <c r="R201" s="278">
        <f>IF(R$60=0,0,R$60/NMM!R$10*1000)</f>
        <v>17.147840606497901</v>
      </c>
      <c r="S201" s="278">
        <f>IF(S$60=0,0,S$60/NMM!S$10*1000)</f>
        <v>16.869911736568241</v>
      </c>
      <c r="T201" s="278">
        <f>IF(T$60=0,0,T$60/NMM!T$10*1000)</f>
        <v>16.330508297791326</v>
      </c>
      <c r="U201" s="278">
        <f>IF(U$60=0,0,U$60/NMM!U$10*1000)</f>
        <v>15.736854150204421</v>
      </c>
      <c r="V201" s="278">
        <f>IF(V$60=0,0,V$60/NMM!V$10*1000)</f>
        <v>15.870666553276209</v>
      </c>
      <c r="W201" s="278">
        <f>IF(W$60=0,0,W$60/NMM!W$10*1000)</f>
        <v>14.618045454815304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84.198860797830932</v>
      </c>
      <c r="C202" s="278">
        <f>IF(C$79=0,0,C$79/NMM!C$10*1000)</f>
        <v>81.980737277337738</v>
      </c>
      <c r="D202" s="278">
        <f>IF(D$79=0,0,D$79/NMM!D$10*1000)</f>
        <v>81.938803728694083</v>
      </c>
      <c r="E202" s="278">
        <f>IF(E$79=0,0,E$79/NMM!E$10*1000)</f>
        <v>76.172172005755016</v>
      </c>
      <c r="F202" s="278">
        <f>IF(F$79=0,0,F$79/NMM!F$10*1000)</f>
        <v>82.817047747060926</v>
      </c>
      <c r="G202" s="278">
        <f>IF(G$79=0,0,G$79/NMM!G$10*1000)</f>
        <v>94.143299860109764</v>
      </c>
      <c r="H202" s="278">
        <f>IF(H$79=0,0,H$79/NMM!H$10*1000)</f>
        <v>83.9018523625505</v>
      </c>
      <c r="I202" s="278">
        <f>IF(I$79=0,0,I$79/NMM!I$10*1000)</f>
        <v>90.34220339478351</v>
      </c>
      <c r="J202" s="278">
        <f>IF(J$79=0,0,J$79/NMM!J$10*1000)</f>
        <v>92.661310962166013</v>
      </c>
      <c r="K202" s="278">
        <f>IF(K$79=0,0,K$79/NMM!K$10*1000)</f>
        <v>86.627021510864367</v>
      </c>
      <c r="L202" s="278">
        <f>IF(L$79=0,0,L$79/NMM!L$10*1000)</f>
        <v>88.994707045952651</v>
      </c>
      <c r="M202" s="278">
        <f>IF(M$79=0,0,M$79/NMM!M$10*1000)</f>
        <v>93.122834204966537</v>
      </c>
      <c r="N202" s="278">
        <f>IF(N$79=0,0,N$79/NMM!N$10*1000)</f>
        <v>92.848220078204108</v>
      </c>
      <c r="O202" s="278">
        <f>IF(O$79=0,0,O$79/NMM!O$10*1000)</f>
        <v>92.259712636737675</v>
      </c>
      <c r="P202" s="278">
        <f>IF(P$79=0,0,P$79/NMM!P$10*1000)</f>
        <v>95.58728564915053</v>
      </c>
      <c r="Q202" s="278">
        <f>IF(Q$79=0,0,Q$79/NMM!Q$10*1000)</f>
        <v>92.272618816495253</v>
      </c>
      <c r="R202" s="278">
        <f>IF(R$79=0,0,R$79/NMM!R$10*1000)</f>
        <v>93.915323463830291</v>
      </c>
      <c r="S202" s="278">
        <f>IF(S$79=0,0,S$79/NMM!S$10*1000)</f>
        <v>89.284554403700099</v>
      </c>
      <c r="T202" s="278">
        <f>IF(T$79=0,0,T$79/NMM!T$10*1000)</f>
        <v>95.713456504768018</v>
      </c>
      <c r="U202" s="278">
        <f>IF(U$79=0,0,U$79/NMM!U$10*1000)</f>
        <v>88.427606307493761</v>
      </c>
      <c r="V202" s="278">
        <f>IF(V$79=0,0,V$79/NMM!V$10*1000)</f>
        <v>87.261234502646431</v>
      </c>
      <c r="W202" s="278">
        <f>IF(W$79=0,0,W$79/NMM!W$10*1000)</f>
        <v>78.794927256516331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9.4090720397471923</v>
      </c>
      <c r="C203" s="279">
        <f>IF(C$89=0,0,C$89/NMM!C$10*1000)</f>
        <v>9.1612007051517033</v>
      </c>
      <c r="D203" s="279">
        <f>IF(D$89=0,0,D$89/NMM!D$10*1000)</f>
        <v>9.1323358299867365</v>
      </c>
      <c r="E203" s="279">
        <f>IF(E$89=0,0,E$89/NMM!E$10*1000)</f>
        <v>8.1963659394668422</v>
      </c>
      <c r="F203" s="279">
        <f>IF(F$89=0,0,F$89/NMM!F$10*1000)</f>
        <v>8.598357885643372</v>
      </c>
      <c r="G203" s="279">
        <f>IF(G$89=0,0,G$89/NMM!G$10*1000)</f>
        <v>8.8170573986084708</v>
      </c>
      <c r="H203" s="279">
        <f>IF(H$89=0,0,H$89/NMM!H$10*1000)</f>
        <v>8.4777264084900619</v>
      </c>
      <c r="I203" s="279">
        <f>IF(I$89=0,0,I$89/NMM!I$10*1000)</f>
        <v>8.6161047543026772</v>
      </c>
      <c r="J203" s="279">
        <f>IF(J$89=0,0,J$89/NMM!J$10*1000)</f>
        <v>8.9314793960631</v>
      </c>
      <c r="K203" s="279">
        <f>IF(K$89=0,0,K$89/NMM!K$10*1000)</f>
        <v>7.5824644380754656</v>
      </c>
      <c r="L203" s="279">
        <f>IF(L$89=0,0,L$89/NMM!L$10*1000)</f>
        <v>7.4581699954520024</v>
      </c>
      <c r="M203" s="279">
        <f>IF(M$89=0,0,M$89/NMM!M$10*1000)</f>
        <v>7.7242981648786504</v>
      </c>
      <c r="N203" s="279">
        <f>IF(N$89=0,0,N$89/NMM!N$10*1000)</f>
        <v>6.9776613593795389</v>
      </c>
      <c r="O203" s="279">
        <f>IF(O$89=0,0,O$89/NMM!O$10*1000)</f>
        <v>7.1242090561357649</v>
      </c>
      <c r="P203" s="279">
        <f>IF(P$89=0,0,P$89/NMM!P$10*1000)</f>
        <v>7.5684914268139067</v>
      </c>
      <c r="Q203" s="279">
        <f>IF(Q$89=0,0,Q$89/NMM!Q$10*1000)</f>
        <v>7.2385417034638921</v>
      </c>
      <c r="R203" s="279">
        <f>IF(R$89=0,0,R$89/NMM!R$10*1000)</f>
        <v>7.2777942460453753</v>
      </c>
      <c r="S203" s="279">
        <f>IF(S$89=0,0,S$89/NMM!S$10*1000)</f>
        <v>7.2579505155888651</v>
      </c>
      <c r="T203" s="279">
        <f>IF(T$89=0,0,T$89/NMM!T$10*1000)</f>
        <v>6.7986533012892112</v>
      </c>
      <c r="U203" s="279">
        <f>IF(U$89=0,0,U$89/NMM!U$10*1000)</f>
        <v>6.6021030790220445</v>
      </c>
      <c r="V203" s="279">
        <f>IF(V$89=0,0,V$89/NMM!V$10*1000)</f>
        <v>6.7029690218603912</v>
      </c>
      <c r="W203" s="279">
        <f>IF(W$89=0,0,W$89/NMM!W$10*1000)</f>
        <v>6.2109134949726998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446.63135500088896</v>
      </c>
      <c r="C205" s="322">
        <f t="shared" si="57"/>
        <v>441.63016049747375</v>
      </c>
      <c r="D205" s="322">
        <f t="shared" si="57"/>
        <v>443.48255263109371</v>
      </c>
      <c r="E205" s="322">
        <f t="shared" si="57"/>
        <v>420.12055706128177</v>
      </c>
      <c r="F205" s="322">
        <f t="shared" si="57"/>
        <v>427.36539018632214</v>
      </c>
      <c r="G205" s="322">
        <f t="shared" si="57"/>
        <v>439.41827127992281</v>
      </c>
      <c r="H205" s="322">
        <f t="shared" si="57"/>
        <v>439.39290883106878</v>
      </c>
      <c r="I205" s="322">
        <f t="shared" si="57"/>
        <v>424.34844814119396</v>
      </c>
      <c r="J205" s="322">
        <f t="shared" si="57"/>
        <v>417.15790795801735</v>
      </c>
      <c r="K205" s="322">
        <f t="shared" si="57"/>
        <v>353.96343484149429</v>
      </c>
      <c r="L205" s="322">
        <f t="shared" si="57"/>
        <v>339.46148357077772</v>
      </c>
      <c r="M205" s="322">
        <f t="shared" si="57"/>
        <v>352.23256180429598</v>
      </c>
      <c r="N205" s="322">
        <f t="shared" si="57"/>
        <v>283.63201965095374</v>
      </c>
      <c r="O205" s="322">
        <f t="shared" si="57"/>
        <v>298.44122705265295</v>
      </c>
      <c r="P205" s="322">
        <f t="shared" si="57"/>
        <v>280.64453572155332</v>
      </c>
      <c r="Q205" s="322">
        <f t="shared" si="57"/>
        <v>272.97406901931873</v>
      </c>
      <c r="R205" s="322">
        <f t="shared" si="57"/>
        <v>262.10222876198742</v>
      </c>
      <c r="S205" s="322">
        <f t="shared" si="57"/>
        <v>270.50562322643822</v>
      </c>
      <c r="T205" s="322">
        <f t="shared" si="57"/>
        <v>302.49549217225888</v>
      </c>
      <c r="U205" s="322">
        <f t="shared" si="57"/>
        <v>290.86826998192288</v>
      </c>
      <c r="V205" s="322">
        <f t="shared" si="57"/>
        <v>277.29835392124482</v>
      </c>
      <c r="W205" s="322">
        <f t="shared" si="57"/>
        <v>241.00427890236179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3.5255138906800276</v>
      </c>
      <c r="C210" s="277">
        <f>IF(C$104=0,0,C$104/NMM!C$11*1000)</f>
        <v>3.5054670949980538</v>
      </c>
      <c r="D210" s="277">
        <f>IF(D$104=0,0,D$104/NMM!D$11*1000)</f>
        <v>3.5398881901997687</v>
      </c>
      <c r="E210" s="277">
        <f>IF(E$104=0,0,E$104/NMM!E$11*1000)</f>
        <v>3.2079732840295465</v>
      </c>
      <c r="F210" s="277">
        <f>IF(F$104=0,0,F$104/NMM!F$11*1000)</f>
        <v>2.9884401068946036</v>
      </c>
      <c r="G210" s="277">
        <f>IF(G$104=0,0,G$104/NMM!G$11*1000)</f>
        <v>3.0879309638274064</v>
      </c>
      <c r="H210" s="277">
        <f>IF(H$104=0,0,H$104/NMM!H$11*1000)</f>
        <v>2.9633101050535249</v>
      </c>
      <c r="I210" s="277">
        <f>IF(I$104=0,0,I$104/NMM!I$11*1000)</f>
        <v>2.8530240416218025</v>
      </c>
      <c r="J210" s="277">
        <f>IF(J$104=0,0,J$104/NMM!J$11*1000)</f>
        <v>2.5762789134206545</v>
      </c>
      <c r="K210" s="277">
        <f>IF(K$104=0,0,K$104/NMM!K$11*1000)</f>
        <v>1.8909089155770498</v>
      </c>
      <c r="L210" s="277">
        <f>IF(L$104=0,0,L$104/NMM!L$11*1000)</f>
        <v>1.7897528373946683</v>
      </c>
      <c r="M210" s="277">
        <f>IF(M$104=0,0,M$104/NMM!M$11*1000)</f>
        <v>1.9043924285635014</v>
      </c>
      <c r="N210" s="277">
        <f>IF(N$104=0,0,N$104/NMM!N$11*1000)</f>
        <v>0.88324650514034542</v>
      </c>
      <c r="O210" s="277">
        <f>IF(O$104=0,0,O$104/NMM!O$11*1000)</f>
        <v>1.545688200124695</v>
      </c>
      <c r="P210" s="277">
        <f>IF(P$104=0,0,P$104/NMM!P$11*1000)</f>
        <v>1.3770720892043575</v>
      </c>
      <c r="Q210" s="277">
        <f>IF(Q$104=0,0,Q$104/NMM!Q$11*1000)</f>
        <v>1.1555192375986123</v>
      </c>
      <c r="R210" s="277">
        <f>IF(R$104=0,0,R$104/NMM!R$11*1000)</f>
        <v>1.1730191669872081</v>
      </c>
      <c r="S210" s="277">
        <f>IF(S$104=0,0,S$104/NMM!S$11*1000)</f>
        <v>1.1401770914750262</v>
      </c>
      <c r="T210" s="277">
        <f>IF(T$104=0,0,T$104/NMM!T$11*1000)</f>
        <v>1.4940746329334511</v>
      </c>
      <c r="U210" s="277">
        <f>IF(U$104=0,0,U$104/NMM!U$11*1000)</f>
        <v>1.3957363251760952</v>
      </c>
      <c r="V210" s="277">
        <f>IF(V$104=0,0,V$104/NMM!V$11*1000)</f>
        <v>1.2049704881693644</v>
      </c>
      <c r="W210" s="277">
        <f>IF(W$104=0,0,W$104/NMM!W$11*1000)</f>
        <v>1.0268662961838528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408.91051305970984</v>
      </c>
      <c r="C211" s="278">
        <f>IF(C$110=0,0,C$110/NMM!C$11*1000)</f>
        <v>404.31377007908912</v>
      </c>
      <c r="D211" s="278">
        <f>IF(D$110=0,0,D$110/NMM!D$11*1000)</f>
        <v>405.99144480390146</v>
      </c>
      <c r="E211" s="278">
        <f>IF(E$110=0,0,E$110/NMM!E$11*1000)</f>
        <v>384.73863965833806</v>
      </c>
      <c r="F211" s="278">
        <f>IF(F$110=0,0,F$110/NMM!F$11*1000)</f>
        <v>391.62696648932871</v>
      </c>
      <c r="G211" s="278">
        <f>IF(G$110=0,0,G$110/NMM!G$11*1000)</f>
        <v>402.65789066363465</v>
      </c>
      <c r="H211" s="278">
        <f>IF(H$110=0,0,H$110/NMM!H$11*1000)</f>
        <v>402.74948911159038</v>
      </c>
      <c r="I211" s="278">
        <f>IF(I$110=0,0,I$110/NMM!I$11*1000)</f>
        <v>388.96781339880448</v>
      </c>
      <c r="J211" s="278">
        <f>IF(J$110=0,0,J$110/NMM!J$11*1000)</f>
        <v>382.58756917535595</v>
      </c>
      <c r="K211" s="278">
        <f>IF(K$110=0,0,K$110/NMM!K$11*1000)</f>
        <v>324.90241349535199</v>
      </c>
      <c r="L211" s="278">
        <f>IF(L$110=0,0,L$110/NMM!L$11*1000)</f>
        <v>311.61295530203887</v>
      </c>
      <c r="M211" s="278">
        <f>IF(M$110=0,0,M$110/NMM!M$11*1000)</f>
        <v>323.29267228745459</v>
      </c>
      <c r="N211" s="278">
        <f>IF(N$110=0,0,N$110/NMM!N$11*1000)</f>
        <v>260.92850774517643</v>
      </c>
      <c r="O211" s="278">
        <f>IF(O$110=0,0,O$110/NMM!O$11*1000)</f>
        <v>273.98354039555738</v>
      </c>
      <c r="P211" s="278">
        <f>IF(P$110=0,0,P$110/NMM!P$11*1000)</f>
        <v>257.71585756727836</v>
      </c>
      <c r="Q211" s="278">
        <f>IF(Q$110=0,0,Q$110/NMM!Q$11*1000)</f>
        <v>250.84179069249612</v>
      </c>
      <c r="R211" s="278">
        <f>IF(R$110=0,0,R$110/NMM!R$11*1000)</f>
        <v>240.79280178393898</v>
      </c>
      <c r="S211" s="278">
        <f>IF(S$110=0,0,S$110/NMM!S$11*1000)</f>
        <v>248.57799776150981</v>
      </c>
      <c r="T211" s="278">
        <f>IF(T$110=0,0,T$110/NMM!T$11*1000)</f>
        <v>277.77256054517341</v>
      </c>
      <c r="U211" s="278">
        <f>IF(U$110=0,0,U$110/NMM!U$11*1000)</f>
        <v>267.13338275501087</v>
      </c>
      <c r="V211" s="278">
        <f>IF(V$110=0,0,V$110/NMM!V$11*1000)</f>
        <v>254.78672722784151</v>
      </c>
      <c r="W211" s="278">
        <f>IF(W$110=0,0,W$110/NMM!W$11*1000)</f>
        <v>221.45789517391461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34.195328050499064</v>
      </c>
      <c r="C213" s="278">
        <f>IF(C$119=0,0,C$119/NMM!C$11*1000)</f>
        <v>33.810923323386561</v>
      </c>
      <c r="D213" s="278">
        <f>IF(D$119=0,0,D$119/NMM!D$11*1000)</f>
        <v>33.951219636992491</v>
      </c>
      <c r="E213" s="278">
        <f>IF(E$119=0,0,E$119/NMM!E$11*1000)</f>
        <v>32.173944118914164</v>
      </c>
      <c r="F213" s="278">
        <f>IF(F$119=0,0,F$119/NMM!F$11*1000)</f>
        <v>32.74998359009885</v>
      </c>
      <c r="G213" s="278">
        <f>IF(G$119=0,0,G$119/NMM!G$11*1000)</f>
        <v>33.672449652460749</v>
      </c>
      <c r="H213" s="278">
        <f>IF(H$119=0,0,H$119/NMM!H$11*1000)</f>
        <v>33.68010961442485</v>
      </c>
      <c r="I213" s="278">
        <f>IF(I$119=0,0,I$119/NMM!I$11*1000)</f>
        <v>32.52761070076771</v>
      </c>
      <c r="J213" s="278">
        <f>IF(J$119=0,0,J$119/NMM!J$11*1000)</f>
        <v>31.994059869240747</v>
      </c>
      <c r="K213" s="278">
        <f>IF(K$119=0,0,K$119/NMM!K$11*1000)</f>
        <v>27.170112430565293</v>
      </c>
      <c r="L213" s="278">
        <f>IF(L$119=0,0,L$119/NMM!L$11*1000)</f>
        <v>26.058775431344202</v>
      </c>
      <c r="M213" s="278">
        <f>IF(M$119=0,0,M$119/NMM!M$11*1000)</f>
        <v>27.035497088277879</v>
      </c>
      <c r="N213" s="278">
        <f>IF(N$119=0,0,N$119/NMM!N$11*1000)</f>
        <v>21.820265400636973</v>
      </c>
      <c r="O213" s="278">
        <f>IF(O$119=0,0,O$119/NMM!O$11*1000)</f>
        <v>22.911998456970892</v>
      </c>
      <c r="P213" s="278">
        <f>IF(P$119=0,0,P$119/NMM!P$11*1000)</f>
        <v>21.551606065070608</v>
      </c>
      <c r="Q213" s="278">
        <f>IF(Q$119=0,0,Q$119/NMM!Q$11*1000)</f>
        <v>20.976759089224029</v>
      </c>
      <c r="R213" s="278">
        <f>IF(R$119=0,0,R$119/NMM!R$11*1000)</f>
        <v>20.136407811061222</v>
      </c>
      <c r="S213" s="278">
        <f>IF(S$119=0,0,S$119/NMM!S$11*1000)</f>
        <v>20.787448373453376</v>
      </c>
      <c r="T213" s="278">
        <f>IF(T$119=0,0,T$119/NMM!T$11*1000)</f>
        <v>23.228856994151997</v>
      </c>
      <c r="U213" s="278">
        <f>IF(U$119=0,0,U$119/NMM!U$11*1000)</f>
        <v>22.339150901735945</v>
      </c>
      <c r="V213" s="278">
        <f>IF(V$119=0,0,V$119/NMM!V$11*1000)</f>
        <v>21.306656205233949</v>
      </c>
      <c r="W213" s="278">
        <f>IF(W$119=0,0,W$119/NMM!W$11*1000)</f>
        <v>18.519517432263342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HU: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562.26795041218293</v>
      </c>
      <c r="C3" s="205">
        <f t="shared" si="0"/>
        <v>656.91515076175097</v>
      </c>
      <c r="D3" s="205">
        <f t="shared" si="0"/>
        <v>676.65818633420531</v>
      </c>
      <c r="E3" s="205">
        <f t="shared" si="0"/>
        <v>654.37943862022325</v>
      </c>
      <c r="F3" s="205">
        <f t="shared" si="0"/>
        <v>634.35911526308553</v>
      </c>
      <c r="G3" s="205">
        <f t="shared" si="0"/>
        <v>624.05867330233764</v>
      </c>
      <c r="H3" s="205">
        <f t="shared" si="0"/>
        <v>601.89615649967732</v>
      </c>
      <c r="I3" s="205">
        <f t="shared" si="0"/>
        <v>630.79119788554817</v>
      </c>
      <c r="J3" s="205">
        <f t="shared" si="0"/>
        <v>580.38569628840014</v>
      </c>
      <c r="K3" s="205">
        <f t="shared" si="0"/>
        <v>531.60169544609846</v>
      </c>
      <c r="L3" s="205">
        <f t="shared" si="0"/>
        <v>551.4436354506654</v>
      </c>
      <c r="M3" s="205">
        <f t="shared" si="0"/>
        <v>562.45573080337999</v>
      </c>
      <c r="N3" s="205">
        <f t="shared" si="0"/>
        <v>562.38391506896596</v>
      </c>
      <c r="O3" s="205">
        <f t="shared" si="0"/>
        <v>592.58055010821295</v>
      </c>
      <c r="P3" s="205">
        <f t="shared" si="0"/>
        <v>618.16103217377099</v>
      </c>
      <c r="Q3" s="205">
        <f t="shared" si="0"/>
        <v>630.5</v>
      </c>
      <c r="R3" s="205">
        <f t="shared" si="0"/>
        <v>661.23849141415144</v>
      </c>
      <c r="S3" s="205">
        <f t="shared" si="0"/>
        <v>672.10771776741399</v>
      </c>
      <c r="T3" s="205">
        <f t="shared" si="0"/>
        <v>697.39523716463327</v>
      </c>
      <c r="U3" s="205">
        <f t="shared" si="0"/>
        <v>732.30930575269667</v>
      </c>
      <c r="V3" s="205">
        <f t="shared" si="0"/>
        <v>698.26828732518129</v>
      </c>
      <c r="W3" s="205">
        <f t="shared" si="0"/>
        <v>720.93676979567476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243.2194323831099</v>
      </c>
      <c r="C4" s="243">
        <f t="shared" si="1"/>
        <v>301.52350170582469</v>
      </c>
      <c r="D4" s="243">
        <f t="shared" si="1"/>
        <v>300.58960415737249</v>
      </c>
      <c r="E4" s="243">
        <f t="shared" si="1"/>
        <v>298.80670563795348</v>
      </c>
      <c r="F4" s="243">
        <f t="shared" si="1"/>
        <v>271.21399459632732</v>
      </c>
      <c r="G4" s="243">
        <f t="shared" si="1"/>
        <v>258.11450898216663</v>
      </c>
      <c r="H4" s="243">
        <f t="shared" si="1"/>
        <v>251.81937551465509</v>
      </c>
      <c r="I4" s="243">
        <f t="shared" si="1"/>
        <v>276.05342838914828</v>
      </c>
      <c r="J4" s="243">
        <f t="shared" si="1"/>
        <v>265.91724004263978</v>
      </c>
      <c r="K4" s="243">
        <f t="shared" si="1"/>
        <v>266.53164345520219</v>
      </c>
      <c r="L4" s="243">
        <f t="shared" si="1"/>
        <v>293.7484308310319</v>
      </c>
      <c r="M4" s="243">
        <f t="shared" si="1"/>
        <v>293.49853849300172</v>
      </c>
      <c r="N4" s="243">
        <f t="shared" si="1"/>
        <v>303.06413470419278</v>
      </c>
      <c r="O4" s="243">
        <f t="shared" si="1"/>
        <v>321.99721592814251</v>
      </c>
      <c r="P4" s="243">
        <f t="shared" si="1"/>
        <v>356.23877184386743</v>
      </c>
      <c r="Q4" s="243">
        <f t="shared" si="1"/>
        <v>365.7</v>
      </c>
      <c r="R4" s="243">
        <f t="shared" si="1"/>
        <v>411.35185221694297</v>
      </c>
      <c r="S4" s="243">
        <f t="shared" si="1"/>
        <v>405.54009327516172</v>
      </c>
      <c r="T4" s="243">
        <f t="shared" si="1"/>
        <v>433.84795778776629</v>
      </c>
      <c r="U4" s="243">
        <f t="shared" si="1"/>
        <v>472.74634071368519</v>
      </c>
      <c r="V4" s="243">
        <f t="shared" si="1"/>
        <v>462.67481877425496</v>
      </c>
      <c r="W4" s="243">
        <f t="shared" si="1"/>
        <v>441.76812663609689</v>
      </c>
      <c r="DA4" s="83"/>
    </row>
    <row r="5" spans="1:105" ht="12" customHeight="1" x14ac:dyDescent="0.25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7.0882247817220216</v>
      </c>
      <c r="W5" s="284">
        <v>6.5412642297548151</v>
      </c>
      <c r="DA5" s="94" t="s">
        <v>1812</v>
      </c>
    </row>
    <row r="6" spans="1:105" ht="12" customHeight="1" x14ac:dyDescent="0.25">
      <c r="A6" s="99" t="s">
        <v>59</v>
      </c>
      <c r="B6" s="284">
        <v>243.2194323831099</v>
      </c>
      <c r="C6" s="284">
        <v>301.52350170582469</v>
      </c>
      <c r="D6" s="284">
        <v>300.58960415737249</v>
      </c>
      <c r="E6" s="284">
        <v>298.80670563795348</v>
      </c>
      <c r="F6" s="284">
        <v>271.21399459632732</v>
      </c>
      <c r="G6" s="284">
        <v>258.11450898216663</v>
      </c>
      <c r="H6" s="284">
        <v>251.81937551465509</v>
      </c>
      <c r="I6" s="284">
        <v>276.05342838914828</v>
      </c>
      <c r="J6" s="284">
        <v>265.91724004263978</v>
      </c>
      <c r="K6" s="284">
        <v>266.53164345520219</v>
      </c>
      <c r="L6" s="284">
        <v>293.7484308310319</v>
      </c>
      <c r="M6" s="284">
        <v>293.49853849300172</v>
      </c>
      <c r="N6" s="284">
        <v>303.06413470419278</v>
      </c>
      <c r="O6" s="284">
        <v>321.99721592814251</v>
      </c>
      <c r="P6" s="284">
        <v>356.23877184386743</v>
      </c>
      <c r="Q6" s="284">
        <v>365.7</v>
      </c>
      <c r="R6" s="284">
        <v>411.35185221694297</v>
      </c>
      <c r="S6" s="284">
        <v>405.54009327516172</v>
      </c>
      <c r="T6" s="284">
        <v>433.84795778776629</v>
      </c>
      <c r="U6" s="284">
        <v>472.74634071368519</v>
      </c>
      <c r="V6" s="284">
        <v>455.58659399253293</v>
      </c>
      <c r="W6" s="284">
        <v>435.22686240634209</v>
      </c>
      <c r="DA6" s="94" t="s">
        <v>1813</v>
      </c>
    </row>
    <row r="7" spans="1:105" ht="12" customHeight="1" x14ac:dyDescent="0.25">
      <c r="A7" s="49" t="s">
        <v>60</v>
      </c>
      <c r="B7" s="244">
        <v>319.04851802907302</v>
      </c>
      <c r="C7" s="244">
        <v>355.39164905592622</v>
      </c>
      <c r="D7" s="244">
        <v>376.06858217683288</v>
      </c>
      <c r="E7" s="244">
        <v>355.57273298226983</v>
      </c>
      <c r="F7" s="244">
        <v>363.1451206667582</v>
      </c>
      <c r="G7" s="244">
        <v>365.94416432017101</v>
      </c>
      <c r="H7" s="244">
        <v>350.0767809850222</v>
      </c>
      <c r="I7" s="244">
        <v>354.73776949639989</v>
      </c>
      <c r="J7" s="244">
        <v>314.46845624576042</v>
      </c>
      <c r="K7" s="244">
        <v>265.07005199089627</v>
      </c>
      <c r="L7" s="244">
        <v>257.6952046196335</v>
      </c>
      <c r="M7" s="244">
        <v>268.95719231037828</v>
      </c>
      <c r="N7" s="244">
        <v>259.31978036477312</v>
      </c>
      <c r="O7" s="244">
        <v>270.58333418007049</v>
      </c>
      <c r="P7" s="244">
        <v>261.92226032990362</v>
      </c>
      <c r="Q7" s="244">
        <v>264.8</v>
      </c>
      <c r="R7" s="244">
        <v>249.88663919720841</v>
      </c>
      <c r="S7" s="244">
        <v>266.56762449225221</v>
      </c>
      <c r="T7" s="244">
        <v>263.54727937686692</v>
      </c>
      <c r="U7" s="244">
        <v>259.56296503901149</v>
      </c>
      <c r="V7" s="244">
        <v>235.5934685509263</v>
      </c>
      <c r="W7" s="244">
        <v>279.16864315957781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51.24</v>
      </c>
      <c r="W10" s="243">
        <v>56.88</v>
      </c>
      <c r="DA10" s="83" t="s">
        <v>1816</v>
      </c>
    </row>
    <row r="11" spans="1:105" ht="12" customHeight="1" x14ac:dyDescent="0.25">
      <c r="A11" s="107" t="s">
        <v>1817</v>
      </c>
      <c r="B11" s="284">
        <v>506</v>
      </c>
      <c r="C11" s="284">
        <v>495</v>
      </c>
      <c r="D11" s="284">
        <v>517</v>
      </c>
      <c r="E11" s="284">
        <v>546</v>
      </c>
      <c r="F11" s="284">
        <v>579</v>
      </c>
      <c r="G11" s="284">
        <v>571</v>
      </c>
      <c r="H11" s="284">
        <v>553</v>
      </c>
      <c r="I11" s="284">
        <v>552</v>
      </c>
      <c r="J11" s="284">
        <v>424</v>
      </c>
      <c r="K11" s="284">
        <v>461</v>
      </c>
      <c r="L11" s="284">
        <v>640</v>
      </c>
      <c r="M11" s="284">
        <v>696</v>
      </c>
      <c r="N11" s="284">
        <v>641</v>
      </c>
      <c r="O11" s="284">
        <v>710.63</v>
      </c>
      <c r="P11" s="284">
        <v>764.99784698690746</v>
      </c>
      <c r="Q11" s="284">
        <v>792.79876874387878</v>
      </c>
      <c r="R11" s="284">
        <v>823</v>
      </c>
      <c r="S11" s="284">
        <v>852.47</v>
      </c>
      <c r="T11" s="284">
        <v>846.28</v>
      </c>
      <c r="U11" s="284">
        <v>873.41</v>
      </c>
      <c r="V11" s="284">
        <v>863.61</v>
      </c>
      <c r="W11" s="284">
        <v>867.01</v>
      </c>
      <c r="DA11" s="94" t="s">
        <v>1818</v>
      </c>
    </row>
    <row r="12" spans="1:105" ht="12" customHeight="1" x14ac:dyDescent="0.25">
      <c r="A12" s="49" t="s">
        <v>1819</v>
      </c>
      <c r="B12" s="244">
        <v>92.10874704491728</v>
      </c>
      <c r="C12" s="244">
        <v>105</v>
      </c>
      <c r="D12" s="244">
        <v>114.2576312576313</v>
      </c>
      <c r="E12" s="244">
        <v>119.0426309378807</v>
      </c>
      <c r="F12" s="244">
        <v>127.95970695970701</v>
      </c>
      <c r="G12" s="244">
        <v>125.34146341463421</v>
      </c>
      <c r="H12" s="244">
        <v>121.3902439024391</v>
      </c>
      <c r="I12" s="244">
        <v>127.8029556650247</v>
      </c>
      <c r="J12" s="244">
        <v>108.6633165829146</v>
      </c>
      <c r="K12" s="244">
        <v>99.827250608272536</v>
      </c>
      <c r="L12" s="244">
        <v>112.9411764705883</v>
      </c>
      <c r="M12" s="244">
        <v>122.8235294117647</v>
      </c>
      <c r="N12" s="244">
        <v>131.2891566265061</v>
      </c>
      <c r="O12" s="244">
        <v>155.9919512195122</v>
      </c>
      <c r="P12" s="244">
        <v>179.4439394166819</v>
      </c>
      <c r="Q12" s="244">
        <v>174.028998016949</v>
      </c>
      <c r="R12" s="244">
        <v>174.57575757575759</v>
      </c>
      <c r="S12" s="244">
        <v>174.60228915662651</v>
      </c>
      <c r="T12" s="244">
        <v>173.33445783132541</v>
      </c>
      <c r="U12" s="244">
        <v>178.89120481927719</v>
      </c>
      <c r="V12" s="244">
        <v>161.44411764705879</v>
      </c>
      <c r="W12" s="244">
        <v>163.0394117647059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100</v>
      </c>
      <c r="W15" s="243">
        <v>100</v>
      </c>
      <c r="DA15" s="83" t="s">
        <v>1821</v>
      </c>
    </row>
    <row r="16" spans="1:105" ht="12" customHeight="1" x14ac:dyDescent="0.25">
      <c r="A16" s="107" t="s">
        <v>1817</v>
      </c>
      <c r="B16" s="284">
        <v>611.11111111111109</v>
      </c>
      <c r="C16" s="284">
        <v>611.11111111111109</v>
      </c>
      <c r="D16" s="284">
        <v>611.11111111111109</v>
      </c>
      <c r="E16" s="284">
        <v>611.11111111111109</v>
      </c>
      <c r="F16" s="284">
        <v>611.11111111111109</v>
      </c>
      <c r="G16" s="284">
        <v>611.11111111111109</v>
      </c>
      <c r="H16" s="284">
        <v>611.11111111111109</v>
      </c>
      <c r="I16" s="284">
        <v>611.11111111111109</v>
      </c>
      <c r="J16" s="284">
        <v>611.11111111111109</v>
      </c>
      <c r="K16" s="284">
        <v>611.11111111111109</v>
      </c>
      <c r="L16" s="284">
        <v>676.78226772388882</v>
      </c>
      <c r="M16" s="284">
        <v>742.45342433666656</v>
      </c>
      <c r="N16" s="284">
        <v>742.45342433666656</v>
      </c>
      <c r="O16" s="284">
        <v>808.12458094944429</v>
      </c>
      <c r="P16" s="284">
        <v>808.12458094944429</v>
      </c>
      <c r="Q16" s="284">
        <v>873.79573756222203</v>
      </c>
      <c r="R16" s="284">
        <v>873.79573756222203</v>
      </c>
      <c r="S16" s="284">
        <v>939.46689417499977</v>
      </c>
      <c r="T16" s="284">
        <v>939.46689417499977</v>
      </c>
      <c r="U16" s="284">
        <v>939.46689417499977</v>
      </c>
      <c r="V16" s="284">
        <v>939.46689417499977</v>
      </c>
      <c r="W16" s="284">
        <v>939.46689417499977</v>
      </c>
      <c r="DA16" s="94" t="s">
        <v>1822</v>
      </c>
    </row>
    <row r="17" spans="1:105" ht="12" customHeight="1" x14ac:dyDescent="0.25">
      <c r="A17" s="49" t="s">
        <v>1819</v>
      </c>
      <c r="B17" s="244">
        <v>102.34305227213029</v>
      </c>
      <c r="C17" s="244">
        <v>112.2294957846874</v>
      </c>
      <c r="D17" s="244">
        <v>122.11593929724449</v>
      </c>
      <c r="E17" s="244">
        <v>132.0023828098015</v>
      </c>
      <c r="F17" s="244">
        <v>141.8888263223586</v>
      </c>
      <c r="G17" s="244">
        <v>132.0023828098015</v>
      </c>
      <c r="H17" s="244">
        <v>132.0023828098015</v>
      </c>
      <c r="I17" s="244">
        <v>141.8888263223586</v>
      </c>
      <c r="J17" s="244">
        <v>141.8888263223586</v>
      </c>
      <c r="K17" s="244">
        <v>132.0023828098015</v>
      </c>
      <c r="L17" s="244">
        <v>132.0023828098015</v>
      </c>
      <c r="M17" s="244">
        <v>132.0023828098015</v>
      </c>
      <c r="N17" s="244">
        <v>141.8888263223586</v>
      </c>
      <c r="O17" s="244">
        <v>171.54815686002979</v>
      </c>
      <c r="P17" s="244">
        <v>191.32104388514401</v>
      </c>
      <c r="Q17" s="244">
        <v>191.32104388514401</v>
      </c>
      <c r="R17" s="244">
        <v>191.32104388514401</v>
      </c>
      <c r="S17" s="244">
        <v>191.32104388514401</v>
      </c>
      <c r="T17" s="244">
        <v>191.32104388514401</v>
      </c>
      <c r="U17" s="244">
        <v>191.32104388514401</v>
      </c>
      <c r="V17" s="244">
        <v>181.43460037258691</v>
      </c>
      <c r="W17" s="244">
        <v>181.43460037258691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100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65.671156612777736</v>
      </c>
      <c r="F20" s="284">
        <v>0</v>
      </c>
      <c r="G20" s="284">
        <v>0</v>
      </c>
      <c r="H20" s="284">
        <v>0</v>
      </c>
      <c r="I20" s="284">
        <v>65.671156612777736</v>
      </c>
      <c r="J20" s="284">
        <v>0</v>
      </c>
      <c r="K20" s="284">
        <v>0</v>
      </c>
      <c r="L20" s="284">
        <v>131.3423132255555</v>
      </c>
      <c r="M20" s="284">
        <v>65.671156612777736</v>
      </c>
      <c r="N20" s="284">
        <v>0</v>
      </c>
      <c r="O20" s="284">
        <v>131.3423132255555</v>
      </c>
      <c r="P20" s="284">
        <v>0</v>
      </c>
      <c r="Q20" s="284">
        <v>65.671156612777736</v>
      </c>
      <c r="R20" s="284">
        <v>65.671156612777736</v>
      </c>
      <c r="S20" s="284">
        <v>65.671156612777736</v>
      </c>
      <c r="T20" s="284">
        <v>0</v>
      </c>
      <c r="U20" s="284">
        <v>0</v>
      </c>
      <c r="V20" s="284">
        <v>65.671156612777736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19.772887025114152</v>
      </c>
      <c r="D21" s="244">
        <v>9.886443512557074</v>
      </c>
      <c r="E21" s="244">
        <v>19.772887025114152</v>
      </c>
      <c r="F21" s="244">
        <v>9.886443512557074</v>
      </c>
      <c r="G21" s="244">
        <v>0</v>
      </c>
      <c r="H21" s="244">
        <v>0</v>
      </c>
      <c r="I21" s="244">
        <v>19.772887025114152</v>
      </c>
      <c r="J21" s="244">
        <v>0</v>
      </c>
      <c r="K21" s="244">
        <v>0</v>
      </c>
      <c r="L21" s="244">
        <v>0</v>
      </c>
      <c r="M21" s="244">
        <v>9.886443512557074</v>
      </c>
      <c r="N21" s="244">
        <v>9.886443512557074</v>
      </c>
      <c r="O21" s="244">
        <v>39.545774050228303</v>
      </c>
      <c r="P21" s="244">
        <v>19.772887025114152</v>
      </c>
      <c r="Q21" s="244">
        <v>9.886443512557074</v>
      </c>
      <c r="R21" s="244">
        <v>0</v>
      </c>
      <c r="S21" s="244">
        <v>9.886443512557074</v>
      </c>
      <c r="T21" s="244">
        <v>9.886443512557074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65.671156612777736</v>
      </c>
      <c r="F24" s="284">
        <f t="shared" si="3"/>
        <v>0</v>
      </c>
      <c r="G24" s="284">
        <f t="shared" si="3"/>
        <v>0</v>
      </c>
      <c r="H24" s="284">
        <f t="shared" si="3"/>
        <v>0</v>
      </c>
      <c r="I24" s="284">
        <f t="shared" si="3"/>
        <v>65.671156612777736</v>
      </c>
      <c r="J24" s="284">
        <f t="shared" si="3"/>
        <v>0</v>
      </c>
      <c r="K24" s="284">
        <f t="shared" si="3"/>
        <v>0</v>
      </c>
      <c r="L24" s="284">
        <f t="shared" si="3"/>
        <v>65.671156612777736</v>
      </c>
      <c r="M24" s="284">
        <f t="shared" si="3"/>
        <v>0</v>
      </c>
      <c r="N24" s="284">
        <f t="shared" si="3"/>
        <v>0</v>
      </c>
      <c r="O24" s="284">
        <f t="shared" si="3"/>
        <v>65.671156612777736</v>
      </c>
      <c r="P24" s="284">
        <f t="shared" si="3"/>
        <v>0</v>
      </c>
      <c r="Q24" s="284">
        <f t="shared" si="3"/>
        <v>0</v>
      </c>
      <c r="R24" s="284">
        <f t="shared" si="3"/>
        <v>65.671156612777736</v>
      </c>
      <c r="S24" s="284">
        <f t="shared" si="3"/>
        <v>0</v>
      </c>
      <c r="T24" s="284">
        <f t="shared" si="3"/>
        <v>0</v>
      </c>
      <c r="U24" s="284">
        <f t="shared" si="3"/>
        <v>0</v>
      </c>
      <c r="V24" s="284">
        <f t="shared" si="3"/>
        <v>65.671156612777736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9.8864435125570367</v>
      </c>
      <c r="D25" s="244">
        <f t="shared" si="4"/>
        <v>0</v>
      </c>
      <c r="E25" s="244">
        <f t="shared" si="4"/>
        <v>9.8864435125571504</v>
      </c>
      <c r="F25" s="244">
        <f t="shared" si="4"/>
        <v>0</v>
      </c>
      <c r="G25" s="244">
        <f t="shared" si="4"/>
        <v>9.8864435125570935</v>
      </c>
      <c r="H25" s="244">
        <f t="shared" si="4"/>
        <v>0</v>
      </c>
      <c r="I25" s="244">
        <f t="shared" si="4"/>
        <v>9.8864435125570651</v>
      </c>
      <c r="J25" s="244">
        <f t="shared" si="4"/>
        <v>0</v>
      </c>
      <c r="K25" s="244">
        <f t="shared" si="4"/>
        <v>9.8864435125570935</v>
      </c>
      <c r="L25" s="244">
        <f t="shared" si="4"/>
        <v>0</v>
      </c>
      <c r="M25" s="244">
        <f t="shared" si="4"/>
        <v>9.8864435125570651</v>
      </c>
      <c r="N25" s="244">
        <f t="shared" si="4"/>
        <v>0</v>
      </c>
      <c r="O25" s="244">
        <f t="shared" si="4"/>
        <v>9.8864435125570935</v>
      </c>
      <c r="P25" s="244">
        <f t="shared" si="4"/>
        <v>0</v>
      </c>
      <c r="Q25" s="244">
        <f t="shared" si="4"/>
        <v>9.8864435125570651</v>
      </c>
      <c r="R25" s="244">
        <f t="shared" si="4"/>
        <v>0</v>
      </c>
      <c r="S25" s="244">
        <f t="shared" si="4"/>
        <v>9.8864435125570651</v>
      </c>
      <c r="T25" s="244">
        <f t="shared" si="4"/>
        <v>9.8864435125570651</v>
      </c>
      <c r="U25" s="244">
        <f t="shared" si="4"/>
        <v>0</v>
      </c>
      <c r="V25" s="244">
        <f t="shared" si="4"/>
        <v>9.8864435125570935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48.76</v>
      </c>
      <c r="W27" s="243">
        <f t="shared" si="5"/>
        <v>43.12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105.11111111111109</v>
      </c>
      <c r="C28" s="284">
        <f t="shared" si="6"/>
        <v>116.11111111111109</v>
      </c>
      <c r="D28" s="284">
        <f t="shared" si="6"/>
        <v>94.111111111111086</v>
      </c>
      <c r="E28" s="284">
        <f t="shared" si="6"/>
        <v>65.111111111111086</v>
      </c>
      <c r="F28" s="284">
        <f t="shared" si="6"/>
        <v>32.111111111111086</v>
      </c>
      <c r="G28" s="284">
        <f t="shared" si="6"/>
        <v>40.111111111111086</v>
      </c>
      <c r="H28" s="284">
        <f t="shared" si="6"/>
        <v>58.111111111111086</v>
      </c>
      <c r="I28" s="284">
        <f t="shared" si="6"/>
        <v>59.111111111111086</v>
      </c>
      <c r="J28" s="284">
        <f t="shared" si="6"/>
        <v>187.11111111111109</v>
      </c>
      <c r="K28" s="284">
        <f t="shared" si="6"/>
        <v>150.11111111111109</v>
      </c>
      <c r="L28" s="284">
        <f t="shared" si="6"/>
        <v>36.782267723888822</v>
      </c>
      <c r="M28" s="284">
        <f t="shared" si="6"/>
        <v>46.453424336666558</v>
      </c>
      <c r="N28" s="284">
        <f t="shared" si="6"/>
        <v>101.45342433666656</v>
      </c>
      <c r="O28" s="284">
        <f t="shared" si="6"/>
        <v>97.494580949444298</v>
      </c>
      <c r="P28" s="284">
        <f t="shared" si="6"/>
        <v>43.126733962536832</v>
      </c>
      <c r="Q28" s="284">
        <f t="shared" si="6"/>
        <v>80.996968818343248</v>
      </c>
      <c r="R28" s="284">
        <f t="shared" si="6"/>
        <v>50.79573756222203</v>
      </c>
      <c r="S28" s="284">
        <f t="shared" si="6"/>
        <v>86.996894174999738</v>
      </c>
      <c r="T28" s="284">
        <f t="shared" si="6"/>
        <v>93.186894174999793</v>
      </c>
      <c r="U28" s="284">
        <f t="shared" si="6"/>
        <v>66.056894174999798</v>
      </c>
      <c r="V28" s="284">
        <f t="shared" si="6"/>
        <v>75.856894174999752</v>
      </c>
      <c r="W28" s="284">
        <f t="shared" si="6"/>
        <v>72.456894174999775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10.234305227213014</v>
      </c>
      <c r="C29" s="244">
        <f t="shared" si="7"/>
        <v>7.2294957846874013</v>
      </c>
      <c r="D29" s="244">
        <f t="shared" si="7"/>
        <v>7.8583080396131919</v>
      </c>
      <c r="E29" s="244">
        <f t="shared" si="7"/>
        <v>12.959751871920801</v>
      </c>
      <c r="F29" s="244">
        <f t="shared" si="7"/>
        <v>13.929119362651591</v>
      </c>
      <c r="G29" s="244">
        <f t="shared" si="7"/>
        <v>6.6609193951672978</v>
      </c>
      <c r="H29" s="244">
        <f t="shared" si="7"/>
        <v>10.612138907362407</v>
      </c>
      <c r="I29" s="244">
        <f t="shared" si="7"/>
        <v>14.085870657333899</v>
      </c>
      <c r="J29" s="244">
        <f t="shared" si="7"/>
        <v>33.225509739443993</v>
      </c>
      <c r="K29" s="244">
        <f t="shared" si="7"/>
        <v>32.175132201528967</v>
      </c>
      <c r="L29" s="244">
        <f t="shared" si="7"/>
        <v>19.0612063392132</v>
      </c>
      <c r="M29" s="244">
        <f t="shared" si="7"/>
        <v>9.1788533980368072</v>
      </c>
      <c r="N29" s="244">
        <f t="shared" si="7"/>
        <v>10.599669695852498</v>
      </c>
      <c r="O29" s="244">
        <f t="shared" si="7"/>
        <v>15.556205640517589</v>
      </c>
      <c r="P29" s="244">
        <f t="shared" si="7"/>
        <v>11.877104468462107</v>
      </c>
      <c r="Q29" s="244">
        <f t="shared" si="7"/>
        <v>17.292045868195004</v>
      </c>
      <c r="R29" s="244">
        <f t="shared" si="7"/>
        <v>16.745286309386415</v>
      </c>
      <c r="S29" s="244">
        <f t="shared" si="7"/>
        <v>16.718754728517496</v>
      </c>
      <c r="T29" s="244">
        <f t="shared" si="7"/>
        <v>17.986586053818598</v>
      </c>
      <c r="U29" s="244">
        <f t="shared" si="7"/>
        <v>12.429839065866815</v>
      </c>
      <c r="V29" s="244">
        <f t="shared" si="7"/>
        <v>19.990482725528125</v>
      </c>
      <c r="W29" s="244">
        <f t="shared" si="7"/>
        <v>18.395188607881011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163.88839208942389</v>
      </c>
      <c r="C32" s="212">
        <v>167.03877901977651</v>
      </c>
      <c r="D32" s="212">
        <v>174.5581255374033</v>
      </c>
      <c r="E32" s="212">
        <v>178.98641444539979</v>
      </c>
      <c r="F32" s="212">
        <v>169.44213241616509</v>
      </c>
      <c r="G32" s="212">
        <v>170.2255374032674</v>
      </c>
      <c r="H32" s="212">
        <v>175.3200343938091</v>
      </c>
      <c r="I32" s="212">
        <v>160.94393809114359</v>
      </c>
      <c r="J32" s="212">
        <v>166.64514187446261</v>
      </c>
      <c r="K32" s="212">
        <v>137.2265692175408</v>
      </c>
      <c r="L32" s="212">
        <v>158.51960447119521</v>
      </c>
      <c r="M32" s="212">
        <v>156.5657781599312</v>
      </c>
      <c r="N32" s="212">
        <v>170.61711092003441</v>
      </c>
      <c r="O32" s="212">
        <v>195.02012037833191</v>
      </c>
      <c r="P32" s="212">
        <v>199.8184866723989</v>
      </c>
      <c r="Q32" s="212">
        <v>190.73989681857259</v>
      </c>
      <c r="R32" s="212">
        <v>204.57489251934649</v>
      </c>
      <c r="S32" s="212">
        <v>238.82030152939899</v>
      </c>
      <c r="T32" s="212">
        <v>229.2615083370456</v>
      </c>
      <c r="U32" s="212">
        <v>244.53817900130551</v>
      </c>
      <c r="V32" s="212">
        <v>246.8713677402128</v>
      </c>
      <c r="W32" s="212">
        <v>253.55380634072861</v>
      </c>
      <c r="DA32" s="109" t="s">
        <v>1827</v>
      </c>
    </row>
    <row r="33" spans="1:105" ht="12" customHeight="1" x14ac:dyDescent="0.25">
      <c r="A33" s="24" t="s">
        <v>30</v>
      </c>
      <c r="B33" s="215">
        <v>0.28607050730868439</v>
      </c>
      <c r="C33" s="215">
        <v>0.31719690455717969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14.07239896818573</v>
      </c>
      <c r="S33" s="215">
        <v>63.567669819432503</v>
      </c>
      <c r="T33" s="215">
        <v>49.691401547721412</v>
      </c>
      <c r="U33" s="215">
        <v>44.687274290627677</v>
      </c>
      <c r="V33" s="215">
        <v>34.903783319002578</v>
      </c>
      <c r="W33" s="215">
        <v>23.93671539122958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7.7195184866723991</v>
      </c>
      <c r="C34" s="206">
        <f t="shared" si="8"/>
        <v>10.779105760963027</v>
      </c>
      <c r="D34" s="206">
        <f t="shared" si="8"/>
        <v>9.6493551160791053</v>
      </c>
      <c r="E34" s="206">
        <f t="shared" si="8"/>
        <v>6.7546001719690452</v>
      </c>
      <c r="F34" s="206">
        <f t="shared" si="8"/>
        <v>8.8421324161650894</v>
      </c>
      <c r="G34" s="206">
        <f t="shared" si="8"/>
        <v>8.8421324161650894</v>
      </c>
      <c r="H34" s="206">
        <f t="shared" si="8"/>
        <v>6.9122098022355969</v>
      </c>
      <c r="I34" s="206">
        <f t="shared" si="8"/>
        <v>8.8038693035253637</v>
      </c>
      <c r="J34" s="206">
        <f t="shared" si="8"/>
        <v>5.9233877901977641</v>
      </c>
      <c r="K34" s="206">
        <f t="shared" si="8"/>
        <v>4.9632846087704205</v>
      </c>
      <c r="L34" s="206">
        <f t="shared" si="8"/>
        <v>1.920292347377472</v>
      </c>
      <c r="M34" s="206">
        <f t="shared" si="8"/>
        <v>1.920292347377472</v>
      </c>
      <c r="N34" s="206">
        <f t="shared" si="8"/>
        <v>2.8804815133276009</v>
      </c>
      <c r="O34" s="206">
        <f t="shared" si="8"/>
        <v>4.0030954428202916</v>
      </c>
      <c r="P34" s="206">
        <f t="shared" si="8"/>
        <v>4.0030954428202916</v>
      </c>
      <c r="Q34" s="206">
        <f t="shared" si="8"/>
        <v>4.0460877042132406</v>
      </c>
      <c r="R34" s="206">
        <f t="shared" si="8"/>
        <v>3.087360275150473</v>
      </c>
      <c r="S34" s="206">
        <f t="shared" si="8"/>
        <v>3.0869303525365428</v>
      </c>
      <c r="T34" s="206">
        <f t="shared" si="8"/>
        <v>2.1267411865864139</v>
      </c>
      <c r="U34" s="206">
        <f t="shared" si="8"/>
        <v>2.1267411865864139</v>
      </c>
      <c r="V34" s="206">
        <f t="shared" si="8"/>
        <v>2.1267411865864139</v>
      </c>
      <c r="W34" s="206">
        <f t="shared" si="8"/>
        <v>2.1267411865864139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1.129750644883921</v>
      </c>
      <c r="D36" s="206">
        <v>0</v>
      </c>
      <c r="E36" s="206">
        <v>0</v>
      </c>
      <c r="F36" s="206">
        <v>1.1226139294926909</v>
      </c>
      <c r="G36" s="206">
        <v>1.1226139294926909</v>
      </c>
      <c r="H36" s="206">
        <v>1.1226139294926909</v>
      </c>
      <c r="I36" s="206">
        <v>1.1226139294926909</v>
      </c>
      <c r="J36" s="206">
        <v>1.1226139294926909</v>
      </c>
      <c r="K36" s="206">
        <v>1.1226139294926909</v>
      </c>
      <c r="L36" s="206">
        <v>0</v>
      </c>
      <c r="M36" s="206">
        <v>0</v>
      </c>
      <c r="N36" s="206">
        <v>0</v>
      </c>
      <c r="O36" s="206">
        <v>1.1226139294926909</v>
      </c>
      <c r="P36" s="206">
        <v>1.1226139294926909</v>
      </c>
      <c r="Q36" s="206">
        <v>1.1226139294926909</v>
      </c>
      <c r="R36" s="206">
        <v>1.102493551160791</v>
      </c>
      <c r="S36" s="206">
        <v>1.102063628546861</v>
      </c>
      <c r="T36" s="206">
        <v>1.102063628546861</v>
      </c>
      <c r="U36" s="206">
        <v>1.102063628546861</v>
      </c>
      <c r="V36" s="206">
        <v>1.102063628546861</v>
      </c>
      <c r="W36" s="206">
        <v>1.102063628546861</v>
      </c>
      <c r="DA36" s="71" t="s">
        <v>1830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1.0031814273430779</v>
      </c>
      <c r="R37" s="206">
        <v>1.0246775580395531</v>
      </c>
      <c r="S37" s="206">
        <v>1.0246775580395531</v>
      </c>
      <c r="T37" s="206">
        <v>1.0246775580395531</v>
      </c>
      <c r="U37" s="206">
        <v>1.0246775580395531</v>
      </c>
      <c r="V37" s="206">
        <v>1.0246775580395531</v>
      </c>
      <c r="W37" s="206">
        <v>1.0246775580395531</v>
      </c>
      <c r="DA37" s="71" t="s">
        <v>1831</v>
      </c>
    </row>
    <row r="38" spans="1:105" ht="12" customHeight="1" x14ac:dyDescent="0.25">
      <c r="A38" s="18" t="s">
        <v>70</v>
      </c>
      <c r="B38" s="206">
        <v>7.7195184866723991</v>
      </c>
      <c r="C38" s="206">
        <v>9.6493551160791053</v>
      </c>
      <c r="D38" s="206">
        <v>9.6493551160791053</v>
      </c>
      <c r="E38" s="206">
        <v>6.7546001719690452</v>
      </c>
      <c r="F38" s="206">
        <v>7.7195184866723991</v>
      </c>
      <c r="G38" s="206">
        <v>7.7195184866723991</v>
      </c>
      <c r="H38" s="206">
        <v>5.7895958727429058</v>
      </c>
      <c r="I38" s="206">
        <v>7.6812553740326726</v>
      </c>
      <c r="J38" s="206">
        <v>4.8007738607050729</v>
      </c>
      <c r="K38" s="206">
        <v>3.8406706792777299</v>
      </c>
      <c r="L38" s="206">
        <v>1.920292347377472</v>
      </c>
      <c r="M38" s="206">
        <v>1.920292347377472</v>
      </c>
      <c r="N38" s="206">
        <v>2.8804815133276009</v>
      </c>
      <c r="O38" s="206">
        <v>2.8804815133276009</v>
      </c>
      <c r="P38" s="206">
        <v>2.8804815133276009</v>
      </c>
      <c r="Q38" s="206">
        <v>1.920292347377472</v>
      </c>
      <c r="R38" s="206">
        <v>0.96018916595012893</v>
      </c>
      <c r="S38" s="206">
        <v>0.96018916595012893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61.371453138435079</v>
      </c>
      <c r="C40" s="206">
        <f t="shared" si="9"/>
        <v>68.486672398968182</v>
      </c>
      <c r="D40" s="206">
        <f t="shared" si="9"/>
        <v>75.279449699054169</v>
      </c>
      <c r="E40" s="206">
        <f t="shared" si="9"/>
        <v>79.965606190885637</v>
      </c>
      <c r="F40" s="206">
        <f t="shared" si="9"/>
        <v>66.337059329320724</v>
      </c>
      <c r="G40" s="206">
        <f t="shared" si="9"/>
        <v>59.888220120378328</v>
      </c>
      <c r="H40" s="206">
        <f t="shared" si="9"/>
        <v>74.183147033533956</v>
      </c>
      <c r="I40" s="206">
        <f t="shared" si="9"/>
        <v>71.41014617368873</v>
      </c>
      <c r="J40" s="206">
        <f t="shared" si="9"/>
        <v>68.723129836629397</v>
      </c>
      <c r="K40" s="206">
        <f t="shared" si="9"/>
        <v>51.203783319002582</v>
      </c>
      <c r="L40" s="206">
        <f t="shared" si="9"/>
        <v>65.025795356835772</v>
      </c>
      <c r="M40" s="206">
        <f t="shared" si="9"/>
        <v>65.41272570937231</v>
      </c>
      <c r="N40" s="206">
        <f t="shared" si="9"/>
        <v>62.553740326741178</v>
      </c>
      <c r="O40" s="206">
        <f t="shared" si="9"/>
        <v>76.934651762682705</v>
      </c>
      <c r="P40" s="206">
        <f t="shared" si="9"/>
        <v>78.116938950988811</v>
      </c>
      <c r="Q40" s="206">
        <f t="shared" si="9"/>
        <v>57.58813413585554</v>
      </c>
      <c r="R40" s="206">
        <f t="shared" si="9"/>
        <v>38.714531384350813</v>
      </c>
      <c r="S40" s="206">
        <f t="shared" si="9"/>
        <v>45.485812553740317</v>
      </c>
      <c r="T40" s="206">
        <f t="shared" si="9"/>
        <v>47.248495270851237</v>
      </c>
      <c r="U40" s="206">
        <f t="shared" si="9"/>
        <v>50.107480653482369</v>
      </c>
      <c r="V40" s="206">
        <f t="shared" si="9"/>
        <v>54.492691315563192</v>
      </c>
      <c r="W40" s="206">
        <f t="shared" si="9"/>
        <v>59.888220120378328</v>
      </c>
      <c r="DA40" s="71"/>
    </row>
    <row r="41" spans="1:105" ht="12" customHeight="1" x14ac:dyDescent="0.25">
      <c r="A41" s="18" t="s">
        <v>72</v>
      </c>
      <c r="B41" s="206">
        <v>61.371453138435079</v>
      </c>
      <c r="C41" s="206">
        <v>68.486672398968182</v>
      </c>
      <c r="D41" s="206">
        <v>75.279449699054169</v>
      </c>
      <c r="E41" s="206">
        <v>79.965606190885637</v>
      </c>
      <c r="F41" s="206">
        <v>66.337059329320724</v>
      </c>
      <c r="G41" s="206">
        <v>59.888220120378328</v>
      </c>
      <c r="H41" s="206">
        <v>74.183147033533956</v>
      </c>
      <c r="I41" s="206">
        <v>71.41014617368873</v>
      </c>
      <c r="J41" s="206">
        <v>68.723129836629397</v>
      </c>
      <c r="K41" s="206">
        <v>51.203783319002582</v>
      </c>
      <c r="L41" s="206">
        <v>65.025795356835772</v>
      </c>
      <c r="M41" s="206">
        <v>65.41272570937231</v>
      </c>
      <c r="N41" s="206">
        <v>62.553740326741178</v>
      </c>
      <c r="O41" s="206">
        <v>76.934651762682705</v>
      </c>
      <c r="P41" s="206">
        <v>78.116938950988811</v>
      </c>
      <c r="Q41" s="206">
        <v>57.58813413585554</v>
      </c>
      <c r="R41" s="206">
        <v>38.714531384350813</v>
      </c>
      <c r="S41" s="206">
        <v>45.485812553740317</v>
      </c>
      <c r="T41" s="206">
        <v>47.248495270851237</v>
      </c>
      <c r="U41" s="206">
        <v>50.107480653482369</v>
      </c>
      <c r="V41" s="206">
        <v>54.492691315563192</v>
      </c>
      <c r="W41" s="206">
        <v>59.888220120378328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9.2433361994840926</v>
      </c>
      <c r="C43" s="206">
        <f t="shared" si="10"/>
        <v>10.24651762682717</v>
      </c>
      <c r="D43" s="206">
        <f t="shared" si="10"/>
        <v>11.201891659501291</v>
      </c>
      <c r="E43" s="206">
        <f t="shared" si="10"/>
        <v>8.0730008598452265</v>
      </c>
      <c r="F43" s="206">
        <f t="shared" si="10"/>
        <v>5.9233877901977641</v>
      </c>
      <c r="G43" s="206">
        <f t="shared" si="10"/>
        <v>5.469561478933791</v>
      </c>
      <c r="H43" s="206">
        <f t="shared" si="10"/>
        <v>9.3627687016337049</v>
      </c>
      <c r="I43" s="206">
        <f t="shared" si="10"/>
        <v>11.440756663800521</v>
      </c>
      <c r="J43" s="206">
        <f t="shared" si="10"/>
        <v>11.77506448839209</v>
      </c>
      <c r="K43" s="206">
        <f t="shared" si="10"/>
        <v>9.4343938091143578</v>
      </c>
      <c r="L43" s="206">
        <f t="shared" si="10"/>
        <v>8.3834909716251076</v>
      </c>
      <c r="M43" s="206">
        <f t="shared" si="10"/>
        <v>8.1207222699914006</v>
      </c>
      <c r="N43" s="206">
        <f t="shared" si="10"/>
        <v>8.1207222699914006</v>
      </c>
      <c r="O43" s="206">
        <f t="shared" si="10"/>
        <v>12.061736887360276</v>
      </c>
      <c r="P43" s="206">
        <f t="shared" si="10"/>
        <v>11.942304385210662</v>
      </c>
      <c r="Q43" s="206">
        <f t="shared" si="10"/>
        <v>8.5267411865864133</v>
      </c>
      <c r="R43" s="206">
        <f t="shared" si="10"/>
        <v>15.214445399828032</v>
      </c>
      <c r="S43" s="206">
        <f t="shared" si="10"/>
        <v>30.530103764996554</v>
      </c>
      <c r="T43" s="206">
        <f t="shared" si="10"/>
        <v>36.013185035239907</v>
      </c>
      <c r="U43" s="206">
        <f t="shared" si="10"/>
        <v>52.818746499155864</v>
      </c>
      <c r="V43" s="206">
        <f t="shared" si="10"/>
        <v>64.247550027401132</v>
      </c>
      <c r="W43" s="206">
        <f t="shared" si="10"/>
        <v>72.96661803462375</v>
      </c>
      <c r="DA43" s="71"/>
    </row>
    <row r="44" spans="1:105" ht="12" customHeight="1" x14ac:dyDescent="0.25">
      <c r="A44" s="18" t="s">
        <v>73</v>
      </c>
      <c r="B44" s="206">
        <v>9.2433361994840926</v>
      </c>
      <c r="C44" s="206">
        <v>10.24651762682717</v>
      </c>
      <c r="D44" s="206">
        <v>11.201891659501291</v>
      </c>
      <c r="E44" s="206">
        <v>8.0730008598452265</v>
      </c>
      <c r="F44" s="206">
        <v>5.9233877901977641</v>
      </c>
      <c r="G44" s="206">
        <v>5.469561478933791</v>
      </c>
      <c r="H44" s="206">
        <v>9.3627687016337049</v>
      </c>
      <c r="I44" s="206">
        <v>11.440756663800521</v>
      </c>
      <c r="J44" s="206">
        <v>11.77506448839209</v>
      </c>
      <c r="K44" s="206">
        <v>9.4343938091143578</v>
      </c>
      <c r="L44" s="206">
        <v>8.3834909716251076</v>
      </c>
      <c r="M44" s="206">
        <v>8.1207222699914006</v>
      </c>
      <c r="N44" s="206">
        <v>6.974290627687016</v>
      </c>
      <c r="O44" s="206">
        <v>9.1717110920034397</v>
      </c>
      <c r="P44" s="206">
        <v>8.0969045571797071</v>
      </c>
      <c r="Q44" s="206">
        <v>6.9503869303525363</v>
      </c>
      <c r="R44" s="206">
        <v>14.45012897678418</v>
      </c>
      <c r="S44" s="206">
        <v>27.610576096302658</v>
      </c>
      <c r="T44" s="206">
        <v>34.369905417024931</v>
      </c>
      <c r="U44" s="206">
        <v>51.542992261392939</v>
      </c>
      <c r="V44" s="206">
        <v>62.720980223559764</v>
      </c>
      <c r="W44" s="206">
        <v>70.507308684436808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1.146431642304385</v>
      </c>
      <c r="O45" s="206">
        <v>2.8900257953568351</v>
      </c>
      <c r="P45" s="206">
        <v>3.845399828030954</v>
      </c>
      <c r="Q45" s="206">
        <v>1.5763542562338779</v>
      </c>
      <c r="R45" s="206">
        <v>0.76431642304385194</v>
      </c>
      <c r="S45" s="206">
        <v>2.842304385210662</v>
      </c>
      <c r="T45" s="206">
        <v>1.6002579535683581</v>
      </c>
      <c r="U45" s="206">
        <v>1.218142734307825</v>
      </c>
      <c r="V45" s="206">
        <v>1.385296646603611</v>
      </c>
      <c r="W45" s="206">
        <v>2.2929492691315558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7.7223283483233957E-2</v>
      </c>
      <c r="T49" s="206">
        <v>4.3021664646613403E-2</v>
      </c>
      <c r="U49" s="206">
        <v>5.7611503455098842E-2</v>
      </c>
      <c r="V49" s="206">
        <v>0.14127315723775921</v>
      </c>
      <c r="W49" s="206">
        <v>0.1663600810553838</v>
      </c>
      <c r="DA49" s="71" t="s">
        <v>1841</v>
      </c>
    </row>
    <row r="50" spans="1:105" ht="12" customHeight="1" x14ac:dyDescent="0.25">
      <c r="A50" s="14" t="s">
        <v>79</v>
      </c>
      <c r="B50" s="206">
        <v>41.415907136715383</v>
      </c>
      <c r="C50" s="206">
        <v>37.140498710232158</v>
      </c>
      <c r="D50" s="206">
        <v>39.648409286328459</v>
      </c>
      <c r="E50" s="206">
        <v>42.060791057609627</v>
      </c>
      <c r="F50" s="206">
        <v>44.401461736887363</v>
      </c>
      <c r="G50" s="206">
        <v>46.240584694754943</v>
      </c>
      <c r="H50" s="206">
        <v>36.710576096302667</v>
      </c>
      <c r="I50" s="206">
        <v>27.58667239896819</v>
      </c>
      <c r="J50" s="206">
        <v>41.272570937231293</v>
      </c>
      <c r="K50" s="206">
        <v>37.403267411865862</v>
      </c>
      <c r="L50" s="206">
        <v>35.038693035253651</v>
      </c>
      <c r="M50" s="206">
        <v>32.530782459157351</v>
      </c>
      <c r="N50" s="206">
        <v>30.596130696474631</v>
      </c>
      <c r="O50" s="206">
        <v>34.178847807394668</v>
      </c>
      <c r="P50" s="206">
        <v>37.140498710232158</v>
      </c>
      <c r="Q50" s="206">
        <v>49.297764402407559</v>
      </c>
      <c r="R50" s="206">
        <v>61.001203783318992</v>
      </c>
      <c r="S50" s="206">
        <v>19.96749785038693</v>
      </c>
      <c r="T50" s="206">
        <v>17.483490971625109</v>
      </c>
      <c r="U50" s="206">
        <v>16.552020636285469</v>
      </c>
      <c r="V50" s="206">
        <v>15.262252794496989</v>
      </c>
      <c r="W50" s="206">
        <v>16.217626827171109</v>
      </c>
      <c r="DA50" s="71" t="s">
        <v>1842</v>
      </c>
    </row>
    <row r="51" spans="1:105" ht="12" customHeight="1" x14ac:dyDescent="0.25">
      <c r="A51" s="21" t="s">
        <v>38</v>
      </c>
      <c r="B51" s="209">
        <v>43.85210662080825</v>
      </c>
      <c r="C51" s="209">
        <v>40.068787618228718</v>
      </c>
      <c r="D51" s="209">
        <v>38.779019776440236</v>
      </c>
      <c r="E51" s="209">
        <v>42.132416165090277</v>
      </c>
      <c r="F51" s="209">
        <v>43.93809114359415</v>
      </c>
      <c r="G51" s="209">
        <v>49.785038693035247</v>
      </c>
      <c r="H51" s="209">
        <v>48.15133276010318</v>
      </c>
      <c r="I51" s="209">
        <v>41.702493551160792</v>
      </c>
      <c r="J51" s="209">
        <v>38.950988822012043</v>
      </c>
      <c r="K51" s="209">
        <v>34.221840068787607</v>
      </c>
      <c r="L51" s="209">
        <v>48.15133276010318</v>
      </c>
      <c r="M51" s="209">
        <v>48.581255374032672</v>
      </c>
      <c r="N51" s="209">
        <v>66.46603611349957</v>
      </c>
      <c r="O51" s="209">
        <v>67.841788478073937</v>
      </c>
      <c r="P51" s="209">
        <v>68.615649183147028</v>
      </c>
      <c r="Q51" s="209">
        <v>71.281169389509884</v>
      </c>
      <c r="R51" s="209">
        <v>72.484952708512466</v>
      </c>
      <c r="S51" s="209">
        <v>76.182287188306105</v>
      </c>
      <c r="T51" s="209">
        <v>76.69819432502149</v>
      </c>
      <c r="U51" s="209">
        <v>78.245915735167671</v>
      </c>
      <c r="V51" s="209">
        <v>75.838349097162506</v>
      </c>
      <c r="W51" s="209">
        <v>78.417884780739456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163.88839208942395</v>
      </c>
      <c r="C52" s="286">
        <f t="shared" si="11"/>
        <v>167.03877901977646</v>
      </c>
      <c r="D52" s="286">
        <f t="shared" si="11"/>
        <v>174.55812553740321</v>
      </c>
      <c r="E52" s="286">
        <f t="shared" si="11"/>
        <v>178.98641444539976</v>
      </c>
      <c r="F52" s="286">
        <f t="shared" si="11"/>
        <v>169.44213241616507</v>
      </c>
      <c r="G52" s="286">
        <f t="shared" si="11"/>
        <v>170.22553740326751</v>
      </c>
      <c r="H52" s="286">
        <f t="shared" si="11"/>
        <v>175.32003439380918</v>
      </c>
      <c r="I52" s="286">
        <f t="shared" si="11"/>
        <v>160.94393809114356</v>
      </c>
      <c r="J52" s="286">
        <f t="shared" si="11"/>
        <v>166.64514187446258</v>
      </c>
      <c r="K52" s="286">
        <f t="shared" si="11"/>
        <v>137.22656921754083</v>
      </c>
      <c r="L52" s="286">
        <f t="shared" si="11"/>
        <v>158.51960447119515</v>
      </c>
      <c r="M52" s="286">
        <f t="shared" si="11"/>
        <v>156.56577815993123</v>
      </c>
      <c r="N52" s="286">
        <f t="shared" si="11"/>
        <v>170.61711092003446</v>
      </c>
      <c r="O52" s="286">
        <f t="shared" si="11"/>
        <v>195.02012037833191</v>
      </c>
      <c r="P52" s="286">
        <f t="shared" si="11"/>
        <v>199.8184866723989</v>
      </c>
      <c r="Q52" s="286">
        <f t="shared" si="11"/>
        <v>190.73989681857267</v>
      </c>
      <c r="R52" s="286">
        <f t="shared" si="11"/>
        <v>204.57489251934652</v>
      </c>
      <c r="S52" s="286">
        <f t="shared" si="11"/>
        <v>238.82030152939896</v>
      </c>
      <c r="T52" s="286">
        <f t="shared" si="11"/>
        <v>229.26150833704563</v>
      </c>
      <c r="U52" s="286">
        <f t="shared" si="11"/>
        <v>244.53817900130548</v>
      </c>
      <c r="V52" s="286">
        <f t="shared" si="11"/>
        <v>246.87136774021278</v>
      </c>
      <c r="W52" s="286">
        <f t="shared" si="11"/>
        <v>253.55380634072867</v>
      </c>
      <c r="DA52" s="118"/>
    </row>
    <row r="53" spans="1:105" ht="12" customHeight="1" x14ac:dyDescent="0.25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0</v>
      </c>
      <c r="K53" s="243">
        <f>PPA_fec!K5</f>
        <v>0</v>
      </c>
      <c r="L53" s="243">
        <f>PPA_fec!L5</f>
        <v>0</v>
      </c>
      <c r="M53" s="243">
        <f>PPA_fec!M5</f>
        <v>0</v>
      </c>
      <c r="N53" s="243">
        <f>PPA_fec!N5</f>
        <v>0</v>
      </c>
      <c r="O53" s="243">
        <f>PPA_fec!O5</f>
        <v>0</v>
      </c>
      <c r="P53" s="243">
        <f>PPA_fec!P5</f>
        <v>0</v>
      </c>
      <c r="Q53" s="243">
        <f>PPA_fec!Q5</f>
        <v>0</v>
      </c>
      <c r="R53" s="243">
        <f>PPA_fec!R5</f>
        <v>0</v>
      </c>
      <c r="S53" s="243">
        <f>PPA_fec!S5</f>
        <v>0</v>
      </c>
      <c r="T53" s="243">
        <f>PPA_fec!T5</f>
        <v>0</v>
      </c>
      <c r="U53" s="243">
        <f>PPA_fec!U5</f>
        <v>0</v>
      </c>
      <c r="V53" s="243">
        <f>PPA_fec!V5</f>
        <v>12.78133206084232</v>
      </c>
      <c r="W53" s="243">
        <f>PPA_fec!W5</f>
        <v>14.42573820930024</v>
      </c>
      <c r="DA53" s="83"/>
    </row>
    <row r="54" spans="1:105" ht="12" customHeight="1" x14ac:dyDescent="0.25">
      <c r="A54" s="99" t="s">
        <v>59</v>
      </c>
      <c r="B54" s="284">
        <f>PPA_fec!B32</f>
        <v>136.01600467418641</v>
      </c>
      <c r="C54" s="284">
        <f>PPA_fec!C32</f>
        <v>138.63060744123601</v>
      </c>
      <c r="D54" s="284">
        <f>PPA_fec!D32</f>
        <v>144.87114380899959</v>
      </c>
      <c r="E54" s="284">
        <f>PPA_fec!E32</f>
        <v>148.5463166331985</v>
      </c>
      <c r="F54" s="284">
        <f>PPA_fec!F32</f>
        <v>140.62522415953629</v>
      </c>
      <c r="G54" s="284">
        <f>PPA_fec!G32</f>
        <v>141.2753959931178</v>
      </c>
      <c r="H54" s="284">
        <f>PPA_fec!H32</f>
        <v>145.50347534421701</v>
      </c>
      <c r="I54" s="284">
        <f>PPA_fec!I32</f>
        <v>133.57231196546479</v>
      </c>
      <c r="J54" s="284">
        <f>PPA_fec!J32</f>
        <v>138.3039158975925</v>
      </c>
      <c r="K54" s="284">
        <f>PPA_fec!K32</f>
        <v>113.888539890801</v>
      </c>
      <c r="L54" s="284">
        <f>PPA_fec!L32</f>
        <v>131.56028311596111</v>
      </c>
      <c r="M54" s="284">
        <f>PPA_fec!M32</f>
        <v>129.93874271705101</v>
      </c>
      <c r="N54" s="284">
        <f>PPA_fec!N32</f>
        <v>141.60037486811831</v>
      </c>
      <c r="O54" s="284">
        <f>PPA_fec!O32</f>
        <v>161.85318109940351</v>
      </c>
      <c r="P54" s="284">
        <f>PPA_fec!P32</f>
        <v>165.83549250023879</v>
      </c>
      <c r="Q54" s="284">
        <f>PPA_fec!Q32</f>
        <v>158.9638387312506</v>
      </c>
      <c r="R54" s="284">
        <f>PPA_fec!R32</f>
        <v>174.25579440145219</v>
      </c>
      <c r="S54" s="284">
        <f>PPA_fec!S32</f>
        <v>206.90093590410041</v>
      </c>
      <c r="T54" s="284">
        <f>PPA_fec!T32</f>
        <v>196.83340095193051</v>
      </c>
      <c r="U54" s="284">
        <f>PPA_fec!U32</f>
        <v>211.60849523327261</v>
      </c>
      <c r="V54" s="284">
        <f>PPA_fec!V32</f>
        <v>205.18490526951089</v>
      </c>
      <c r="W54" s="284">
        <f>PPA_fec!W32</f>
        <v>209.440519083993</v>
      </c>
      <c r="DA54" s="94"/>
    </row>
    <row r="55" spans="1:105" ht="12" customHeight="1" x14ac:dyDescent="0.25">
      <c r="A55" s="52" t="s">
        <v>60</v>
      </c>
      <c r="B55" s="244">
        <f>PPA_fec!B83</f>
        <v>27.872387415237551</v>
      </c>
      <c r="C55" s="244">
        <f>PPA_fec!C83</f>
        <v>28.40817157854044</v>
      </c>
      <c r="D55" s="244">
        <f>PPA_fec!D83</f>
        <v>29.686981728403619</v>
      </c>
      <c r="E55" s="244">
        <f>PPA_fec!E83</f>
        <v>30.44009781220127</v>
      </c>
      <c r="F55" s="244">
        <f>PPA_fec!F83</f>
        <v>28.816908256628789</v>
      </c>
      <c r="G55" s="244">
        <f>PPA_fec!G83</f>
        <v>28.950141410149701</v>
      </c>
      <c r="H55" s="244">
        <f>PPA_fec!H83</f>
        <v>29.816559049592161</v>
      </c>
      <c r="I55" s="244">
        <f>PPA_fec!I83</f>
        <v>27.37162612567878</v>
      </c>
      <c r="J55" s="244">
        <f>PPA_fec!J83</f>
        <v>28.341225976870071</v>
      </c>
      <c r="K55" s="244">
        <f>PPA_fec!K83</f>
        <v>23.338029326739822</v>
      </c>
      <c r="L55" s="244">
        <f>PPA_fec!L83</f>
        <v>26.959321355234049</v>
      </c>
      <c r="M55" s="244">
        <f>PPA_fec!M83</f>
        <v>26.627035442880221</v>
      </c>
      <c r="N55" s="244">
        <f>PPA_fec!N83</f>
        <v>29.016736051916151</v>
      </c>
      <c r="O55" s="244">
        <f>PPA_fec!O83</f>
        <v>33.166939278928382</v>
      </c>
      <c r="P55" s="244">
        <f>PPA_fec!P83</f>
        <v>33.982994172160119</v>
      </c>
      <c r="Q55" s="244">
        <f>PPA_fec!Q83</f>
        <v>31.77605808732206</v>
      </c>
      <c r="R55" s="244">
        <f>PPA_fec!R83</f>
        <v>30.319098117894331</v>
      </c>
      <c r="S55" s="244">
        <f>PPA_fec!S83</f>
        <v>31.91936562529856</v>
      </c>
      <c r="T55" s="244">
        <f>PPA_fec!T83</f>
        <v>32.428107385115119</v>
      </c>
      <c r="U55" s="244">
        <f>PPA_fec!U83</f>
        <v>32.929683768032866</v>
      </c>
      <c r="V55" s="244">
        <f>PPA_fec!V83</f>
        <v>28.905130409859559</v>
      </c>
      <c r="W55" s="244">
        <f>PPA_fec!W83</f>
        <v>29.687549047435429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170.38589833588105</v>
      </c>
      <c r="C57" s="205">
        <f t="shared" si="12"/>
        <v>196.47432685142005</v>
      </c>
      <c r="D57" s="205">
        <f t="shared" si="12"/>
        <v>208.08551807864836</v>
      </c>
      <c r="E57" s="205">
        <f t="shared" si="12"/>
        <v>209.71164383885346</v>
      </c>
      <c r="F57" s="205">
        <f t="shared" si="12"/>
        <v>183.7936828787814</v>
      </c>
      <c r="G57" s="205">
        <f t="shared" si="12"/>
        <v>168.64668287885621</v>
      </c>
      <c r="H57" s="205">
        <f t="shared" si="12"/>
        <v>195.96845807858938</v>
      </c>
      <c r="I57" s="205">
        <f t="shared" si="12"/>
        <v>195.58532807861687</v>
      </c>
      <c r="J57" s="205">
        <f t="shared" si="12"/>
        <v>179.93963807873357</v>
      </c>
      <c r="K57" s="205">
        <f t="shared" si="12"/>
        <v>135.67899383906683</v>
      </c>
      <c r="L57" s="205">
        <f t="shared" si="12"/>
        <v>158.95511711895668</v>
      </c>
      <c r="M57" s="205">
        <f t="shared" si="12"/>
        <v>159.86393711890875</v>
      </c>
      <c r="N57" s="205">
        <f t="shared" si="12"/>
        <v>156.26034000106455</v>
      </c>
      <c r="O57" s="205">
        <f t="shared" si="12"/>
        <v>193.00395096106286</v>
      </c>
      <c r="P57" s="205">
        <f t="shared" si="12"/>
        <v>195.78090096122611</v>
      </c>
      <c r="Q57" s="205">
        <f t="shared" si="12"/>
        <v>147.56366700105829</v>
      </c>
      <c r="R57" s="205">
        <f t="shared" si="12"/>
        <v>176.32130364105208</v>
      </c>
      <c r="S57" s="205">
        <f t="shared" si="12"/>
        <v>427.01418503794457</v>
      </c>
      <c r="T57" s="205">
        <f t="shared" si="12"/>
        <v>386.38170720237173</v>
      </c>
      <c r="U57" s="205">
        <f t="shared" si="12"/>
        <v>427.04525231783083</v>
      </c>
      <c r="V57" s="205">
        <f t="shared" si="12"/>
        <v>427.05272879766568</v>
      </c>
      <c r="W57" s="205">
        <f t="shared" si="12"/>
        <v>414.8782552778481</v>
      </c>
      <c r="DA57" s="112"/>
    </row>
    <row r="58" spans="1:105" ht="12" customHeight="1" x14ac:dyDescent="0.25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0</v>
      </c>
      <c r="K58" s="243">
        <f>PPA_emi!K5</f>
        <v>0</v>
      </c>
      <c r="L58" s="243">
        <f>PPA_emi!L5</f>
        <v>0</v>
      </c>
      <c r="M58" s="243">
        <f>PPA_emi!M5</f>
        <v>0</v>
      </c>
      <c r="N58" s="243">
        <f>PPA_emi!N5</f>
        <v>0</v>
      </c>
      <c r="O58" s="243">
        <f>PPA_emi!O5</f>
        <v>0</v>
      </c>
      <c r="P58" s="243">
        <f>PPA_emi!P5</f>
        <v>0</v>
      </c>
      <c r="Q58" s="243">
        <f>PPA_emi!Q5</f>
        <v>0</v>
      </c>
      <c r="R58" s="243">
        <f>PPA_emi!R5</f>
        <v>0</v>
      </c>
      <c r="S58" s="243">
        <f>PPA_emi!S5</f>
        <v>0</v>
      </c>
      <c r="T58" s="243">
        <f>PPA_emi!T5</f>
        <v>0</v>
      </c>
      <c r="U58" s="243">
        <f>PPA_emi!U5</f>
        <v>0</v>
      </c>
      <c r="V58" s="243">
        <f>PPA_emi!V5</f>
        <v>18.316959376749761</v>
      </c>
      <c r="W58" s="243">
        <f>PPA_emi!W5</f>
        <v>19.51333428963105</v>
      </c>
      <c r="DA58" s="83"/>
    </row>
    <row r="59" spans="1:105" ht="12" customHeight="1" x14ac:dyDescent="0.25">
      <c r="A59" s="99" t="s">
        <v>59</v>
      </c>
      <c r="B59" s="284">
        <f>PPA_emi!B32</f>
        <v>156.97518714302851</v>
      </c>
      <c r="C59" s="284">
        <f>PPA_emi!C32</f>
        <v>178.30973049210959</v>
      </c>
      <c r="D59" s="284">
        <f>PPA_emi!D32</f>
        <v>185.67831332181331</v>
      </c>
      <c r="E59" s="284">
        <f>PPA_emi!E32</f>
        <v>189.22087395803851</v>
      </c>
      <c r="F59" s="284">
        <f>PPA_emi!F32</f>
        <v>168.60431933250089</v>
      </c>
      <c r="G59" s="284">
        <f>PPA_emi!G32</f>
        <v>158.11700927449209</v>
      </c>
      <c r="H59" s="284">
        <f>PPA_emi!H32</f>
        <v>182.2917883831357</v>
      </c>
      <c r="I59" s="284">
        <f>PPA_emi!I32</f>
        <v>180.82903708195559</v>
      </c>
      <c r="J59" s="284">
        <f>PPA_emi!J32</f>
        <v>160.74887327438009</v>
      </c>
      <c r="K59" s="284">
        <f>PPA_emi!K32</f>
        <v>122.2260362038984</v>
      </c>
      <c r="L59" s="284">
        <f>PPA_emi!L32</f>
        <v>149.92204861457901</v>
      </c>
      <c r="M59" s="284">
        <f>PPA_emi!M32</f>
        <v>151.51841572701991</v>
      </c>
      <c r="N59" s="284">
        <f>PPA_emi!N32</f>
        <v>152.98559084414441</v>
      </c>
      <c r="O59" s="284">
        <f>PPA_emi!O32</f>
        <v>186.56147200425849</v>
      </c>
      <c r="P59" s="284">
        <f>PPA_emi!P32</f>
        <v>188.8886055287586</v>
      </c>
      <c r="Q59" s="284">
        <f>PPA_emi!Q32</f>
        <v>143.67679489194111</v>
      </c>
      <c r="R59" s="284">
        <f>PPA_emi!R32</f>
        <v>173.15057499005721</v>
      </c>
      <c r="S59" s="284">
        <f>PPA_emi!S32</f>
        <v>422.2867960984247</v>
      </c>
      <c r="T59" s="284">
        <f>PPA_emi!T32</f>
        <v>381.99629581577449</v>
      </c>
      <c r="U59" s="284">
        <f>PPA_emi!U32</f>
        <v>421.90897751849661</v>
      </c>
      <c r="V59" s="284">
        <f>PPA_emi!V32</f>
        <v>403.29067411759519</v>
      </c>
      <c r="W59" s="284">
        <f>PPA_emi!W32</f>
        <v>389.71862383746623</v>
      </c>
      <c r="DA59" s="94"/>
    </row>
    <row r="60" spans="1:105" ht="12" customHeight="1" x14ac:dyDescent="0.25">
      <c r="A60" s="52" t="s">
        <v>60</v>
      </c>
      <c r="B60" s="244">
        <f>PPA_emi!B83</f>
        <v>13.41071119285256</v>
      </c>
      <c r="C60" s="244">
        <f>PPA_emi!C83</f>
        <v>18.16459635931044</v>
      </c>
      <c r="D60" s="244">
        <f>PPA_emi!D83</f>
        <v>22.407204756835071</v>
      </c>
      <c r="E60" s="244">
        <f>PPA_emi!E83</f>
        <v>20.490769880814941</v>
      </c>
      <c r="F60" s="244">
        <f>PPA_emi!F83</f>
        <v>15.189363546280511</v>
      </c>
      <c r="G60" s="244">
        <f>PPA_emi!G83</f>
        <v>10.529673604364129</v>
      </c>
      <c r="H60" s="244">
        <f>PPA_emi!H83</f>
        <v>13.67666969545369</v>
      </c>
      <c r="I60" s="244">
        <f>PPA_emi!I83</f>
        <v>14.756290996661271</v>
      </c>
      <c r="J60" s="244">
        <f>PPA_emi!J83</f>
        <v>19.190764804353471</v>
      </c>
      <c r="K60" s="244">
        <f>PPA_emi!K83</f>
        <v>13.452957635168429</v>
      </c>
      <c r="L60" s="244">
        <f>PPA_emi!L83</f>
        <v>9.0330685043776668</v>
      </c>
      <c r="M60" s="244">
        <f>PPA_emi!M83</f>
        <v>8.345521391888834</v>
      </c>
      <c r="N60" s="244">
        <f>PPA_emi!N83</f>
        <v>3.2747491569201288</v>
      </c>
      <c r="O60" s="244">
        <f>PPA_emi!O83</f>
        <v>6.4424789568043677</v>
      </c>
      <c r="P60" s="244">
        <f>PPA_emi!P83</f>
        <v>6.8922954324674999</v>
      </c>
      <c r="Q60" s="244">
        <f>PPA_emi!Q83</f>
        <v>3.8868721091171752</v>
      </c>
      <c r="R60" s="244">
        <f>PPA_emi!R83</f>
        <v>3.170728650994878</v>
      </c>
      <c r="S60" s="244">
        <f>PPA_emi!S83</f>
        <v>4.7273889395198472</v>
      </c>
      <c r="T60" s="244">
        <f>PPA_emi!T83</f>
        <v>4.3854113865972462</v>
      </c>
      <c r="U60" s="244">
        <f>PPA_emi!U83</f>
        <v>5.136274799334192</v>
      </c>
      <c r="V60" s="244">
        <f>PPA_emi!V83</f>
        <v>5.4450953033207297</v>
      </c>
      <c r="W60" s="244">
        <f>PPA_emi!W83</f>
        <v>5.6462971507508053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 t="str">
        <f t="shared" si="13"/>
        <v/>
      </c>
      <c r="K63" s="289" t="str">
        <f t="shared" si="13"/>
        <v/>
      </c>
      <c r="L63" s="289" t="str">
        <f t="shared" si="13"/>
        <v/>
      </c>
      <c r="M63" s="289" t="str">
        <f t="shared" si="13"/>
        <v/>
      </c>
      <c r="N63" s="289" t="str">
        <f t="shared" si="13"/>
        <v/>
      </c>
      <c r="O63" s="289" t="str">
        <f t="shared" si="13"/>
        <v/>
      </c>
      <c r="P63" s="289" t="str">
        <f t="shared" si="13"/>
        <v/>
      </c>
      <c r="Q63" s="289" t="str">
        <f t="shared" si="13"/>
        <v/>
      </c>
      <c r="R63" s="289" t="str">
        <f t="shared" si="13"/>
        <v/>
      </c>
      <c r="S63" s="289" t="str">
        <f t="shared" si="13"/>
        <v/>
      </c>
      <c r="T63" s="289" t="str">
        <f t="shared" si="13"/>
        <v/>
      </c>
      <c r="U63" s="289" t="str">
        <f t="shared" si="13"/>
        <v/>
      </c>
      <c r="V63" s="289">
        <f t="shared" si="13"/>
        <v>138.3338169734977</v>
      </c>
      <c r="W63" s="289">
        <f t="shared" si="13"/>
        <v>115.00112921509871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480.67081498638322</v>
      </c>
      <c r="C64" s="290">
        <f t="shared" si="14"/>
        <v>609.13838728449434</v>
      </c>
      <c r="D64" s="290">
        <f t="shared" si="14"/>
        <v>581.41122661000475</v>
      </c>
      <c r="E64" s="290">
        <f t="shared" si="14"/>
        <v>547.26502864094039</v>
      </c>
      <c r="F64" s="290">
        <f t="shared" si="14"/>
        <v>468.41795267068619</v>
      </c>
      <c r="G64" s="290">
        <f t="shared" si="14"/>
        <v>452.03942028400462</v>
      </c>
      <c r="H64" s="290">
        <f t="shared" si="14"/>
        <v>455.36957597586814</v>
      </c>
      <c r="I64" s="290">
        <f t="shared" si="14"/>
        <v>500.0967905600512</v>
      </c>
      <c r="J64" s="290">
        <f t="shared" si="14"/>
        <v>627.16330198735795</v>
      </c>
      <c r="K64" s="290">
        <f t="shared" si="14"/>
        <v>578.15974719132794</v>
      </c>
      <c r="L64" s="290">
        <f t="shared" si="14"/>
        <v>458.98192317348736</v>
      </c>
      <c r="M64" s="290">
        <f t="shared" si="14"/>
        <v>421.69330243247373</v>
      </c>
      <c r="N64" s="290">
        <f t="shared" si="14"/>
        <v>472.79896209702463</v>
      </c>
      <c r="O64" s="290">
        <f t="shared" si="14"/>
        <v>453.11514561465532</v>
      </c>
      <c r="P64" s="290">
        <f t="shared" si="14"/>
        <v>465.67290776958788</v>
      </c>
      <c r="Q64" s="290">
        <f t="shared" si="14"/>
        <v>461.2772047810065</v>
      </c>
      <c r="R64" s="290">
        <f t="shared" si="14"/>
        <v>499.81999054306556</v>
      </c>
      <c r="S64" s="290">
        <f t="shared" si="14"/>
        <v>475.72359528800041</v>
      </c>
      <c r="T64" s="290">
        <f t="shared" si="14"/>
        <v>512.65297276051228</v>
      </c>
      <c r="U64" s="290">
        <f t="shared" si="14"/>
        <v>541.26508823311531</v>
      </c>
      <c r="V64" s="290">
        <f t="shared" si="14"/>
        <v>527.53742313374426</v>
      </c>
      <c r="W64" s="290">
        <f t="shared" si="14"/>
        <v>501.9859775623604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3463.8243192417704</v>
      </c>
      <c r="C65" s="291">
        <f t="shared" si="15"/>
        <v>3384.6823719612021</v>
      </c>
      <c r="D65" s="291">
        <f t="shared" si="15"/>
        <v>3291.4088804174744</v>
      </c>
      <c r="E65" s="291">
        <f t="shared" si="15"/>
        <v>2986.9361100378924</v>
      </c>
      <c r="F65" s="291">
        <f t="shared" si="15"/>
        <v>2837.9646163233892</v>
      </c>
      <c r="G65" s="291">
        <f t="shared" si="15"/>
        <v>2919.5778822975294</v>
      </c>
      <c r="H65" s="291">
        <f t="shared" si="15"/>
        <v>2883.8955234852124</v>
      </c>
      <c r="I65" s="291">
        <f t="shared" si="15"/>
        <v>2775.6617024271177</v>
      </c>
      <c r="J65" s="291">
        <f t="shared" si="15"/>
        <v>2893.9707173930037</v>
      </c>
      <c r="K65" s="291">
        <f t="shared" si="15"/>
        <v>2655.2875129361751</v>
      </c>
      <c r="L65" s="291">
        <f t="shared" si="15"/>
        <v>2281.6762909030035</v>
      </c>
      <c r="M65" s="291">
        <f t="shared" si="15"/>
        <v>2189.7855695768349</v>
      </c>
      <c r="N65" s="291">
        <f t="shared" si="15"/>
        <v>1975.1804873154224</v>
      </c>
      <c r="O65" s="291">
        <f t="shared" si="15"/>
        <v>1734.5980485833213</v>
      </c>
      <c r="P65" s="291">
        <f t="shared" si="15"/>
        <v>1459.6328033219393</v>
      </c>
      <c r="Q65" s="291">
        <f t="shared" si="15"/>
        <v>1521.5855002176743</v>
      </c>
      <c r="R65" s="291">
        <f t="shared" si="15"/>
        <v>1431.3936978836794</v>
      </c>
      <c r="S65" s="291">
        <f t="shared" si="15"/>
        <v>1526.7132279871109</v>
      </c>
      <c r="T65" s="291">
        <f t="shared" si="15"/>
        <v>1520.4552093925208</v>
      </c>
      <c r="U65" s="291">
        <f t="shared" si="15"/>
        <v>1450.9543121543177</v>
      </c>
      <c r="V65" s="291">
        <f t="shared" si="15"/>
        <v>1459.2880309579887</v>
      </c>
      <c r="W65" s="291">
        <f t="shared" si="15"/>
        <v>1712.2770509161705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 t="str">
        <f t="shared" si="16"/>
        <v/>
      </c>
      <c r="K67" s="254" t="str">
        <f t="shared" si="16"/>
        <v/>
      </c>
      <c r="L67" s="254" t="str">
        <f t="shared" si="16"/>
        <v/>
      </c>
      <c r="M67" s="254" t="str">
        <f t="shared" si="16"/>
        <v/>
      </c>
      <c r="N67" s="254" t="str">
        <f t="shared" si="16"/>
        <v/>
      </c>
      <c r="O67" s="254" t="str">
        <f t="shared" si="16"/>
        <v/>
      </c>
      <c r="P67" s="254" t="str">
        <f t="shared" si="16"/>
        <v/>
      </c>
      <c r="Q67" s="254" t="str">
        <f t="shared" si="16"/>
        <v/>
      </c>
      <c r="R67" s="254" t="str">
        <f t="shared" si="16"/>
        <v/>
      </c>
      <c r="S67" s="254" t="str">
        <f t="shared" si="16"/>
        <v/>
      </c>
      <c r="T67" s="254" t="str">
        <f t="shared" si="16"/>
        <v/>
      </c>
      <c r="U67" s="254" t="str">
        <f t="shared" si="16"/>
        <v/>
      </c>
      <c r="V67" s="254">
        <f t="shared" si="16"/>
        <v>0.24944051640988135</v>
      </c>
      <c r="W67" s="254">
        <f t="shared" si="16"/>
        <v>0.25361705712553162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0.26880633334819448</v>
      </c>
      <c r="C68" s="293">
        <f t="shared" si="17"/>
        <v>0.28006183321461819</v>
      </c>
      <c r="D68" s="293">
        <f t="shared" si="17"/>
        <v>0.28021497835396442</v>
      </c>
      <c r="E68" s="293">
        <f t="shared" si="17"/>
        <v>0.27206285097655403</v>
      </c>
      <c r="F68" s="293">
        <f t="shared" si="17"/>
        <v>0.24287603481785197</v>
      </c>
      <c r="G68" s="293">
        <f t="shared" si="17"/>
        <v>0.24741750611754432</v>
      </c>
      <c r="H68" s="293">
        <f t="shared" si="17"/>
        <v>0.26311659194252623</v>
      </c>
      <c r="I68" s="293">
        <f t="shared" si="17"/>
        <v>0.24197882602439275</v>
      </c>
      <c r="J68" s="293">
        <f t="shared" si="17"/>
        <v>0.32618848089054836</v>
      </c>
      <c r="K68" s="293">
        <f t="shared" si="17"/>
        <v>0.24704672427505639</v>
      </c>
      <c r="L68" s="293">
        <f t="shared" si="17"/>
        <v>0.20556294236868924</v>
      </c>
      <c r="M68" s="293">
        <f t="shared" si="17"/>
        <v>0.18669359585783191</v>
      </c>
      <c r="N68" s="293">
        <f t="shared" si="17"/>
        <v>0.220905421011105</v>
      </c>
      <c r="O68" s="293">
        <f t="shared" si="17"/>
        <v>0.22776012988391078</v>
      </c>
      <c r="P68" s="293">
        <f t="shared" si="17"/>
        <v>0.21677903167102244</v>
      </c>
      <c r="Q68" s="293">
        <f t="shared" si="17"/>
        <v>0.20050969426089685</v>
      </c>
      <c r="R68" s="293">
        <f t="shared" si="17"/>
        <v>0.21173243548171591</v>
      </c>
      <c r="S68" s="293">
        <f t="shared" si="17"/>
        <v>0.24270758607822024</v>
      </c>
      <c r="T68" s="293">
        <f t="shared" si="17"/>
        <v>0.2325866154841548</v>
      </c>
      <c r="U68" s="293">
        <f t="shared" si="17"/>
        <v>0.24227853497586771</v>
      </c>
      <c r="V68" s="293">
        <f t="shared" si="17"/>
        <v>0.23758977463150135</v>
      </c>
      <c r="W68" s="293">
        <f t="shared" si="17"/>
        <v>0.24156643993032723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0.30260304595876703</v>
      </c>
      <c r="C69" s="255">
        <f t="shared" si="18"/>
        <v>0.27055401503371845</v>
      </c>
      <c r="D69" s="255">
        <f t="shared" si="18"/>
        <v>0.25982493599455586</v>
      </c>
      <c r="E69" s="255">
        <f t="shared" si="18"/>
        <v>0.25570753579938638</v>
      </c>
      <c r="F69" s="255">
        <f t="shared" si="18"/>
        <v>0.22520298726303656</v>
      </c>
      <c r="G69" s="255">
        <f t="shared" si="18"/>
        <v>0.2309701883277169</v>
      </c>
      <c r="H69" s="255">
        <f t="shared" si="18"/>
        <v>0.24562566225301946</v>
      </c>
      <c r="I69" s="255">
        <f t="shared" si="18"/>
        <v>0.21417052511227219</v>
      </c>
      <c r="J69" s="255">
        <f t="shared" si="18"/>
        <v>0.26081686872905763</v>
      </c>
      <c r="K69" s="255">
        <f t="shared" si="18"/>
        <v>0.23378415397133889</v>
      </c>
      <c r="L69" s="255">
        <f t="shared" si="18"/>
        <v>0.23870232449946802</v>
      </c>
      <c r="M69" s="255">
        <f t="shared" si="18"/>
        <v>0.21679099737977192</v>
      </c>
      <c r="N69" s="255">
        <f t="shared" si="18"/>
        <v>0.22101395726429651</v>
      </c>
      <c r="O69" s="255">
        <f t="shared" si="18"/>
        <v>0.21261955517343195</v>
      </c>
      <c r="P69" s="255">
        <f t="shared" si="18"/>
        <v>0.18937944788009323</v>
      </c>
      <c r="Q69" s="255">
        <f t="shared" si="18"/>
        <v>0.18259059380567905</v>
      </c>
      <c r="R69" s="255">
        <f t="shared" si="18"/>
        <v>0.17367301473537802</v>
      </c>
      <c r="S69" s="255">
        <f t="shared" si="18"/>
        <v>0.18281183929189715</v>
      </c>
      <c r="T69" s="255">
        <f t="shared" si="18"/>
        <v>0.18708402120870532</v>
      </c>
      <c r="U69" s="255">
        <f t="shared" si="18"/>
        <v>0.1840765944938417</v>
      </c>
      <c r="V69" s="255">
        <f t="shared" si="18"/>
        <v>0.1790410875981901</v>
      </c>
      <c r="W69" s="255">
        <f t="shared" si="18"/>
        <v>0.18208817565092605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 t="str">
        <f>IF(PPA_ued!J$5=0,"",PPA_ued!J$5/J$10)</f>
        <v/>
      </c>
      <c r="K71" s="254" t="str">
        <f>IF(PPA_ued!K$5=0,"",PPA_ued!K$5/K$10)</f>
        <v/>
      </c>
      <c r="L71" s="254" t="str">
        <f>IF(PPA_ued!L$5=0,"",PPA_ued!L$5/L$10)</f>
        <v/>
      </c>
      <c r="M71" s="254" t="str">
        <f>IF(PPA_ued!M$5=0,"",PPA_ued!M$5/M$10)</f>
        <v/>
      </c>
      <c r="N71" s="254" t="str">
        <f>IF(PPA_ued!N$5=0,"",PPA_ued!N$5/N$10)</f>
        <v/>
      </c>
      <c r="O71" s="254" t="str">
        <f>IF(PPA_ued!O$5=0,"",PPA_ued!O$5/O$10)</f>
        <v/>
      </c>
      <c r="P71" s="254" t="str">
        <f>IF(PPA_ued!P$5=0,"",PPA_ued!P$5/P$10)</f>
        <v/>
      </c>
      <c r="Q71" s="254" t="str">
        <f>IF(PPA_ued!Q$5=0,"",PPA_ued!Q$5/Q$10)</f>
        <v/>
      </c>
      <c r="R71" s="254" t="str">
        <f>IF(PPA_ued!R$5=0,"",PPA_ued!R$5/R$10)</f>
        <v/>
      </c>
      <c r="S71" s="254" t="str">
        <f>IF(PPA_ued!S$5=0,"",PPA_ued!S$5/S$10)</f>
        <v/>
      </c>
      <c r="T71" s="254" t="str">
        <f>IF(PPA_ued!T$5=0,"",PPA_ued!T$5/T$10)</f>
        <v/>
      </c>
      <c r="U71" s="254" t="str">
        <f>IF(PPA_ued!U$5=0,"",PPA_ued!U$5/U$10)</f>
        <v/>
      </c>
      <c r="V71" s="254">
        <f>IF(PPA_ued!V$5=0,"",PPA_ued!V$5/V$10)</f>
        <v>0.19431113741069353</v>
      </c>
      <c r="W71" s="254">
        <f>IF(PPA_ued!W$5=0,"",PPA_ued!W$5/W$10)</f>
        <v>0.19799910722916664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0.16552399880162844</v>
      </c>
      <c r="C72" s="293">
        <f>IF(PPA_ued!C$32=0,"",PPA_ued!C$32/C$11)</f>
        <v>0.1726123372714049</v>
      </c>
      <c r="D72" s="293">
        <f>IF(PPA_ued!D$32=0,"",PPA_ued!D$32/D$11)</f>
        <v>0.1731739355377048</v>
      </c>
      <c r="E72" s="293">
        <f>IF(PPA_ued!E$32=0,"",PPA_ued!E$32/E$11)</f>
        <v>0.16986663252444717</v>
      </c>
      <c r="F72" s="293">
        <f>IF(PPA_ued!F$32=0,"",PPA_ued!F$32/F$11)</f>
        <v>0.15116167770332362</v>
      </c>
      <c r="G72" s="293">
        <f>IF(PPA_ued!G$32=0,"",PPA_ued!G$32/G$11)</f>
        <v>0.15332455286333818</v>
      </c>
      <c r="H72" s="293">
        <f>IF(PPA_ued!H$32=0,"",PPA_ued!H$32/H$11)</f>
        <v>0.16328667455751994</v>
      </c>
      <c r="I72" s="293">
        <f>IF(PPA_ued!I$32=0,"",PPA_ued!I$32/I$11)</f>
        <v>0.15134620994792364</v>
      </c>
      <c r="J72" s="293">
        <f>IF(PPA_ued!J$32=0,"",PPA_ued!J$32/J$11)</f>
        <v>0.20524221140371329</v>
      </c>
      <c r="K72" s="293">
        <f>IF(PPA_ued!K$32=0,"",PPA_ued!K$32/K$11)</f>
        <v>0.15515899636753949</v>
      </c>
      <c r="L72" s="293">
        <f>IF(PPA_ued!L$32=0,"",PPA_ued!L$32/L$11)</f>
        <v>0.13258034188028855</v>
      </c>
      <c r="M72" s="293">
        <f>IF(PPA_ued!M$32=0,"",PPA_ued!M$32/M$11)</f>
        <v>0.12170737279818641</v>
      </c>
      <c r="N72" s="293">
        <f>IF(PPA_ued!N$32=0,"",PPA_ued!N$32/N$11)</f>
        <v>0.14220826371729045</v>
      </c>
      <c r="O72" s="293">
        <f>IF(PPA_ued!O$32=0,"",PPA_ued!O$32/O$11)</f>
        <v>0.15126432556550992</v>
      </c>
      <c r="P72" s="293">
        <f>IF(PPA_ued!P$32=0,"",PPA_ued!P$32/P$11)</f>
        <v>0.14426443483151632</v>
      </c>
      <c r="Q72" s="293">
        <f>IF(PPA_ued!Q$32=0,"",PPA_ued!Q$32/Q$11)</f>
        <v>0.1342807702960975</v>
      </c>
      <c r="R72" s="293">
        <f>IF(PPA_ued!R$32=0,"",PPA_ued!R$32/R$11)</f>
        <v>0.14079802900809915</v>
      </c>
      <c r="S72" s="293">
        <f>IF(PPA_ued!S$32=0,"",PPA_ued!S$32/S$11)</f>
        <v>0.15621341375110162</v>
      </c>
      <c r="T72" s="293">
        <f>IF(PPA_ued!T$32=0,"",PPA_ued!T$32/T$11)</f>
        <v>0.15003442701499597</v>
      </c>
      <c r="U72" s="293">
        <f>IF(PPA_ued!U$32=0,"",PPA_ued!U$32/U$11)</f>
        <v>0.15596005968156559</v>
      </c>
      <c r="V72" s="293">
        <f>IF(PPA_ued!V$32=0,"",PPA_ued!V$32/V$11)</f>
        <v>0.15560084047613854</v>
      </c>
      <c r="W72" s="293">
        <f>IF(PPA_ued!W$32=0,"",PPA_ued!W$32/W$11)</f>
        <v>0.15903264158087924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0.15239607502879213</v>
      </c>
      <c r="C73" s="255">
        <f>IF(PPA_ued!C$83=0,"",PPA_ued!C$83/C$12)</f>
        <v>0.13647323714589096</v>
      </c>
      <c r="D73" s="255">
        <f>IF(PPA_ued!D$83=0,"",PPA_ued!D$83/D$12)</f>
        <v>0.13145449491449782</v>
      </c>
      <c r="E73" s="255">
        <f>IF(PPA_ued!E$83=0,"",PPA_ued!E$83/E$12)</f>
        <v>0.13004484612657893</v>
      </c>
      <c r="F73" s="255">
        <f>IF(PPA_ued!F$83=0,"",PPA_ued!F$83/F$12)</f>
        <v>0.11500552661419627</v>
      </c>
      <c r="G73" s="255">
        <f>IF(PPA_ued!G$83=0,"",PPA_ued!G$83/G$12)</f>
        <v>0.11833604939069857</v>
      </c>
      <c r="H73" s="255">
        <f>IF(PPA_ued!H$83=0,"",PPA_ued!H$83/H$12)</f>
        <v>0.12545158434014889</v>
      </c>
      <c r="I73" s="255">
        <f>IF(PPA_ued!I$83=0,"",PPA_ued!I$83/I$12)</f>
        <v>0.11073381730442811</v>
      </c>
      <c r="J73" s="255">
        <f>IF(PPA_ued!J$83=0,"",PPA_ued!J$83/J$12)</f>
        <v>0.13493597110862179</v>
      </c>
      <c r="K73" s="255">
        <f>IF(PPA_ued!K$83=0,"",PPA_ued!K$83/K$12)</f>
        <v>0.12098452821870867</v>
      </c>
      <c r="L73" s="255">
        <f>IF(PPA_ued!L$83=0,"",PPA_ued!L$83/L$12)</f>
        <v>0.12386767043691287</v>
      </c>
      <c r="M73" s="255">
        <f>IF(PPA_ued!M$83=0,"",PPA_ued!M$83/M$12)</f>
        <v>0.11380112114463398</v>
      </c>
      <c r="N73" s="255">
        <f>IF(PPA_ued!N$83=0,"",PPA_ued!N$83/N$12)</f>
        <v>0.11838626268204798</v>
      </c>
      <c r="O73" s="255">
        <f>IF(PPA_ued!O$83=0,"",PPA_ued!O$83/O$12)</f>
        <v>0.1174176186668105</v>
      </c>
      <c r="P73" s="255">
        <f>IF(PPA_ued!P$83=0,"",PPA_ued!P$83/P$12)</f>
        <v>0.10599053910343086</v>
      </c>
      <c r="Q73" s="255">
        <f>IF(PPA_ued!Q$83=0,"",PPA_ued!Q$83/Q$12)</f>
        <v>0.10357640927347811</v>
      </c>
      <c r="R73" s="255">
        <f>IF(PPA_ued!R$83=0,"",PPA_ued!R$83/R$12)</f>
        <v>9.8938052720046951E-2</v>
      </c>
      <c r="S73" s="255">
        <f>IF(PPA_ued!S$83=0,"",PPA_ued!S$83/S$12)</f>
        <v>0.10472938147943263</v>
      </c>
      <c r="T73" s="255">
        <f>IF(PPA_ued!T$83=0,"",PPA_ued!T$83/T$12)</f>
        <v>0.10816955624681103</v>
      </c>
      <c r="U73" s="255">
        <f>IF(PPA_ued!U$83=0,"",PPA_ued!U$83/U$12)</f>
        <v>0.1063288481050824</v>
      </c>
      <c r="V73" s="255">
        <f>IF(PPA_ued!V$83=0,"",PPA_ued!V$83/V$12)</f>
        <v>0.10326509449873113</v>
      </c>
      <c r="W73" s="255">
        <f>IF(PPA_ued!W$83=0,"",PPA_ued!W$83/W$12)</f>
        <v>0.10496200557786538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1.0396459210052644</v>
      </c>
      <c r="C74" s="256">
        <f t="shared" si="19"/>
        <v>1.176219845501616</v>
      </c>
      <c r="D74" s="256">
        <f t="shared" si="19"/>
        <v>1.1920700765892511</v>
      </c>
      <c r="E74" s="256">
        <f t="shared" si="19"/>
        <v>1.171662354870104</v>
      </c>
      <c r="F74" s="256">
        <f t="shared" si="19"/>
        <v>1.0846988305563083</v>
      </c>
      <c r="G74" s="256">
        <f t="shared" si="19"/>
        <v>0.99072492559873104</v>
      </c>
      <c r="H74" s="256">
        <f t="shared" si="19"/>
        <v>1.117775608225122</v>
      </c>
      <c r="I74" s="256">
        <f t="shared" si="19"/>
        <v>1.2152388614217682</v>
      </c>
      <c r="J74" s="256">
        <f t="shared" si="19"/>
        <v>1.0797772803619203</v>
      </c>
      <c r="K74" s="256">
        <f t="shared" si="19"/>
        <v>0.98872248000297469</v>
      </c>
      <c r="L74" s="256">
        <f t="shared" si="19"/>
        <v>1.0027473740501331</v>
      </c>
      <c r="M74" s="256">
        <f t="shared" si="19"/>
        <v>1.0210656440873591</v>
      </c>
      <c r="N74" s="256">
        <f t="shared" si="19"/>
        <v>0.91585386224422294</v>
      </c>
      <c r="O74" s="256">
        <f t="shared" si="19"/>
        <v>0.98966173637182786</v>
      </c>
      <c r="P74" s="256">
        <f t="shared" si="19"/>
        <v>0.97979373291024674</v>
      </c>
      <c r="Q74" s="256">
        <f t="shared" si="19"/>
        <v>0.77363818195528022</v>
      </c>
      <c r="R74" s="256">
        <f t="shared" si="19"/>
        <v>0.86189121973693561</v>
      </c>
      <c r="S74" s="256">
        <f t="shared" si="19"/>
        <v>1.7880145963444352</v>
      </c>
      <c r="T74" s="256">
        <f t="shared" si="19"/>
        <v>1.68533178554482</v>
      </c>
      <c r="U74" s="256">
        <f t="shared" si="19"/>
        <v>1.7463336566170757</v>
      </c>
      <c r="V74" s="256">
        <f t="shared" si="19"/>
        <v>1.7298592895027869</v>
      </c>
      <c r="W74" s="256">
        <f t="shared" si="19"/>
        <v>1.6362533115370774</v>
      </c>
      <c r="DA74" s="109"/>
    </row>
    <row r="75" spans="1:105" ht="12" customHeight="1" x14ac:dyDescent="0.25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 t="str">
        <f t="shared" si="20"/>
        <v/>
      </c>
      <c r="K75" s="257" t="str">
        <f t="shared" si="20"/>
        <v/>
      </c>
      <c r="L75" s="257" t="str">
        <f t="shared" si="20"/>
        <v/>
      </c>
      <c r="M75" s="257" t="str">
        <f t="shared" si="20"/>
        <v/>
      </c>
      <c r="N75" s="257" t="str">
        <f t="shared" si="20"/>
        <v/>
      </c>
      <c r="O75" s="257" t="str">
        <f t="shared" si="20"/>
        <v/>
      </c>
      <c r="P75" s="257" t="str">
        <f t="shared" si="20"/>
        <v/>
      </c>
      <c r="Q75" s="257" t="str">
        <f t="shared" si="20"/>
        <v/>
      </c>
      <c r="R75" s="257" t="str">
        <f t="shared" si="20"/>
        <v/>
      </c>
      <c r="S75" s="257" t="str">
        <f t="shared" si="20"/>
        <v/>
      </c>
      <c r="T75" s="257" t="str">
        <f t="shared" si="20"/>
        <v/>
      </c>
      <c r="U75" s="257" t="str">
        <f t="shared" si="20"/>
        <v/>
      </c>
      <c r="V75" s="257">
        <f t="shared" si="20"/>
        <v>1.4331025349749522</v>
      </c>
      <c r="W75" s="257">
        <f t="shared" si="20"/>
        <v>1.3526749207919806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1.15409350185699</v>
      </c>
      <c r="C76" s="295">
        <f t="shared" si="21"/>
        <v>1.2862219518708604</v>
      </c>
      <c r="D76" s="295">
        <f t="shared" si="21"/>
        <v>1.2816790731397449</v>
      </c>
      <c r="E76" s="295">
        <f t="shared" si="21"/>
        <v>1.2738173402527146</v>
      </c>
      <c r="F76" s="295">
        <f t="shared" si="21"/>
        <v>1.1989621374130073</v>
      </c>
      <c r="G76" s="295">
        <f t="shared" si="21"/>
        <v>1.1192112268593091</v>
      </c>
      <c r="H76" s="295">
        <f t="shared" si="21"/>
        <v>1.2528346003549999</v>
      </c>
      <c r="I76" s="295">
        <f t="shared" si="21"/>
        <v>1.3537913241234385</v>
      </c>
      <c r="J76" s="295">
        <f t="shared" si="21"/>
        <v>1.1622872153049304</v>
      </c>
      <c r="K76" s="295">
        <f t="shared" si="21"/>
        <v>1.0732075090355149</v>
      </c>
      <c r="L76" s="295">
        <f t="shared" si="21"/>
        <v>1.139569215448049</v>
      </c>
      <c r="M76" s="295">
        <f t="shared" si="21"/>
        <v>1.1660757412203062</v>
      </c>
      <c r="N76" s="295">
        <f t="shared" si="21"/>
        <v>1.0804038547682511</v>
      </c>
      <c r="O76" s="295">
        <f t="shared" si="21"/>
        <v>1.1526586671761501</v>
      </c>
      <c r="P76" s="295">
        <f t="shared" si="21"/>
        <v>1.1390119369560567</v>
      </c>
      <c r="Q76" s="295">
        <f t="shared" si="21"/>
        <v>0.90383319903871806</v>
      </c>
      <c r="R76" s="295">
        <f t="shared" si="21"/>
        <v>0.99365748831944856</v>
      </c>
      <c r="S76" s="295">
        <f t="shared" si="21"/>
        <v>2.0410095984010277</v>
      </c>
      <c r="T76" s="295">
        <f t="shared" si="21"/>
        <v>1.9407087108608327</v>
      </c>
      <c r="U76" s="295">
        <f t="shared" si="21"/>
        <v>1.9938187124925837</v>
      </c>
      <c r="V76" s="295">
        <f t="shared" si="21"/>
        <v>1.9654987465470322</v>
      </c>
      <c r="W76" s="295">
        <f t="shared" si="21"/>
        <v>1.8607603989043562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0.48114684232327581</v>
      </c>
      <c r="C77" s="258">
        <f t="shared" si="22"/>
        <v>0.63941448357880215</v>
      </c>
      <c r="D77" s="258">
        <f t="shared" si="22"/>
        <v>0.75478217899789135</v>
      </c>
      <c r="E77" s="258">
        <f t="shared" si="22"/>
        <v>0.67315059259112009</v>
      </c>
      <c r="F77" s="258">
        <f t="shared" si="22"/>
        <v>0.52709900073289373</v>
      </c>
      <c r="G77" s="258">
        <f t="shared" si="22"/>
        <v>0.36371751886063347</v>
      </c>
      <c r="H77" s="258">
        <f t="shared" si="22"/>
        <v>0.45869376384800387</v>
      </c>
      <c r="I77" s="258">
        <f t="shared" si="22"/>
        <v>0.53910903681449929</v>
      </c>
      <c r="J77" s="258">
        <f t="shared" si="22"/>
        <v>0.67713248608283561</v>
      </c>
      <c r="K77" s="258">
        <f t="shared" si="22"/>
        <v>0.57643931485485556</v>
      </c>
      <c r="L77" s="258">
        <f t="shared" si="22"/>
        <v>0.33506290404539174</v>
      </c>
      <c r="M77" s="258">
        <f t="shared" si="22"/>
        <v>0.31342285211553039</v>
      </c>
      <c r="N77" s="258">
        <f t="shared" si="22"/>
        <v>0.1128572542087785</v>
      </c>
      <c r="O77" s="258">
        <f t="shared" si="22"/>
        <v>0.19424400010577408</v>
      </c>
      <c r="P77" s="258">
        <f t="shared" si="22"/>
        <v>0.20281601431441476</v>
      </c>
      <c r="Q77" s="258">
        <f t="shared" si="22"/>
        <v>0.12232077680736463</v>
      </c>
      <c r="R77" s="258">
        <f t="shared" si="22"/>
        <v>0.10457859394978224</v>
      </c>
      <c r="S77" s="258">
        <f t="shared" si="22"/>
        <v>0.1481041006583485</v>
      </c>
      <c r="T77" s="258">
        <f t="shared" si="22"/>
        <v>0.1352348854194988</v>
      </c>
      <c r="U77" s="258">
        <f t="shared" si="22"/>
        <v>0.15597704598427789</v>
      </c>
      <c r="V77" s="258">
        <f t="shared" si="22"/>
        <v>0.18837816076634631</v>
      </c>
      <c r="W77" s="258">
        <f t="shared" si="22"/>
        <v>0.19019074770130151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HU: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12.78133206084232</v>
      </c>
      <c r="W5" s="225">
        <v>14.42573820930024</v>
      </c>
      <c r="DA5" s="89" t="s">
        <v>1844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6.39066603042691E-2</v>
      </c>
      <c r="W6" s="261">
        <v>7.2128691046563442E-2</v>
      </c>
      <c r="DA6" s="67" t="s">
        <v>1845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8.9469324425976743E-2</v>
      </c>
      <c r="W7" s="226">
        <v>0.1009801674651888</v>
      </c>
      <c r="DA7" s="174" t="s">
        <v>1846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0.5112532824341528</v>
      </c>
      <c r="W8" s="226">
        <v>0.57702952837250754</v>
      </c>
      <c r="DA8" s="174" t="s">
        <v>1847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0.2556266412170764</v>
      </c>
      <c r="W9" s="226">
        <v>0.28851476418625382</v>
      </c>
      <c r="DA9" s="174" t="s">
        <v>1848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0.15267910113902619</v>
      </c>
      <c r="W10" s="262">
        <v>0.17306703561439329</v>
      </c>
      <c r="DA10" s="68" t="s">
        <v>1849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1.154195531690479E-3</v>
      </c>
      <c r="W11" s="228">
        <v>1.2079949027146331E-3</v>
      </c>
      <c r="DA11" s="69" t="s">
        <v>1850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6.2940896401771071E-2</v>
      </c>
      <c r="W12" s="228">
        <v>7.3305534095110605E-2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2.581404782983012E-3</v>
      </c>
      <c r="W14" s="228">
        <v>3.3537079807163428E-3</v>
      </c>
      <c r="DA14" s="69" t="s">
        <v>1853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8.6002604422581674E-2</v>
      </c>
      <c r="W15" s="228">
        <v>9.519979863585179E-2</v>
      </c>
      <c r="DA15" s="69" t="s">
        <v>1854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0.38505321137372678</v>
      </c>
      <c r="W16" s="263">
        <v>0.43815382794152907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10.467670036895365</v>
      </c>
      <c r="W17" s="296">
        <f t="shared" si="0"/>
        <v>11.802189021470411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7.2588932754476563</v>
      </c>
      <c r="W18" s="331">
        <v>8.150907121957685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1.5136622435195799</v>
      </c>
      <c r="W19" s="231">
        <v>1.1391495833177181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4.7792873604603853E-2</v>
      </c>
      <c r="W21" s="231">
        <v>5.2447267836453162E-2</v>
      </c>
      <c r="DA21" s="73" t="s">
        <v>1862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4.1697595562616187E-2</v>
      </c>
      <c r="W22" s="231">
        <v>4.5912751715824263E-2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2.2738643240679131</v>
      </c>
      <c r="W25" s="231">
        <v>2.7861531358628402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2.7200025502465688</v>
      </c>
      <c r="W27" s="231">
        <v>3.3554466431997838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0.66187368844637495</v>
      </c>
      <c r="W28" s="231">
        <v>0.77179774002506629</v>
      </c>
      <c r="DA28" s="73" t="s">
        <v>1869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3.2087767614477092</v>
      </c>
      <c r="W29" s="264">
        <v>3.651281899512727</v>
      </c>
      <c r="DA29" s="72" t="s">
        <v>1871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0.855673803052723</v>
      </c>
      <c r="W30" s="318">
        <v>0.97367517320339436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136.01600467418641</v>
      </c>
      <c r="C32" s="225">
        <v>138.63060744123601</v>
      </c>
      <c r="D32" s="225">
        <v>144.87114380899959</v>
      </c>
      <c r="E32" s="225">
        <v>148.5463166331985</v>
      </c>
      <c r="F32" s="225">
        <v>140.62522415953629</v>
      </c>
      <c r="G32" s="225">
        <v>141.2753959931178</v>
      </c>
      <c r="H32" s="225">
        <v>145.50347534421701</v>
      </c>
      <c r="I32" s="225">
        <v>133.57231196546479</v>
      </c>
      <c r="J32" s="225">
        <v>138.3039158975925</v>
      </c>
      <c r="K32" s="225">
        <v>113.888539890801</v>
      </c>
      <c r="L32" s="225">
        <v>131.56028311596111</v>
      </c>
      <c r="M32" s="225">
        <v>129.93874271705101</v>
      </c>
      <c r="N32" s="225">
        <v>141.60037486811831</v>
      </c>
      <c r="O32" s="225">
        <v>161.85318109940351</v>
      </c>
      <c r="P32" s="225">
        <v>165.83549250023879</v>
      </c>
      <c r="Q32" s="225">
        <v>158.9638387312506</v>
      </c>
      <c r="R32" s="225">
        <v>174.25579440145219</v>
      </c>
      <c r="S32" s="225">
        <v>206.90093590410041</v>
      </c>
      <c r="T32" s="225">
        <v>196.83340095193051</v>
      </c>
      <c r="U32" s="225">
        <v>211.60849523327261</v>
      </c>
      <c r="V32" s="225">
        <v>205.18490526951089</v>
      </c>
      <c r="W32" s="225">
        <v>209.440519083993</v>
      </c>
      <c r="DA32" s="89" t="s">
        <v>1874</v>
      </c>
    </row>
    <row r="33" spans="1:105" ht="12" customHeight="1" x14ac:dyDescent="0.25">
      <c r="A33" s="55" t="s">
        <v>92</v>
      </c>
      <c r="B33" s="261">
        <v>0.7179090829091368</v>
      </c>
      <c r="C33" s="261">
        <v>0.73170927560846466</v>
      </c>
      <c r="D33" s="261">
        <v>0.7646475886498233</v>
      </c>
      <c r="E33" s="261">
        <v>0.78404559962755593</v>
      </c>
      <c r="F33" s="261">
        <v>0.74223710622948758</v>
      </c>
      <c r="G33" s="261">
        <v>0.74566879256606244</v>
      </c>
      <c r="H33" s="261">
        <v>0.76798511171291051</v>
      </c>
      <c r="I33" s="261">
        <v>0.70501097436930726</v>
      </c>
      <c r="J33" s="261">
        <v>0.7299849577450841</v>
      </c>
      <c r="K33" s="261">
        <v>0.60111762158206739</v>
      </c>
      <c r="L33" s="261">
        <v>0.69439124039353306</v>
      </c>
      <c r="M33" s="261">
        <v>0.68583255214596262</v>
      </c>
      <c r="N33" s="261">
        <v>0.74738407075851221</v>
      </c>
      <c r="O33" s="261">
        <v>0.8542808553150214</v>
      </c>
      <c r="P33" s="261">
        <v>0.87529998120783081</v>
      </c>
      <c r="Q33" s="261">
        <v>0.83903055345045974</v>
      </c>
      <c r="R33" s="261">
        <v>0.91974336292742909</v>
      </c>
      <c r="S33" s="261">
        <v>1.0920484063914491</v>
      </c>
      <c r="T33" s="261">
        <v>1.0389107274729019</v>
      </c>
      <c r="U33" s="261">
        <v>1.116895479416659</v>
      </c>
      <c r="V33" s="261">
        <v>1.0829909871405179</v>
      </c>
      <c r="W33" s="261">
        <v>1.105452636547926</v>
      </c>
      <c r="DA33" s="67" t="s">
        <v>1875</v>
      </c>
    </row>
    <row r="34" spans="1:105" ht="12" customHeight="1" x14ac:dyDescent="0.25">
      <c r="A34" s="202" t="s">
        <v>93</v>
      </c>
      <c r="B34" s="226">
        <v>1.0187669351715971</v>
      </c>
      <c r="C34" s="226">
        <v>1.03835044561292</v>
      </c>
      <c r="D34" s="226">
        <v>1.0850923869335241</v>
      </c>
      <c r="E34" s="226">
        <v>1.1126196221540749</v>
      </c>
      <c r="F34" s="226">
        <v>1.0532902283669201</v>
      </c>
      <c r="G34" s="226">
        <v>1.058160049148982</v>
      </c>
      <c r="H34" s="226">
        <v>1.0898285829547081</v>
      </c>
      <c r="I34" s="226">
        <v>1.0004635499387691</v>
      </c>
      <c r="J34" s="226">
        <v>1.03590350899273</v>
      </c>
      <c r="K34" s="226">
        <v>0.85303107537686929</v>
      </c>
      <c r="L34" s="226">
        <v>0.98539334941839651</v>
      </c>
      <c r="M34" s="226">
        <v>0.97324792766146018</v>
      </c>
      <c r="N34" s="226">
        <v>1.0605941577968461</v>
      </c>
      <c r="O34" s="226">
        <v>1.2122887277290619</v>
      </c>
      <c r="P34" s="226">
        <v>1.242116446831083</v>
      </c>
      <c r="Q34" s="226">
        <v>1.1906474034153429</v>
      </c>
      <c r="R34" s="226">
        <v>1.305184945142404</v>
      </c>
      <c r="S34" s="226">
        <v>1.54969874949925</v>
      </c>
      <c r="T34" s="226">
        <v>1.474292390138797</v>
      </c>
      <c r="U34" s="226">
        <v>1.5849586132292139</v>
      </c>
      <c r="V34" s="226">
        <v>1.536845590971931</v>
      </c>
      <c r="W34" s="226">
        <v>1.5687203593380801</v>
      </c>
      <c r="DA34" s="174" t="s">
        <v>1876</v>
      </c>
    </row>
    <row r="35" spans="1:105" ht="12" customHeight="1" x14ac:dyDescent="0.25">
      <c r="A35" s="202" t="s">
        <v>94</v>
      </c>
      <c r="B35" s="226">
        <v>3.6251775402655828</v>
      </c>
      <c r="C35" s="226">
        <v>3.6948634514985419</v>
      </c>
      <c r="D35" s="226">
        <v>3.8611898506129041</v>
      </c>
      <c r="E35" s="226">
        <v>3.9591426908769431</v>
      </c>
      <c r="F35" s="226">
        <v>3.748025134535617</v>
      </c>
      <c r="G35" s="226">
        <v>3.7653538917957641</v>
      </c>
      <c r="H35" s="226">
        <v>3.8780431178809449</v>
      </c>
      <c r="I35" s="226">
        <v>3.5600468231544089</v>
      </c>
      <c r="J35" s="226">
        <v>3.6861562787667599</v>
      </c>
      <c r="K35" s="226">
        <v>3.03542349957005</v>
      </c>
      <c r="L35" s="226">
        <v>3.5064210618859111</v>
      </c>
      <c r="M35" s="226">
        <v>3.463202825555066</v>
      </c>
      <c r="N35" s="226">
        <v>3.7740154175050922</v>
      </c>
      <c r="O35" s="226">
        <v>4.3138049698681069</v>
      </c>
      <c r="P35" s="226">
        <v>4.4199438458297484</v>
      </c>
      <c r="Q35" s="226">
        <v>4.2367965392494957</v>
      </c>
      <c r="R35" s="226">
        <v>4.6443666217200601</v>
      </c>
      <c r="S35" s="226">
        <v>5.514443889873677</v>
      </c>
      <c r="T35" s="226">
        <v>5.2461181021893042</v>
      </c>
      <c r="U35" s="226">
        <v>5.639912494766274</v>
      </c>
      <c r="V35" s="226">
        <v>5.468707244909961</v>
      </c>
      <c r="W35" s="226">
        <v>5.5821303355039564</v>
      </c>
      <c r="DA35" s="174" t="s">
        <v>1877</v>
      </c>
    </row>
    <row r="36" spans="1:105" ht="12" customHeight="1" x14ac:dyDescent="0.25">
      <c r="A36" s="202" t="s">
        <v>95</v>
      </c>
      <c r="B36" s="226">
        <v>2.871636331636545</v>
      </c>
      <c r="C36" s="226">
        <v>2.9268371024338582</v>
      </c>
      <c r="D36" s="226">
        <v>3.0585903545992918</v>
      </c>
      <c r="E36" s="226">
        <v>3.1361823985102242</v>
      </c>
      <c r="F36" s="226">
        <v>2.968948424917949</v>
      </c>
      <c r="G36" s="226">
        <v>2.9826751702642489</v>
      </c>
      <c r="H36" s="226">
        <v>3.0719404468516411</v>
      </c>
      <c r="I36" s="226">
        <v>2.8200438974772291</v>
      </c>
      <c r="J36" s="226">
        <v>2.9199398309803359</v>
      </c>
      <c r="K36" s="226">
        <v>2.40447048632827</v>
      </c>
      <c r="L36" s="226">
        <v>2.7775649615741309</v>
      </c>
      <c r="M36" s="226">
        <v>2.74333020858385</v>
      </c>
      <c r="N36" s="226">
        <v>2.9895362830340488</v>
      </c>
      <c r="O36" s="226">
        <v>3.4171234212600861</v>
      </c>
      <c r="P36" s="226">
        <v>3.5011999248313219</v>
      </c>
      <c r="Q36" s="226">
        <v>3.3561222138018389</v>
      </c>
      <c r="R36" s="226">
        <v>3.678973451709715</v>
      </c>
      <c r="S36" s="226">
        <v>4.3681936255657936</v>
      </c>
      <c r="T36" s="226">
        <v>4.1556429098916086</v>
      </c>
      <c r="U36" s="226">
        <v>4.4675819176666378</v>
      </c>
      <c r="V36" s="226">
        <v>4.3319639485620716</v>
      </c>
      <c r="W36" s="226">
        <v>4.4218105461917032</v>
      </c>
      <c r="DA36" s="174" t="s">
        <v>1878</v>
      </c>
    </row>
    <row r="37" spans="1:105" ht="12" customHeight="1" x14ac:dyDescent="0.25">
      <c r="A37" s="56" t="s">
        <v>96</v>
      </c>
      <c r="B37" s="262">
        <v>1.519076726540755</v>
      </c>
      <c r="C37" s="262">
        <v>1.5512204568703389</v>
      </c>
      <c r="D37" s="262">
        <v>1.6386731373818231</v>
      </c>
      <c r="E37" s="262">
        <v>1.690135675006017</v>
      </c>
      <c r="F37" s="262">
        <v>1.5721901955195039</v>
      </c>
      <c r="G37" s="262">
        <v>1.617398527259551</v>
      </c>
      <c r="H37" s="262">
        <v>1.667647870572994</v>
      </c>
      <c r="I37" s="262">
        <v>1.525589050412717</v>
      </c>
      <c r="J37" s="262">
        <v>1.5483776908967619</v>
      </c>
      <c r="K37" s="262">
        <v>1.254416933904924</v>
      </c>
      <c r="L37" s="262">
        <v>1.563206441910884</v>
      </c>
      <c r="M37" s="262">
        <v>1.565506757932233</v>
      </c>
      <c r="N37" s="262">
        <v>2.1569231737017032</v>
      </c>
      <c r="O37" s="262">
        <v>2.1371159212116542</v>
      </c>
      <c r="P37" s="262">
        <v>2.161705263919854</v>
      </c>
      <c r="Q37" s="262">
        <v>2.321531089918548</v>
      </c>
      <c r="R37" s="262">
        <v>2.5075572595027511</v>
      </c>
      <c r="S37" s="262">
        <v>2.6885869887553469</v>
      </c>
      <c r="T37" s="262">
        <v>2.6606879256507781</v>
      </c>
      <c r="U37" s="262">
        <v>2.7508781955360071</v>
      </c>
      <c r="V37" s="262">
        <v>2.5763149503734488</v>
      </c>
      <c r="W37" s="262">
        <v>2.649429824395475</v>
      </c>
      <c r="DA37" s="68" t="s">
        <v>1879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1.169423260520607E-2</v>
      </c>
      <c r="R38" s="228">
        <v>1.565841751939433E-2</v>
      </c>
      <c r="S38" s="228">
        <v>1.9546528265002361E-2</v>
      </c>
      <c r="T38" s="228">
        <v>1.7384734208967158E-2</v>
      </c>
      <c r="U38" s="228">
        <v>1.9213887870411509E-2</v>
      </c>
      <c r="V38" s="228">
        <v>1.9475954349775369E-2</v>
      </c>
      <c r="W38" s="228">
        <v>1.8492821071372671E-2</v>
      </c>
      <c r="DA38" s="69" t="s">
        <v>1880</v>
      </c>
    </row>
    <row r="39" spans="1:105" ht="12" customHeight="1" x14ac:dyDescent="0.25">
      <c r="A39" s="37" t="s">
        <v>162</v>
      </c>
      <c r="B39" s="228">
        <v>1.2248087780285031</v>
      </c>
      <c r="C39" s="228">
        <v>1.397060876558101</v>
      </c>
      <c r="D39" s="228">
        <v>1.5405905126663899</v>
      </c>
      <c r="E39" s="228">
        <v>1.549744328370583</v>
      </c>
      <c r="F39" s="228">
        <v>1.32162791792404</v>
      </c>
      <c r="G39" s="228">
        <v>1.1212174826192349</v>
      </c>
      <c r="H39" s="228">
        <v>1.328424774107821</v>
      </c>
      <c r="I39" s="228">
        <v>1.304421374154408</v>
      </c>
      <c r="J39" s="228">
        <v>1.417066371857882</v>
      </c>
      <c r="K39" s="228">
        <v>1.0872162239761169</v>
      </c>
      <c r="L39" s="228">
        <v>1.0481053039993899</v>
      </c>
      <c r="M39" s="228">
        <v>1.008767777379082</v>
      </c>
      <c r="N39" s="228">
        <v>0.61874170593391009</v>
      </c>
      <c r="O39" s="228">
        <v>1.00035360255658</v>
      </c>
      <c r="P39" s="228">
        <v>1.0559400482412209</v>
      </c>
      <c r="Q39" s="228">
        <v>0.68968909348487273</v>
      </c>
      <c r="R39" s="228">
        <v>0.60328859288723613</v>
      </c>
      <c r="S39" s="228">
        <v>0.92189674335102478</v>
      </c>
      <c r="T39" s="228">
        <v>0.82877055770668273</v>
      </c>
      <c r="U39" s="228">
        <v>0.96241472735943812</v>
      </c>
      <c r="V39" s="228">
        <v>1.0620679004530811</v>
      </c>
      <c r="W39" s="228">
        <v>1.122211792877517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2.3742027596676069E-2</v>
      </c>
      <c r="T41" s="228">
        <v>1.317951299062717E-2</v>
      </c>
      <c r="U41" s="228">
        <v>1.7638715008264999E-2</v>
      </c>
      <c r="V41" s="228">
        <v>4.3558756147698663E-2</v>
      </c>
      <c r="W41" s="228">
        <v>5.1340880225280938E-2</v>
      </c>
      <c r="DA41" s="69" t="s">
        <v>1883</v>
      </c>
    </row>
    <row r="42" spans="1:105" ht="12" customHeight="1" x14ac:dyDescent="0.25">
      <c r="A42" s="37" t="s">
        <v>38</v>
      </c>
      <c r="B42" s="228">
        <v>0.29426794851225202</v>
      </c>
      <c r="C42" s="228">
        <v>0.154159580312238</v>
      </c>
      <c r="D42" s="228">
        <v>9.8082624715432484E-2</v>
      </c>
      <c r="E42" s="228">
        <v>0.14039134663543351</v>
      </c>
      <c r="F42" s="228">
        <v>0.25056227759546468</v>
      </c>
      <c r="G42" s="228">
        <v>0.49618104464031632</v>
      </c>
      <c r="H42" s="228">
        <v>0.33922309646517301</v>
      </c>
      <c r="I42" s="228">
        <v>0.22116767625830849</v>
      </c>
      <c r="J42" s="228">
        <v>0.13131131903888069</v>
      </c>
      <c r="K42" s="228">
        <v>0.16720070992880651</v>
      </c>
      <c r="L42" s="228">
        <v>0.51510113791149348</v>
      </c>
      <c r="M42" s="228">
        <v>0.55673898055315074</v>
      </c>
      <c r="N42" s="228">
        <v>1.538181467767793</v>
      </c>
      <c r="O42" s="228">
        <v>1.136762318655075</v>
      </c>
      <c r="P42" s="228">
        <v>1.1057652156786331</v>
      </c>
      <c r="Q42" s="228">
        <v>1.6201477638284689</v>
      </c>
      <c r="R42" s="228">
        <v>1.888610249096121</v>
      </c>
      <c r="S42" s="228">
        <v>1.7234016895426429</v>
      </c>
      <c r="T42" s="228">
        <v>1.801353120744501</v>
      </c>
      <c r="U42" s="228">
        <v>1.7516108652978919</v>
      </c>
      <c r="V42" s="228">
        <v>1.451212339422894</v>
      </c>
      <c r="W42" s="228">
        <v>1.457384330221305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6.8672529543307945</v>
      </c>
      <c r="C43" s="263">
        <f t="shared" si="1"/>
        <v>6.2048876741313723</v>
      </c>
      <c r="D43" s="263">
        <f t="shared" si="1"/>
        <v>5.9970522483372601</v>
      </c>
      <c r="E43" s="263">
        <f t="shared" si="1"/>
        <v>6.5425555108860145</v>
      </c>
      <c r="F43" s="263">
        <f t="shared" si="1"/>
        <v>6.8577011454910277</v>
      </c>
      <c r="G43" s="263">
        <f t="shared" si="1"/>
        <v>7.9361679336790427</v>
      </c>
      <c r="H43" s="263">
        <f t="shared" si="1"/>
        <v>7.6331682635383729</v>
      </c>
      <c r="I43" s="263">
        <f t="shared" si="1"/>
        <v>6.5514700028503672</v>
      </c>
      <c r="J43" s="263">
        <f t="shared" si="1"/>
        <v>6.0213213193347688</v>
      </c>
      <c r="K43" s="263">
        <f t="shared" si="1"/>
        <v>5.295525865189088</v>
      </c>
      <c r="L43" s="263">
        <f t="shared" si="1"/>
        <v>7.824532431165963</v>
      </c>
      <c r="M43" s="263">
        <f t="shared" si="1"/>
        <v>7.9534378111300015</v>
      </c>
      <c r="N43" s="263">
        <f t="shared" si="1"/>
        <v>11.792896054394904</v>
      </c>
      <c r="O43" s="263">
        <f t="shared" si="1"/>
        <v>11.543488246164987</v>
      </c>
      <c r="P43" s="263">
        <f t="shared" si="1"/>
        <v>11.619873239088044</v>
      </c>
      <c r="Q43" s="263">
        <f t="shared" si="1"/>
        <v>12.519641617133789</v>
      </c>
      <c r="R43" s="263">
        <f t="shared" si="1"/>
        <v>13.186476746349829</v>
      </c>
      <c r="S43" s="263">
        <f t="shared" si="1"/>
        <v>14.201434468303528</v>
      </c>
      <c r="T43" s="263">
        <f t="shared" si="1"/>
        <v>14.088225958008774</v>
      </c>
      <c r="U43" s="263">
        <f t="shared" si="1"/>
        <v>14.554887148453933</v>
      </c>
      <c r="V43" s="263">
        <f t="shared" si="1"/>
        <v>13.51077265410078</v>
      </c>
      <c r="W43" s="263">
        <f t="shared" si="1"/>
        <v>13.884528183895313</v>
      </c>
      <c r="DA43" s="70"/>
    </row>
    <row r="44" spans="1:105" ht="12" customHeight="1" x14ac:dyDescent="0.25">
      <c r="A44" s="60" t="s">
        <v>1886</v>
      </c>
      <c r="B44" s="264">
        <v>3.2783148664993731</v>
      </c>
      <c r="C44" s="264">
        <v>3.4156333007706201</v>
      </c>
      <c r="D44" s="264">
        <v>3.6144533903071481</v>
      </c>
      <c r="E44" s="264">
        <v>3.6689942990941051</v>
      </c>
      <c r="F44" s="264">
        <v>3.4120445754756048</v>
      </c>
      <c r="G44" s="264">
        <v>3.3285875344220148</v>
      </c>
      <c r="H44" s="264">
        <v>3.4787661206128688</v>
      </c>
      <c r="I44" s="264">
        <v>3.236363142501137</v>
      </c>
      <c r="J44" s="264">
        <v>3.423380102849356</v>
      </c>
      <c r="K44" s="264">
        <v>2.7881134114390429</v>
      </c>
      <c r="L44" s="264">
        <v>3.0572271052066431</v>
      </c>
      <c r="M44" s="264">
        <v>2.9977578867794952</v>
      </c>
      <c r="N44" s="264">
        <v>2.9597842208286451</v>
      </c>
      <c r="O44" s="264">
        <v>3.5748421888305049</v>
      </c>
      <c r="P44" s="264">
        <v>3.6831319326309861</v>
      </c>
      <c r="Q44" s="264">
        <v>3.393254195484436</v>
      </c>
      <c r="R44" s="264">
        <v>3.7711994285714829</v>
      </c>
      <c r="S44" s="264">
        <v>4.6231493935753596</v>
      </c>
      <c r="T44" s="264">
        <v>4.3408174414006604</v>
      </c>
      <c r="U44" s="264">
        <v>4.7254626126240922</v>
      </c>
      <c r="V44" s="264">
        <v>4.6413073848251232</v>
      </c>
      <c r="W44" s="264">
        <v>4.7281862073913006</v>
      </c>
      <c r="DA44" s="72" t="s">
        <v>1887</v>
      </c>
    </row>
    <row r="45" spans="1:105" ht="12" customHeight="1" x14ac:dyDescent="0.25">
      <c r="A45" s="64" t="s">
        <v>30</v>
      </c>
      <c r="B45" s="231">
        <v>8.29189876250375E-3</v>
      </c>
      <c r="C45" s="231">
        <v>9.1941131755067709E-3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0.40789562226885789</v>
      </c>
      <c r="S45" s="231">
        <v>1.8425411541772061</v>
      </c>
      <c r="T45" s="231">
        <v>1.440330479653317</v>
      </c>
      <c r="U45" s="231">
        <v>1.295283312764937</v>
      </c>
      <c r="V45" s="231">
        <v>0.96782959638501298</v>
      </c>
      <c r="W45" s="231">
        <v>0.66079900892119869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3.2746395503655053E-2</v>
      </c>
      <c r="D47" s="231">
        <v>0</v>
      </c>
      <c r="E47" s="231">
        <v>0</v>
      </c>
      <c r="F47" s="231">
        <v>3.2539534187935072E-2</v>
      </c>
      <c r="G47" s="231">
        <v>3.253953418793451E-2</v>
      </c>
      <c r="H47" s="231">
        <v>3.2539534187919272E-2</v>
      </c>
      <c r="I47" s="231">
        <v>3.2539534187924157E-2</v>
      </c>
      <c r="J47" s="231">
        <v>3.2539534187911258E-2</v>
      </c>
      <c r="K47" s="231">
        <v>3.2539534187916261E-2</v>
      </c>
      <c r="L47" s="231">
        <v>0</v>
      </c>
      <c r="M47" s="231">
        <v>0</v>
      </c>
      <c r="N47" s="231">
        <v>0</v>
      </c>
      <c r="O47" s="231">
        <v>3.253953418839179E-2</v>
      </c>
      <c r="P47" s="231">
        <v>3.2539534188419907E-2</v>
      </c>
      <c r="Q47" s="231">
        <v>3.2539534188448953E-2</v>
      </c>
      <c r="R47" s="231">
        <v>3.1956334816458883E-2</v>
      </c>
      <c r="S47" s="231">
        <v>3.1943873291053103E-2</v>
      </c>
      <c r="T47" s="231">
        <v>3.1943873291417797E-2</v>
      </c>
      <c r="U47" s="231">
        <v>3.1943873291043701E-2</v>
      </c>
      <c r="V47" s="231">
        <v>3.055857260683886E-2</v>
      </c>
      <c r="W47" s="231">
        <v>3.0423662629113019E-2</v>
      </c>
      <c r="DA47" s="73" t="s">
        <v>1890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2.7921983191460959E-2</v>
      </c>
      <c r="R48" s="231">
        <v>2.8246275953533202E-2</v>
      </c>
      <c r="S48" s="231">
        <v>2.7857986939372869E-2</v>
      </c>
      <c r="T48" s="231">
        <v>2.8055908981078799E-2</v>
      </c>
      <c r="U48" s="231">
        <v>2.788177481174858E-2</v>
      </c>
      <c r="V48" s="231">
        <v>2.666127615745759E-2</v>
      </c>
      <c r="W48" s="231">
        <v>2.6633114101047722E-2</v>
      </c>
      <c r="DA48" s="73" t="s">
        <v>1891</v>
      </c>
    </row>
    <row r="49" spans="1:105" ht="12" customHeight="1" x14ac:dyDescent="0.25">
      <c r="A49" s="64" t="s">
        <v>70</v>
      </c>
      <c r="B49" s="231">
        <v>0.22375415903217971</v>
      </c>
      <c r="C49" s="231">
        <v>0.27969145263803757</v>
      </c>
      <c r="D49" s="231">
        <v>0.27969145263775819</v>
      </c>
      <c r="E49" s="231">
        <v>0.1957855122296947</v>
      </c>
      <c r="F49" s="231">
        <v>0.2237541590322025</v>
      </c>
      <c r="G49" s="231">
        <v>0.22375415903219861</v>
      </c>
      <c r="H49" s="231">
        <v>0.16781437312156619</v>
      </c>
      <c r="I49" s="231">
        <v>0.22264508330344901</v>
      </c>
      <c r="J49" s="231">
        <v>0.13915286552647441</v>
      </c>
      <c r="K49" s="231">
        <v>0.1113237878042016</v>
      </c>
      <c r="L49" s="231">
        <v>5.5660647749648413E-2</v>
      </c>
      <c r="M49" s="231">
        <v>5.5660647749635743E-2</v>
      </c>
      <c r="N49" s="231">
        <v>8.3492217778221078E-2</v>
      </c>
      <c r="O49" s="231">
        <v>8.3492217778119271E-2</v>
      </c>
      <c r="P49" s="231">
        <v>8.3492217778191408E-2</v>
      </c>
      <c r="Q49" s="231">
        <v>5.5660647750507858E-2</v>
      </c>
      <c r="R49" s="231">
        <v>2.78315700277177E-2</v>
      </c>
      <c r="S49" s="231">
        <v>2.7831570027400349E-2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1.5778849438991449</v>
      </c>
      <c r="C51" s="231">
        <v>1.72046463404092</v>
      </c>
      <c r="D51" s="231">
        <v>1.8608401711352771</v>
      </c>
      <c r="E51" s="231">
        <v>2.020055397962266</v>
      </c>
      <c r="F51" s="231">
        <v>1.697059591626924</v>
      </c>
      <c r="G51" s="231">
        <v>1.5734490245851731</v>
      </c>
      <c r="H51" s="231">
        <v>1.942952943809255</v>
      </c>
      <c r="I51" s="231">
        <v>1.849948697112803</v>
      </c>
      <c r="J51" s="231">
        <v>1.7140750821157651</v>
      </c>
      <c r="K51" s="231">
        <v>1.286636720734446</v>
      </c>
      <c r="L51" s="231">
        <v>1.7429524282816731</v>
      </c>
      <c r="M51" s="231">
        <v>1.763792754136225</v>
      </c>
      <c r="N51" s="231">
        <v>1.7872942835015571</v>
      </c>
      <c r="O51" s="231">
        <v>2.2022724977433659</v>
      </c>
      <c r="P51" s="231">
        <v>2.2558711004404319</v>
      </c>
      <c r="Q51" s="231">
        <v>1.6467508322902229</v>
      </c>
      <c r="R51" s="231">
        <v>1.0882744730241909</v>
      </c>
      <c r="S51" s="231">
        <v>1.313900201996824</v>
      </c>
      <c r="T51" s="231">
        <v>1.337490182692763</v>
      </c>
      <c r="U51" s="231">
        <v>1.396585161979065</v>
      </c>
      <c r="V51" s="231">
        <v>1.4538997721709781</v>
      </c>
      <c r="W51" s="231">
        <v>1.6161944470179039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0.2679227883886845</v>
      </c>
      <c r="C53" s="231">
        <v>0.29700051092047042</v>
      </c>
      <c r="D53" s="231">
        <v>0.32469251186703019</v>
      </c>
      <c r="E53" s="231">
        <v>0.23400002492150571</v>
      </c>
      <c r="F53" s="231">
        <v>0.17169239971451131</v>
      </c>
      <c r="G53" s="231">
        <v>0.15853801388087491</v>
      </c>
      <c r="H53" s="231">
        <v>0.27138460004506287</v>
      </c>
      <c r="I53" s="231">
        <v>0.33161613517987443</v>
      </c>
      <c r="J53" s="231">
        <v>0.34130621705187808</v>
      </c>
      <c r="K53" s="231">
        <v>0.27346069011692309</v>
      </c>
      <c r="L53" s="231">
        <v>0.24299973830612639</v>
      </c>
      <c r="M53" s="231">
        <v>0.2353832542008058</v>
      </c>
      <c r="N53" s="231">
        <v>0.20215335152863551</v>
      </c>
      <c r="O53" s="231">
        <v>0.26584669832055657</v>
      </c>
      <c r="P53" s="231">
        <v>0.2346928857169836</v>
      </c>
      <c r="Q53" s="231">
        <v>0.20146049073643499</v>
      </c>
      <c r="R53" s="231">
        <v>0.41884431817033219</v>
      </c>
      <c r="S53" s="231">
        <v>0.80030655351200419</v>
      </c>
      <c r="T53" s="231">
        <v>0.99622914252883743</v>
      </c>
      <c r="U53" s="231">
        <v>1.4939997756846151</v>
      </c>
      <c r="V53" s="231">
        <v>1.7391587731290929</v>
      </c>
      <c r="W53" s="231">
        <v>1.9464307837928301</v>
      </c>
      <c r="DA53" s="73" t="s">
        <v>1896</v>
      </c>
    </row>
    <row r="54" spans="1:105" ht="12" customHeight="1" x14ac:dyDescent="0.25">
      <c r="A54" s="64" t="s">
        <v>79</v>
      </c>
      <c r="B54" s="231">
        <v>1.20046107641686</v>
      </c>
      <c r="C54" s="231">
        <v>1.07653619449203</v>
      </c>
      <c r="D54" s="231">
        <v>1.1492292546670819</v>
      </c>
      <c r="E54" s="231">
        <v>1.2191533639806389</v>
      </c>
      <c r="F54" s="231">
        <v>1.286998890914032</v>
      </c>
      <c r="G54" s="231">
        <v>1.340306802735834</v>
      </c>
      <c r="H54" s="231">
        <v>1.0640746694490659</v>
      </c>
      <c r="I54" s="231">
        <v>0.79961369271708638</v>
      </c>
      <c r="J54" s="231">
        <v>1.1963064039673259</v>
      </c>
      <c r="K54" s="231">
        <v>1.084152678595556</v>
      </c>
      <c r="L54" s="231">
        <v>1.015614290869195</v>
      </c>
      <c r="M54" s="231">
        <v>0.94292123069282852</v>
      </c>
      <c r="N54" s="231">
        <v>0.88684436802023081</v>
      </c>
      <c r="O54" s="231">
        <v>0.99069124080007209</v>
      </c>
      <c r="P54" s="231">
        <v>1.0765361945069589</v>
      </c>
      <c r="Q54" s="231">
        <v>1.4289207073273591</v>
      </c>
      <c r="R54" s="231">
        <v>1.768150834310392</v>
      </c>
      <c r="S54" s="231">
        <v>0.57876805363150019</v>
      </c>
      <c r="T54" s="231">
        <v>0.50676785425324633</v>
      </c>
      <c r="U54" s="231">
        <v>0.47976871409268301</v>
      </c>
      <c r="V54" s="231">
        <v>0.42319939437574322</v>
      </c>
      <c r="W54" s="231">
        <v>0.44770519092920658</v>
      </c>
      <c r="DA54" s="73" t="s">
        <v>1897</v>
      </c>
    </row>
    <row r="55" spans="1:105" ht="12" customHeight="1" x14ac:dyDescent="0.25">
      <c r="A55" s="60" t="s">
        <v>1898</v>
      </c>
      <c r="B55" s="264">
        <v>3.5889380878314219</v>
      </c>
      <c r="C55" s="264">
        <v>2.7892543733607522</v>
      </c>
      <c r="D55" s="264">
        <v>2.3825988580301121</v>
      </c>
      <c r="E55" s="264">
        <v>2.8735612117919098</v>
      </c>
      <c r="F55" s="264">
        <v>3.4456565700154229</v>
      </c>
      <c r="G55" s="264">
        <v>4.6075803992570279</v>
      </c>
      <c r="H55" s="264">
        <v>4.1544021429255036</v>
      </c>
      <c r="I55" s="264">
        <v>3.3151068603492302</v>
      </c>
      <c r="J55" s="264">
        <v>2.5979412164854132</v>
      </c>
      <c r="K55" s="264">
        <v>2.5074124537500451</v>
      </c>
      <c r="L55" s="264">
        <v>4.7673053259593194</v>
      </c>
      <c r="M55" s="264">
        <v>4.9556799243505063</v>
      </c>
      <c r="N55" s="264">
        <v>8.8331118335662584</v>
      </c>
      <c r="O55" s="264">
        <v>7.9686460573344817</v>
      </c>
      <c r="P55" s="264">
        <v>7.9367413064570584</v>
      </c>
      <c r="Q55" s="264">
        <v>9.126387421649353</v>
      </c>
      <c r="R55" s="264">
        <v>9.4152773177783455</v>
      </c>
      <c r="S55" s="264">
        <v>9.5782850747281678</v>
      </c>
      <c r="T55" s="264">
        <v>9.7474085166081128</v>
      </c>
      <c r="U55" s="264">
        <v>9.8294245358298404</v>
      </c>
      <c r="V55" s="264">
        <v>8.8694652692756577</v>
      </c>
      <c r="W55" s="264">
        <v>9.156341976504013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105.36321867963984</v>
      </c>
      <c r="C56" s="263">
        <f t="shared" si="2"/>
        <v>107.91996966002452</v>
      </c>
      <c r="D56" s="263">
        <f t="shared" si="2"/>
        <v>113.08985555923508</v>
      </c>
      <c r="E56" s="263">
        <f t="shared" si="2"/>
        <v>115.68555837291962</v>
      </c>
      <c r="F56" s="263">
        <f t="shared" si="2"/>
        <v>109.09509843262849</v>
      </c>
      <c r="G56" s="263">
        <f t="shared" si="2"/>
        <v>108.86210612002928</v>
      </c>
      <c r="H56" s="263">
        <f t="shared" si="2"/>
        <v>112.48182868008641</v>
      </c>
      <c r="I56" s="263">
        <f t="shared" si="2"/>
        <v>103.56952538396236</v>
      </c>
      <c r="J56" s="263">
        <f t="shared" si="2"/>
        <v>107.77849516525632</v>
      </c>
      <c r="K56" s="263">
        <f t="shared" si="2"/>
        <v>88.54357630741805</v>
      </c>
      <c r="L56" s="263">
        <f t="shared" si="2"/>
        <v>101.03343970598888</v>
      </c>
      <c r="M56" s="263">
        <f t="shared" si="2"/>
        <v>99.617498958347369</v>
      </c>
      <c r="N56" s="263">
        <f t="shared" si="2"/>
        <v>106.05585798378144</v>
      </c>
      <c r="O56" s="263">
        <f t="shared" si="2"/>
        <v>122.81819299964575</v>
      </c>
      <c r="P56" s="263">
        <f t="shared" si="2"/>
        <v>126.00453465038913</v>
      </c>
      <c r="Q56" s="263">
        <f t="shared" si="2"/>
        <v>119.63309843080806</v>
      </c>
      <c r="R56" s="263">
        <f t="shared" si="2"/>
        <v>131.53602578176958</v>
      </c>
      <c r="S56" s="263">
        <f t="shared" si="2"/>
        <v>157.4130867480317</v>
      </c>
      <c r="T56" s="263">
        <f t="shared" si="2"/>
        <v>149.27364193030144</v>
      </c>
      <c r="U56" s="263">
        <f t="shared" si="2"/>
        <v>160.97327893903565</v>
      </c>
      <c r="V56" s="263">
        <f t="shared" si="2"/>
        <v>156.57259752136829</v>
      </c>
      <c r="W56" s="263">
        <f t="shared" si="2"/>
        <v>159.73959823157057</v>
      </c>
      <c r="DA56" s="70"/>
    </row>
    <row r="57" spans="1:105" ht="12" customHeight="1" x14ac:dyDescent="0.25">
      <c r="A57" s="60" t="s">
        <v>1901</v>
      </c>
      <c r="B57" s="264">
        <v>98.349445994981181</v>
      </c>
      <c r="C57" s="264">
        <v>102.4689990231186</v>
      </c>
      <c r="D57" s="264">
        <v>108.4336017092145</v>
      </c>
      <c r="E57" s="264">
        <v>110.0698289728232</v>
      </c>
      <c r="F57" s="264">
        <v>102.3613372642681</v>
      </c>
      <c r="G57" s="264">
        <v>99.857626032660448</v>
      </c>
      <c r="H57" s="264">
        <v>104.3629836183861</v>
      </c>
      <c r="I57" s="264">
        <v>97.090894275034145</v>
      </c>
      <c r="J57" s="264">
        <v>102.70140308548061</v>
      </c>
      <c r="K57" s="264">
        <v>83.643402343171317</v>
      </c>
      <c r="L57" s="264">
        <v>91.716813156199308</v>
      </c>
      <c r="M57" s="264">
        <v>89.932736603384853</v>
      </c>
      <c r="N57" s="264">
        <v>88.793526624859354</v>
      </c>
      <c r="O57" s="264">
        <v>107.24526566491519</v>
      </c>
      <c r="P57" s="264">
        <v>110.4939579789296</v>
      </c>
      <c r="Q57" s="264">
        <v>101.7976258645331</v>
      </c>
      <c r="R57" s="264">
        <v>113.1359828571445</v>
      </c>
      <c r="S57" s="264">
        <v>138.69448180726079</v>
      </c>
      <c r="T57" s="264">
        <v>130.22452324201981</v>
      </c>
      <c r="U57" s="264">
        <v>141.76387837872281</v>
      </c>
      <c r="V57" s="264">
        <v>139.23922154475369</v>
      </c>
      <c r="W57" s="264">
        <v>141.84558622173901</v>
      </c>
      <c r="DA57" s="72" t="s">
        <v>1902</v>
      </c>
    </row>
    <row r="58" spans="1:105" ht="12" customHeight="1" x14ac:dyDescent="0.25">
      <c r="A58" s="64" t="s">
        <v>30</v>
      </c>
      <c r="B58" s="231">
        <v>0.24875696287511251</v>
      </c>
      <c r="C58" s="231">
        <v>0.27582339526520322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12.236868668065741</v>
      </c>
      <c r="S58" s="231">
        <v>55.276234625316178</v>
      </c>
      <c r="T58" s="231">
        <v>43.209914389599497</v>
      </c>
      <c r="U58" s="231">
        <v>38.858499382948118</v>
      </c>
      <c r="V58" s="231">
        <v>29.03488789155039</v>
      </c>
      <c r="W58" s="231">
        <v>19.823970267635961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0.9823918651096516</v>
      </c>
      <c r="D60" s="231">
        <v>0</v>
      </c>
      <c r="E60" s="231">
        <v>0</v>
      </c>
      <c r="F60" s="231">
        <v>0.9761860256380519</v>
      </c>
      <c r="G60" s="231">
        <v>0.97618602563803514</v>
      </c>
      <c r="H60" s="231">
        <v>0.97618602563757817</v>
      </c>
      <c r="I60" s="231">
        <v>0.97618602563772527</v>
      </c>
      <c r="J60" s="231">
        <v>0.97618602563733758</v>
      </c>
      <c r="K60" s="231">
        <v>0.97618602563748813</v>
      </c>
      <c r="L60" s="231">
        <v>0</v>
      </c>
      <c r="M60" s="231">
        <v>0</v>
      </c>
      <c r="N60" s="231">
        <v>0</v>
      </c>
      <c r="O60" s="231">
        <v>0.97618602565175394</v>
      </c>
      <c r="P60" s="231">
        <v>0.97618602565259716</v>
      </c>
      <c r="Q60" s="231">
        <v>0.97618602565346868</v>
      </c>
      <c r="R60" s="231">
        <v>0.9586900444937666</v>
      </c>
      <c r="S60" s="231">
        <v>0.95831619873159324</v>
      </c>
      <c r="T60" s="231">
        <v>0.95831619874253404</v>
      </c>
      <c r="U60" s="231">
        <v>0.95831619873131113</v>
      </c>
      <c r="V60" s="231">
        <v>0.91675717820516589</v>
      </c>
      <c r="W60" s="231">
        <v>0.9127098788733905</v>
      </c>
      <c r="DA60" s="73" t="s">
        <v>1905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0.83765949574382892</v>
      </c>
      <c r="R61" s="231">
        <v>0.84738827860599619</v>
      </c>
      <c r="S61" s="231">
        <v>0.83573960818118631</v>
      </c>
      <c r="T61" s="231">
        <v>0.84167726943236421</v>
      </c>
      <c r="U61" s="231">
        <v>0.83645324435245727</v>
      </c>
      <c r="V61" s="231">
        <v>0.79983828472372764</v>
      </c>
      <c r="W61" s="231">
        <v>0.79899342303143139</v>
      </c>
      <c r="DA61" s="73" t="s">
        <v>1906</v>
      </c>
    </row>
    <row r="62" spans="1:105" ht="12" customHeight="1" x14ac:dyDescent="0.25">
      <c r="A62" s="64" t="s">
        <v>70</v>
      </c>
      <c r="B62" s="231">
        <v>6.7126247709653892</v>
      </c>
      <c r="C62" s="231">
        <v>8.3907435791411302</v>
      </c>
      <c r="D62" s="231">
        <v>8.3907435791327476</v>
      </c>
      <c r="E62" s="231">
        <v>5.8735653668908414</v>
      </c>
      <c r="F62" s="231">
        <v>6.7126247709660749</v>
      </c>
      <c r="G62" s="231">
        <v>6.7126247709659594</v>
      </c>
      <c r="H62" s="231">
        <v>5.034431193646987</v>
      </c>
      <c r="I62" s="231">
        <v>6.6793524991034721</v>
      </c>
      <c r="J62" s="231">
        <v>4.1745859657942326</v>
      </c>
      <c r="K62" s="231">
        <v>3.3397136341260478</v>
      </c>
      <c r="L62" s="231">
        <v>1.6698194324894531</v>
      </c>
      <c r="M62" s="231">
        <v>1.6698194324890721</v>
      </c>
      <c r="N62" s="231">
        <v>2.5047665333466331</v>
      </c>
      <c r="O62" s="231">
        <v>2.5047665333435791</v>
      </c>
      <c r="P62" s="231">
        <v>2.5047665333457418</v>
      </c>
      <c r="Q62" s="231">
        <v>1.669819432515236</v>
      </c>
      <c r="R62" s="231">
        <v>0.83494710083153112</v>
      </c>
      <c r="S62" s="231">
        <v>0.83494710082201062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47.336548316974337</v>
      </c>
      <c r="C64" s="231">
        <v>51.613939021227623</v>
      </c>
      <c r="D64" s="231">
        <v>55.825205134058308</v>
      </c>
      <c r="E64" s="231">
        <v>60.60166193886797</v>
      </c>
      <c r="F64" s="231">
        <v>50.911787748807711</v>
      </c>
      <c r="G64" s="231">
        <v>47.203470737555193</v>
      </c>
      <c r="H64" s="231">
        <v>58.288588314277654</v>
      </c>
      <c r="I64" s="231">
        <v>55.498460913384122</v>
      </c>
      <c r="J64" s="231">
        <v>51.422252463472951</v>
      </c>
      <c r="K64" s="231">
        <v>38.599101622033402</v>
      </c>
      <c r="L64" s="231">
        <v>52.288572848450201</v>
      </c>
      <c r="M64" s="231">
        <v>52.913782624086757</v>
      </c>
      <c r="N64" s="231">
        <v>53.618828505046729</v>
      </c>
      <c r="O64" s="231">
        <v>66.068174932301005</v>
      </c>
      <c r="P64" s="231">
        <v>67.676133013212961</v>
      </c>
      <c r="Q64" s="231">
        <v>49.402524968706707</v>
      </c>
      <c r="R64" s="231">
        <v>32.648234190725717</v>
      </c>
      <c r="S64" s="231">
        <v>39.417006059904743</v>
      </c>
      <c r="T64" s="231">
        <v>40.124705480782893</v>
      </c>
      <c r="U64" s="231">
        <v>41.897554859371972</v>
      </c>
      <c r="V64" s="231">
        <v>43.616993165129337</v>
      </c>
      <c r="W64" s="231">
        <v>48.485833410537133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8.0376836516605348</v>
      </c>
      <c r="C66" s="231">
        <v>8.9100153276141132</v>
      </c>
      <c r="D66" s="231">
        <v>9.7407753560109089</v>
      </c>
      <c r="E66" s="231">
        <v>7.020000747645172</v>
      </c>
      <c r="F66" s="231">
        <v>5.1507719914353398</v>
      </c>
      <c r="G66" s="231">
        <v>4.7561404164262457</v>
      </c>
      <c r="H66" s="231">
        <v>8.1415380013518899</v>
      </c>
      <c r="I66" s="231">
        <v>9.9484840553962357</v>
      </c>
      <c r="J66" s="231">
        <v>10.239186511556341</v>
      </c>
      <c r="K66" s="231">
        <v>8.2038207035076933</v>
      </c>
      <c r="L66" s="231">
        <v>7.289992149183794</v>
      </c>
      <c r="M66" s="231">
        <v>7.0614976260241757</v>
      </c>
      <c r="N66" s="231">
        <v>6.0646005458590651</v>
      </c>
      <c r="O66" s="231">
        <v>7.9754009496167031</v>
      </c>
      <c r="P66" s="231">
        <v>7.0407865715095079</v>
      </c>
      <c r="Q66" s="231">
        <v>6.0438147220930496</v>
      </c>
      <c r="R66" s="231">
        <v>12.56532954510997</v>
      </c>
      <c r="S66" s="231">
        <v>24.009196605360131</v>
      </c>
      <c r="T66" s="231">
        <v>29.886874275865129</v>
      </c>
      <c r="U66" s="231">
        <v>44.81999327053844</v>
      </c>
      <c r="V66" s="231">
        <v>52.174763193872792</v>
      </c>
      <c r="W66" s="231">
        <v>58.392923513784893</v>
      </c>
      <c r="DA66" s="73" t="s">
        <v>1911</v>
      </c>
    </row>
    <row r="67" spans="1:105" ht="12" customHeight="1" x14ac:dyDescent="0.25">
      <c r="A67" s="64" t="s">
        <v>79</v>
      </c>
      <c r="B67" s="231">
        <v>36.013832292505803</v>
      </c>
      <c r="C67" s="231">
        <v>32.296085834760888</v>
      </c>
      <c r="D67" s="231">
        <v>34.476877640012482</v>
      </c>
      <c r="E67" s="231">
        <v>36.574600919419183</v>
      </c>
      <c r="F67" s="231">
        <v>38.609966727420982</v>
      </c>
      <c r="G67" s="231">
        <v>40.209204082075019</v>
      </c>
      <c r="H67" s="231">
        <v>31.922240083471991</v>
      </c>
      <c r="I67" s="231">
        <v>23.988410781512592</v>
      </c>
      <c r="J67" s="231">
        <v>35.889192119019782</v>
      </c>
      <c r="K67" s="231">
        <v>32.524580357866689</v>
      </c>
      <c r="L67" s="231">
        <v>30.46842872607586</v>
      </c>
      <c r="M67" s="231">
        <v>28.287636920784848</v>
      </c>
      <c r="N67" s="231">
        <v>26.605331040606931</v>
      </c>
      <c r="O67" s="231">
        <v>29.720737224002171</v>
      </c>
      <c r="P67" s="231">
        <v>32.296085835208757</v>
      </c>
      <c r="Q67" s="231">
        <v>42.867621219820784</v>
      </c>
      <c r="R67" s="231">
        <v>53.044525029311778</v>
      </c>
      <c r="S67" s="231">
        <v>17.363041608945011</v>
      </c>
      <c r="T67" s="231">
        <v>15.2030356275974</v>
      </c>
      <c r="U67" s="231">
        <v>14.393061422780489</v>
      </c>
      <c r="V67" s="231">
        <v>12.69598183127229</v>
      </c>
      <c r="W67" s="231">
        <v>13.431155727876201</v>
      </c>
      <c r="DA67" s="73" t="s">
        <v>1912</v>
      </c>
    </row>
    <row r="68" spans="1:105" ht="12" customHeight="1" x14ac:dyDescent="0.25">
      <c r="A68" s="60" t="s">
        <v>1913</v>
      </c>
      <c r="B68" s="264">
        <v>7.0137726846586634</v>
      </c>
      <c r="C68" s="264">
        <v>5.4509706369059199</v>
      </c>
      <c r="D68" s="264">
        <v>4.6562538500205726</v>
      </c>
      <c r="E68" s="264">
        <v>5.61572940009642</v>
      </c>
      <c r="F68" s="264">
        <v>6.7337611683603944</v>
      </c>
      <c r="G68" s="264">
        <v>9.0044800873688295</v>
      </c>
      <c r="H68" s="264">
        <v>8.1188450617003145</v>
      </c>
      <c r="I68" s="264">
        <v>6.4786311089282096</v>
      </c>
      <c r="J68" s="264">
        <v>5.0770920797757082</v>
      </c>
      <c r="K68" s="264">
        <v>4.9001739642467399</v>
      </c>
      <c r="L68" s="264">
        <v>9.3166265497895715</v>
      </c>
      <c r="M68" s="264">
        <v>9.6847623549625084</v>
      </c>
      <c r="N68" s="264">
        <v>17.26233135892209</v>
      </c>
      <c r="O68" s="264">
        <v>15.572927334730551</v>
      </c>
      <c r="P68" s="264">
        <v>15.51057667145953</v>
      </c>
      <c r="Q68" s="264">
        <v>17.835472566274959</v>
      </c>
      <c r="R68" s="264">
        <v>18.40004292462508</v>
      </c>
      <c r="S68" s="264">
        <v>18.71860494077092</v>
      </c>
      <c r="T68" s="264">
        <v>19.049118688281609</v>
      </c>
      <c r="U68" s="264">
        <v>19.209400560312829</v>
      </c>
      <c r="V68" s="264">
        <v>17.333375976614601</v>
      </c>
      <c r="W68" s="264">
        <v>17.894012009831549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14.032966423692111</v>
      </c>
      <c r="C69" s="263">
        <f t="shared" si="3"/>
        <v>14.562769375055913</v>
      </c>
      <c r="D69" s="263">
        <f t="shared" si="3"/>
        <v>15.376042683249999</v>
      </c>
      <c r="E69" s="263">
        <f t="shared" si="3"/>
        <v>15.636076763218114</v>
      </c>
      <c r="F69" s="263">
        <f t="shared" si="3"/>
        <v>14.587733491847217</v>
      </c>
      <c r="G69" s="263">
        <f t="shared" si="3"/>
        <v>14.307865508374849</v>
      </c>
      <c r="H69" s="263">
        <f t="shared" si="3"/>
        <v>14.913033270618971</v>
      </c>
      <c r="I69" s="263">
        <f t="shared" si="3"/>
        <v>13.84016228329968</v>
      </c>
      <c r="J69" s="263">
        <f t="shared" si="3"/>
        <v>14.583737145619711</v>
      </c>
      <c r="K69" s="263">
        <f t="shared" si="3"/>
        <v>11.900978101431665</v>
      </c>
      <c r="L69" s="263">
        <f t="shared" si="3"/>
        <v>13.175333923623453</v>
      </c>
      <c r="M69" s="263">
        <f t="shared" si="3"/>
        <v>12.93668567569506</v>
      </c>
      <c r="N69" s="263">
        <f t="shared" si="3"/>
        <v>13.023167727145717</v>
      </c>
      <c r="O69" s="263">
        <f t="shared" si="3"/>
        <v>15.556885958208863</v>
      </c>
      <c r="P69" s="263">
        <f t="shared" si="3"/>
        <v>16.01081914814187</v>
      </c>
      <c r="Q69" s="263">
        <f t="shared" si="3"/>
        <v>14.866970883473101</v>
      </c>
      <c r="R69" s="263">
        <f t="shared" si="3"/>
        <v>16.477466232330439</v>
      </c>
      <c r="S69" s="263">
        <f t="shared" si="3"/>
        <v>20.073443027679541</v>
      </c>
      <c r="T69" s="263">
        <f t="shared" si="3"/>
        <v>18.895881008276866</v>
      </c>
      <c r="U69" s="263">
        <f t="shared" si="3"/>
        <v>20.520102445168249</v>
      </c>
      <c r="V69" s="263">
        <f t="shared" si="3"/>
        <v>20.104712372083892</v>
      </c>
      <c r="W69" s="263">
        <f t="shared" si="3"/>
        <v>20.488848966549966</v>
      </c>
      <c r="DA69" s="70"/>
    </row>
    <row r="70" spans="1:105" ht="12" customHeight="1" x14ac:dyDescent="0.25">
      <c r="A70" s="60" t="s">
        <v>1916</v>
      </c>
      <c r="B70" s="264">
        <v>11.47410203274778</v>
      </c>
      <c r="C70" s="264">
        <v>11.954716552697141</v>
      </c>
      <c r="D70" s="264">
        <v>12.65058686607499</v>
      </c>
      <c r="E70" s="264">
        <v>12.841480046829339</v>
      </c>
      <c r="F70" s="264">
        <v>11.94215601416459</v>
      </c>
      <c r="G70" s="264">
        <v>11.650056370477021</v>
      </c>
      <c r="H70" s="264">
        <v>12.17568142214501</v>
      </c>
      <c r="I70" s="264">
        <v>11.327270998753949</v>
      </c>
      <c r="J70" s="264">
        <v>11.98183035997271</v>
      </c>
      <c r="K70" s="264">
        <v>9.7583969400366293</v>
      </c>
      <c r="L70" s="264">
        <v>10.700294868223221</v>
      </c>
      <c r="M70" s="264">
        <v>10.49215260372821</v>
      </c>
      <c r="N70" s="264">
        <v>10.359244772900229</v>
      </c>
      <c r="O70" s="264">
        <v>12.51194766090674</v>
      </c>
      <c r="P70" s="264">
        <v>12.89096176420842</v>
      </c>
      <c r="Q70" s="264">
        <v>11.876389684195489</v>
      </c>
      <c r="R70" s="264">
        <v>13.199198000000161</v>
      </c>
      <c r="S70" s="264">
        <v>16.18102287751373</v>
      </c>
      <c r="T70" s="264">
        <v>15.192861044902269</v>
      </c>
      <c r="U70" s="264">
        <v>16.53911914418428</v>
      </c>
      <c r="V70" s="264">
        <v>16.244575846887891</v>
      </c>
      <c r="W70" s="264">
        <v>16.548651725869512</v>
      </c>
      <c r="DA70" s="72" t="s">
        <v>1917</v>
      </c>
    </row>
    <row r="71" spans="1:105" ht="12" customHeight="1" x14ac:dyDescent="0.25">
      <c r="A71" s="64" t="s">
        <v>30</v>
      </c>
      <c r="B71" s="231">
        <v>2.9021645668763051E-2</v>
      </c>
      <c r="C71" s="231">
        <v>3.2179396114273617E-2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1.427634677940999</v>
      </c>
      <c r="S71" s="231">
        <v>6.4488940396202068</v>
      </c>
      <c r="T71" s="231">
        <v>5.0411566787865958</v>
      </c>
      <c r="U71" s="231">
        <v>4.5334915946772689</v>
      </c>
      <c r="V71" s="231">
        <v>3.3874035873475372</v>
      </c>
      <c r="W71" s="231">
        <v>2.31279653122419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0.1146123842627924</v>
      </c>
      <c r="D73" s="231">
        <v>0</v>
      </c>
      <c r="E73" s="231">
        <v>0</v>
      </c>
      <c r="F73" s="231">
        <v>0.1138883696577724</v>
      </c>
      <c r="G73" s="231">
        <v>0.11388836965777049</v>
      </c>
      <c r="H73" s="231">
        <v>0.1138883696577172</v>
      </c>
      <c r="I73" s="231">
        <v>0.1138883696577343</v>
      </c>
      <c r="J73" s="231">
        <v>0.1138883696576891</v>
      </c>
      <c r="K73" s="231">
        <v>0.1138883696577067</v>
      </c>
      <c r="L73" s="231">
        <v>0</v>
      </c>
      <c r="M73" s="231">
        <v>0</v>
      </c>
      <c r="N73" s="231">
        <v>0</v>
      </c>
      <c r="O73" s="231">
        <v>0.11388836965937101</v>
      </c>
      <c r="P73" s="231">
        <v>0.1138883696594694</v>
      </c>
      <c r="Q73" s="231">
        <v>0.113888369659571</v>
      </c>
      <c r="R73" s="231">
        <v>0.1118471718576058</v>
      </c>
      <c r="S73" s="231">
        <v>0.11180355651868561</v>
      </c>
      <c r="T73" s="231">
        <v>0.111803556519962</v>
      </c>
      <c r="U73" s="231">
        <v>0.1118035565186527</v>
      </c>
      <c r="V73" s="231">
        <v>0.1069550041239358</v>
      </c>
      <c r="W73" s="231">
        <v>0.1064828192018953</v>
      </c>
      <c r="DA73" s="73" t="s">
        <v>1920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9.7726941170113102E-2</v>
      </c>
      <c r="R74" s="231">
        <v>9.8861965837365992E-2</v>
      </c>
      <c r="S74" s="231">
        <v>9.7502954287804852E-2</v>
      </c>
      <c r="T74" s="231">
        <v>9.8195681433775578E-2</v>
      </c>
      <c r="U74" s="231">
        <v>9.7586211841119791E-2</v>
      </c>
      <c r="V74" s="231">
        <v>9.331446655110133E-2</v>
      </c>
      <c r="W74" s="231">
        <v>9.3215899353666809E-2</v>
      </c>
      <c r="DA74" s="73" t="s">
        <v>1921</v>
      </c>
    </row>
    <row r="75" spans="1:105" ht="12" customHeight="1" x14ac:dyDescent="0.25">
      <c r="A75" s="64" t="s">
        <v>70</v>
      </c>
      <c r="B75" s="231">
        <v>0.78313955661262713</v>
      </c>
      <c r="C75" s="231">
        <v>0.97892008423312959</v>
      </c>
      <c r="D75" s="231">
        <v>0.97892008423215171</v>
      </c>
      <c r="E75" s="231">
        <v>0.68524929280392965</v>
      </c>
      <c r="F75" s="231">
        <v>0.78313955661270684</v>
      </c>
      <c r="G75" s="231">
        <v>0.7831395566126933</v>
      </c>
      <c r="H75" s="231">
        <v>0.58735030592548032</v>
      </c>
      <c r="I75" s="231">
        <v>0.77925779156206987</v>
      </c>
      <c r="J75" s="231">
        <v>0.4870350293426593</v>
      </c>
      <c r="K75" s="231">
        <v>0.38963325731470472</v>
      </c>
      <c r="L75" s="231">
        <v>0.19481226712376901</v>
      </c>
      <c r="M75" s="231">
        <v>0.19481226712372449</v>
      </c>
      <c r="N75" s="231">
        <v>0.29222276222377308</v>
      </c>
      <c r="O75" s="231">
        <v>0.29222276222341692</v>
      </c>
      <c r="P75" s="231">
        <v>0.29222276222366922</v>
      </c>
      <c r="Q75" s="231">
        <v>0.19481226712677699</v>
      </c>
      <c r="R75" s="231">
        <v>9.7410495097011718E-2</v>
      </c>
      <c r="S75" s="231">
        <v>9.7410495095901009E-2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5.5225973036469949</v>
      </c>
      <c r="C77" s="231">
        <v>6.0216262191432079</v>
      </c>
      <c r="D77" s="231">
        <v>6.5129405989734543</v>
      </c>
      <c r="E77" s="231">
        <v>7.0701938928679127</v>
      </c>
      <c r="F77" s="231">
        <v>5.9397085706942194</v>
      </c>
      <c r="G77" s="231">
        <v>5.5070715860480934</v>
      </c>
      <c r="H77" s="231">
        <v>6.8003353033323739</v>
      </c>
      <c r="I77" s="231">
        <v>6.4748204398947982</v>
      </c>
      <c r="J77" s="231">
        <v>5.9992627874051641</v>
      </c>
      <c r="K77" s="231">
        <v>4.5032285225705513</v>
      </c>
      <c r="L77" s="231">
        <v>6.1003334989858411</v>
      </c>
      <c r="M77" s="231">
        <v>6.1732746394767721</v>
      </c>
      <c r="N77" s="231">
        <v>6.2555299922554326</v>
      </c>
      <c r="O77" s="231">
        <v>7.707953742101763</v>
      </c>
      <c r="P77" s="231">
        <v>7.8955488515414931</v>
      </c>
      <c r="Q77" s="231">
        <v>5.7636279130157666</v>
      </c>
      <c r="R77" s="231">
        <v>3.8089606555846589</v>
      </c>
      <c r="S77" s="231">
        <v>4.5986507069888756</v>
      </c>
      <c r="T77" s="231">
        <v>4.681215639424658</v>
      </c>
      <c r="U77" s="231">
        <v>4.8880480669267161</v>
      </c>
      <c r="V77" s="231">
        <v>5.0886492025984094</v>
      </c>
      <c r="W77" s="231">
        <v>5.6566805645626506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0.93772975936039371</v>
      </c>
      <c r="C79" s="231">
        <v>1.039501788221644</v>
      </c>
      <c r="D79" s="231">
        <v>1.1364237915346029</v>
      </c>
      <c r="E79" s="231">
        <v>0.81900008722526796</v>
      </c>
      <c r="F79" s="231">
        <v>0.60092339900078828</v>
      </c>
      <c r="G79" s="231">
        <v>0.55488304858306059</v>
      </c>
      <c r="H79" s="231">
        <v>0.94984610015771809</v>
      </c>
      <c r="I79" s="231">
        <v>1.1606564731295581</v>
      </c>
      <c r="J79" s="231">
        <v>1.1945717596815699</v>
      </c>
      <c r="K79" s="231">
        <v>0.95711241540922865</v>
      </c>
      <c r="L79" s="231">
        <v>0.85049908407144048</v>
      </c>
      <c r="M79" s="231">
        <v>0.82384138970281817</v>
      </c>
      <c r="N79" s="231">
        <v>0.70753673035022235</v>
      </c>
      <c r="O79" s="231">
        <v>0.93046344412194637</v>
      </c>
      <c r="P79" s="231">
        <v>0.82142510000944047</v>
      </c>
      <c r="Q79" s="231">
        <v>0.70511171757752067</v>
      </c>
      <c r="R79" s="231">
        <v>1.4659551135961599</v>
      </c>
      <c r="S79" s="231">
        <v>2.8010729372920089</v>
      </c>
      <c r="T79" s="231">
        <v>3.4868019988509231</v>
      </c>
      <c r="U79" s="231">
        <v>5.2289992148961373</v>
      </c>
      <c r="V79" s="231">
        <v>6.0870557059518111</v>
      </c>
      <c r="W79" s="231">
        <v>6.8125077432748871</v>
      </c>
      <c r="DA79" s="73" t="s">
        <v>1926</v>
      </c>
    </row>
    <row r="80" spans="1:105" ht="12" customHeight="1" x14ac:dyDescent="0.25">
      <c r="A80" s="64" t="s">
        <v>79</v>
      </c>
      <c r="B80" s="231">
        <v>4.2016137674590004</v>
      </c>
      <c r="C80" s="231">
        <v>3.767876680722094</v>
      </c>
      <c r="D80" s="231">
        <v>4.0223023913347804</v>
      </c>
      <c r="E80" s="231">
        <v>4.2670367739322259</v>
      </c>
      <c r="F80" s="231">
        <v>4.5044961181991026</v>
      </c>
      <c r="G80" s="231">
        <v>4.691073809575407</v>
      </c>
      <c r="H80" s="231">
        <v>3.7242613430717242</v>
      </c>
      <c r="I80" s="231">
        <v>2.7986479245097962</v>
      </c>
      <c r="J80" s="231">
        <v>4.1870724138856303</v>
      </c>
      <c r="K80" s="231">
        <v>3.7945343750844378</v>
      </c>
      <c r="L80" s="231">
        <v>3.554650018042175</v>
      </c>
      <c r="M80" s="231">
        <v>3.3002243074248909</v>
      </c>
      <c r="N80" s="231">
        <v>3.1039552880708001</v>
      </c>
      <c r="O80" s="231">
        <v>3.4674193428002451</v>
      </c>
      <c r="P80" s="231">
        <v>3.767876680774346</v>
      </c>
      <c r="Q80" s="231">
        <v>5.0012224756457444</v>
      </c>
      <c r="R80" s="231">
        <v>6.1885279200863597</v>
      </c>
      <c r="S80" s="231">
        <v>2.0256881877102471</v>
      </c>
      <c r="T80" s="231">
        <v>1.7736874898863579</v>
      </c>
      <c r="U80" s="231">
        <v>1.679190499324386</v>
      </c>
      <c r="V80" s="231">
        <v>1.481197880315098</v>
      </c>
      <c r="W80" s="231">
        <v>1.566968168252219</v>
      </c>
      <c r="DA80" s="73" t="s">
        <v>1927</v>
      </c>
    </row>
    <row r="81" spans="1:105" ht="12" customHeight="1" x14ac:dyDescent="0.25">
      <c r="A81" s="61" t="s">
        <v>1928</v>
      </c>
      <c r="B81" s="265">
        <v>2.5588643909443309</v>
      </c>
      <c r="C81" s="265">
        <v>2.608052822358772</v>
      </c>
      <c r="D81" s="265">
        <v>2.7254558171750092</v>
      </c>
      <c r="E81" s="265">
        <v>2.7945967163887739</v>
      </c>
      <c r="F81" s="265">
        <v>2.6455774776826262</v>
      </c>
      <c r="G81" s="265">
        <v>2.6578091378978281</v>
      </c>
      <c r="H81" s="265">
        <v>2.7373518484739612</v>
      </c>
      <c r="I81" s="265">
        <v>2.5128912845457312</v>
      </c>
      <c r="J81" s="265">
        <v>2.6019067856470022</v>
      </c>
      <c r="K81" s="265">
        <v>2.142581161395035</v>
      </c>
      <c r="L81" s="265">
        <v>2.4750390554002331</v>
      </c>
      <c r="M81" s="265">
        <v>2.4445330719668492</v>
      </c>
      <c r="N81" s="265">
        <v>2.6639229542454879</v>
      </c>
      <c r="O81" s="265">
        <v>3.0449382973021231</v>
      </c>
      <c r="P81" s="265">
        <v>3.1198573839334491</v>
      </c>
      <c r="Q81" s="265">
        <v>2.990581199277611</v>
      </c>
      <c r="R81" s="265">
        <v>3.2782682323302792</v>
      </c>
      <c r="S81" s="265">
        <v>3.8924201501658131</v>
      </c>
      <c r="T81" s="265">
        <v>3.7030199633745959</v>
      </c>
      <c r="U81" s="265">
        <v>3.980983300983969</v>
      </c>
      <c r="V81" s="265">
        <v>3.860136525196002</v>
      </c>
      <c r="W81" s="265">
        <v>3.9401972406804529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27.872387415237551</v>
      </c>
      <c r="C83" s="225">
        <v>28.40817157854044</v>
      </c>
      <c r="D83" s="225">
        <v>29.686981728403619</v>
      </c>
      <c r="E83" s="225">
        <v>30.44009781220127</v>
      </c>
      <c r="F83" s="225">
        <v>28.816908256628789</v>
      </c>
      <c r="G83" s="225">
        <v>28.950141410149701</v>
      </c>
      <c r="H83" s="225">
        <v>29.816559049592161</v>
      </c>
      <c r="I83" s="225">
        <v>27.37162612567878</v>
      </c>
      <c r="J83" s="225">
        <v>28.341225976870071</v>
      </c>
      <c r="K83" s="225">
        <v>23.338029326739822</v>
      </c>
      <c r="L83" s="225">
        <v>26.959321355234049</v>
      </c>
      <c r="M83" s="225">
        <v>26.627035442880221</v>
      </c>
      <c r="N83" s="225">
        <v>29.016736051916151</v>
      </c>
      <c r="O83" s="225">
        <v>33.166939278928382</v>
      </c>
      <c r="P83" s="225">
        <v>33.982994172160119</v>
      </c>
      <c r="Q83" s="225">
        <v>31.77605808732206</v>
      </c>
      <c r="R83" s="225">
        <v>30.319098117894331</v>
      </c>
      <c r="S83" s="225">
        <v>31.91936562529856</v>
      </c>
      <c r="T83" s="225">
        <v>32.428107385115119</v>
      </c>
      <c r="U83" s="225">
        <v>32.929683768032866</v>
      </c>
      <c r="V83" s="225">
        <v>28.905130409859559</v>
      </c>
      <c r="W83" s="225">
        <v>29.687549047435429</v>
      </c>
      <c r="DA83" s="89" t="s">
        <v>1930</v>
      </c>
    </row>
    <row r="84" spans="1:105" ht="12" customHeight="1" x14ac:dyDescent="0.25">
      <c r="A84" s="55" t="s">
        <v>92</v>
      </c>
      <c r="B84" s="261">
        <v>1.032052016316263</v>
      </c>
      <c r="C84" s="261">
        <v>1.051890902658047</v>
      </c>
      <c r="D84" s="261">
        <v>1.099242375425771</v>
      </c>
      <c r="E84" s="261">
        <v>1.1271285755275451</v>
      </c>
      <c r="F84" s="261">
        <v>1.0670255054645741</v>
      </c>
      <c r="G84" s="261">
        <v>1.0719588304321039</v>
      </c>
      <c r="H84" s="261">
        <v>1.1040403331194839</v>
      </c>
      <c r="I84" s="261">
        <v>1.0135099484667089</v>
      </c>
      <c r="J84" s="261">
        <v>1.049412057121194</v>
      </c>
      <c r="K84" s="261">
        <v>0.86415490229401515</v>
      </c>
      <c r="L84" s="261">
        <v>0.99824322720078729</v>
      </c>
      <c r="M84" s="261">
        <v>0.98593942484888619</v>
      </c>
      <c r="N84" s="261">
        <v>1.0744246806970079</v>
      </c>
      <c r="O84" s="261">
        <v>1.228097401469608</v>
      </c>
      <c r="P84" s="261">
        <v>1.258314084575995</v>
      </c>
      <c r="Q84" s="261">
        <v>1.176596189287787</v>
      </c>
      <c r="R84" s="261">
        <v>1.1226482281140491</v>
      </c>
      <c r="S84" s="261">
        <v>1.181902546139715</v>
      </c>
      <c r="T84" s="261">
        <v>1.2007401128958199</v>
      </c>
      <c r="U84" s="261">
        <v>1.2193123618402399</v>
      </c>
      <c r="V84" s="261">
        <v>1.0702921740046041</v>
      </c>
      <c r="W84" s="261">
        <v>1.099263381977241</v>
      </c>
      <c r="DA84" s="67" t="s">
        <v>1931</v>
      </c>
    </row>
    <row r="85" spans="1:105" ht="12" customHeight="1" x14ac:dyDescent="0.25">
      <c r="A85" s="202" t="s">
        <v>93</v>
      </c>
      <c r="B85" s="226">
        <v>0.45506998350934991</v>
      </c>
      <c r="C85" s="226">
        <v>0.46381768375862992</v>
      </c>
      <c r="D85" s="226">
        <v>0.48469670302401929</v>
      </c>
      <c r="E85" s="226">
        <v>0.49699276215653138</v>
      </c>
      <c r="F85" s="226">
        <v>0.47049109104886477</v>
      </c>
      <c r="G85" s="226">
        <v>0.47266637686404439</v>
      </c>
      <c r="H85" s="226">
        <v>0.48681230039124318</v>
      </c>
      <c r="I85" s="226">
        <v>0.44689409859548318</v>
      </c>
      <c r="J85" s="226">
        <v>0.46272466889140962</v>
      </c>
      <c r="K85" s="226">
        <v>0.38103792339857528</v>
      </c>
      <c r="L85" s="226">
        <v>0.44016243537997751</v>
      </c>
      <c r="M85" s="226">
        <v>0.43473723292422622</v>
      </c>
      <c r="N85" s="226">
        <v>0.4737536616342361</v>
      </c>
      <c r="O85" s="226">
        <v>0.54151365958224085</v>
      </c>
      <c r="P85" s="226">
        <v>0.55483731504295231</v>
      </c>
      <c r="Q85" s="226">
        <v>0.51880486641312673</v>
      </c>
      <c r="R85" s="226">
        <v>0.4950172109330056</v>
      </c>
      <c r="S85" s="226">
        <v>0.52114463581130188</v>
      </c>
      <c r="T85" s="226">
        <v>0.52945081714473385</v>
      </c>
      <c r="U85" s="226">
        <v>0.53764001002188733</v>
      </c>
      <c r="V85" s="226">
        <v>0.47193148627617898</v>
      </c>
      <c r="W85" s="226">
        <v>0.48470596559109941</v>
      </c>
      <c r="DA85" s="174" t="s">
        <v>1932</v>
      </c>
    </row>
    <row r="86" spans="1:105" ht="12" customHeight="1" x14ac:dyDescent="0.25">
      <c r="A86" s="202" t="s">
        <v>94</v>
      </c>
      <c r="B86" s="226">
        <v>3.5298140124269559</v>
      </c>
      <c r="C86" s="226">
        <v>3.597666773618323</v>
      </c>
      <c r="D86" s="226">
        <v>3.759617808490721</v>
      </c>
      <c r="E86" s="226">
        <v>3.8549939119393888</v>
      </c>
      <c r="F86" s="226">
        <v>3.6494299911833399</v>
      </c>
      <c r="G86" s="226">
        <v>3.666302900031869</v>
      </c>
      <c r="H86" s="226">
        <v>3.7760277355395049</v>
      </c>
      <c r="I86" s="226">
        <v>3.4663966169081348</v>
      </c>
      <c r="J86" s="226">
        <v>3.5891886508374</v>
      </c>
      <c r="K86" s="226">
        <v>2.955573977668704</v>
      </c>
      <c r="L86" s="226">
        <v>3.4141815291060542</v>
      </c>
      <c r="M86" s="226">
        <v>3.3721001870212932</v>
      </c>
      <c r="N86" s="226">
        <v>3.674736576513284</v>
      </c>
      <c r="O86" s="226">
        <v>4.2003264833544476</v>
      </c>
      <c r="P86" s="226">
        <v>4.3036732815310463</v>
      </c>
      <c r="Q86" s="226">
        <v>4.0241825511278186</v>
      </c>
      <c r="R86" s="226">
        <v>3.8396702724031302</v>
      </c>
      <c r="S86" s="226">
        <v>4.0423312999067118</v>
      </c>
      <c r="T86" s="226">
        <v>4.1067593578383894</v>
      </c>
      <c r="U86" s="226">
        <v>4.1702799784368461</v>
      </c>
      <c r="V86" s="226">
        <v>3.6606026183419118</v>
      </c>
      <c r="W86" s="226">
        <v>3.7596896548885401</v>
      </c>
      <c r="DA86" s="174" t="s">
        <v>1933</v>
      </c>
    </row>
    <row r="87" spans="1:105" ht="12" customHeight="1" x14ac:dyDescent="0.25">
      <c r="A87" s="202" t="s">
        <v>95</v>
      </c>
      <c r="B87" s="226">
        <v>1.558610460812633</v>
      </c>
      <c r="C87" s="226">
        <v>1.588571252802115</v>
      </c>
      <c r="D87" s="226">
        <v>1.660081699585684</v>
      </c>
      <c r="E87" s="226">
        <v>1.702195587746163</v>
      </c>
      <c r="F87" s="226">
        <v>1.611427610700328</v>
      </c>
      <c r="G87" s="226">
        <v>1.6188779443845029</v>
      </c>
      <c r="H87" s="226">
        <v>1.6673276008907849</v>
      </c>
      <c r="I87" s="226">
        <v>1.5306081310283599</v>
      </c>
      <c r="J87" s="226">
        <v>1.58482768704826</v>
      </c>
      <c r="K87" s="226">
        <v>1.305051343521848</v>
      </c>
      <c r="L87" s="226">
        <v>1.507552247127945</v>
      </c>
      <c r="M87" s="226">
        <v>1.488970979178009</v>
      </c>
      <c r="N87" s="226">
        <v>1.622601884609332</v>
      </c>
      <c r="O87" s="226">
        <v>1.854679247330473</v>
      </c>
      <c r="P87" s="226">
        <v>1.900312643357134</v>
      </c>
      <c r="Q87" s="226">
        <v>1.776901841945782</v>
      </c>
      <c r="R87" s="226">
        <v>1.695429343180628</v>
      </c>
      <c r="S87" s="226">
        <v>1.7849155303718161</v>
      </c>
      <c r="T87" s="226">
        <v>1.813364124181186</v>
      </c>
      <c r="U87" s="226">
        <v>1.8414120336159361</v>
      </c>
      <c r="V87" s="226">
        <v>1.6163609509564441</v>
      </c>
      <c r="W87" s="226">
        <v>1.6601134237917801</v>
      </c>
      <c r="DA87" s="174" t="s">
        <v>1934</v>
      </c>
    </row>
    <row r="88" spans="1:105" ht="12" customHeight="1" x14ac:dyDescent="0.25">
      <c r="A88" s="56" t="s">
        <v>96</v>
      </c>
      <c r="B88" s="262">
        <v>7.0813841228539536</v>
      </c>
      <c r="C88" s="262">
        <v>8.5869486848876448</v>
      </c>
      <c r="D88" s="262">
        <v>10.147235071424021</v>
      </c>
      <c r="E88" s="262">
        <v>9.5142533648093774</v>
      </c>
      <c r="F88" s="262">
        <v>7.6929051805063828</v>
      </c>
      <c r="G88" s="262">
        <v>6.4669129488305321</v>
      </c>
      <c r="H88" s="262">
        <v>7.309752435629302</v>
      </c>
      <c r="I88" s="262">
        <v>7.3477063376335252</v>
      </c>
      <c r="J88" s="262">
        <v>8.9275834723257841</v>
      </c>
      <c r="K88" s="262">
        <v>6.6084358933261331</v>
      </c>
      <c r="L88" s="262">
        <v>5.7359009665262333</v>
      </c>
      <c r="M88" s="262">
        <v>5.5140683272477213</v>
      </c>
      <c r="N88" s="262">
        <v>4.9493204105247939</v>
      </c>
      <c r="O88" s="262">
        <v>6.0799170175397244</v>
      </c>
      <c r="P88" s="262">
        <v>6.3029687248311337</v>
      </c>
      <c r="Q88" s="262">
        <v>5.5940311442548492</v>
      </c>
      <c r="R88" s="262">
        <v>5.5284926854397494</v>
      </c>
      <c r="S88" s="262">
        <v>6.0563070333817786</v>
      </c>
      <c r="T88" s="262">
        <v>6.0245513352347082</v>
      </c>
      <c r="U88" s="262">
        <v>6.234029638945854</v>
      </c>
      <c r="V88" s="262">
        <v>5.6267116497015612</v>
      </c>
      <c r="W88" s="262">
        <v>5.7624623071551806</v>
      </c>
      <c r="DA88" s="68" t="s">
        <v>1935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2.8178774639618751E-2</v>
      </c>
      <c r="R89" s="228">
        <v>3.4522620129001369E-2</v>
      </c>
      <c r="S89" s="228">
        <v>4.4030480361854391E-2</v>
      </c>
      <c r="T89" s="228">
        <v>3.9363963989018522E-2</v>
      </c>
      <c r="U89" s="228">
        <v>4.354243915921132E-2</v>
      </c>
      <c r="V89" s="228">
        <v>4.2535785158197337E-2</v>
      </c>
      <c r="W89" s="228">
        <v>4.0221553858692999E-2</v>
      </c>
      <c r="DA89" s="69" t="s">
        <v>1936</v>
      </c>
    </row>
    <row r="90" spans="1:105" ht="12" customHeight="1" x14ac:dyDescent="0.25">
      <c r="A90" s="37" t="s">
        <v>162</v>
      </c>
      <c r="B90" s="228">
        <v>5.7096137954888864</v>
      </c>
      <c r="C90" s="228">
        <v>7.7335816476221924</v>
      </c>
      <c r="D90" s="228">
        <v>9.5398732817507366</v>
      </c>
      <c r="E90" s="228">
        <v>8.7239506323902543</v>
      </c>
      <c r="F90" s="228">
        <v>6.4668754998437956</v>
      </c>
      <c r="G90" s="228">
        <v>4.4830112891786573</v>
      </c>
      <c r="H90" s="228">
        <v>5.8228456974843823</v>
      </c>
      <c r="I90" s="228">
        <v>6.2824947486520601</v>
      </c>
      <c r="J90" s="228">
        <v>8.1704731313069452</v>
      </c>
      <c r="K90" s="228">
        <v>5.7276002293467414</v>
      </c>
      <c r="L90" s="228">
        <v>3.8458312766946121</v>
      </c>
      <c r="M90" s="228">
        <v>3.5531079138496189</v>
      </c>
      <c r="N90" s="228">
        <v>1.419777482739933</v>
      </c>
      <c r="O90" s="228">
        <v>2.845922783773303</v>
      </c>
      <c r="P90" s="228">
        <v>3.0788457660932318</v>
      </c>
      <c r="Q90" s="228">
        <v>1.6618955850135251</v>
      </c>
      <c r="R90" s="228">
        <v>1.330089895393938</v>
      </c>
      <c r="S90" s="228">
        <v>2.0766632265051959</v>
      </c>
      <c r="T90" s="228">
        <v>1.8765713640820081</v>
      </c>
      <c r="U90" s="228">
        <v>2.181020571922375</v>
      </c>
      <c r="V90" s="228">
        <v>2.3195727010733629</v>
      </c>
      <c r="W90" s="228">
        <v>2.440790504265288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5.3481255887152537E-2</v>
      </c>
      <c r="T92" s="228">
        <v>2.9842151655574349E-2</v>
      </c>
      <c r="U92" s="228">
        <v>3.9972788447297063E-2</v>
      </c>
      <c r="V92" s="228">
        <v>9.513299630824959E-2</v>
      </c>
      <c r="W92" s="228">
        <v>0.11166549285065699</v>
      </c>
      <c r="DA92" s="69" t="s">
        <v>1939</v>
      </c>
    </row>
    <row r="93" spans="1:105" ht="12" customHeight="1" x14ac:dyDescent="0.25">
      <c r="A93" s="37" t="s">
        <v>38</v>
      </c>
      <c r="B93" s="228">
        <v>1.371770327365067</v>
      </c>
      <c r="C93" s="228">
        <v>0.85336703726545304</v>
      </c>
      <c r="D93" s="228">
        <v>0.60736178967328269</v>
      </c>
      <c r="E93" s="228">
        <v>0.79030273241912241</v>
      </c>
      <c r="F93" s="228">
        <v>1.226029680662587</v>
      </c>
      <c r="G93" s="228">
        <v>1.983901659651875</v>
      </c>
      <c r="H93" s="228">
        <v>1.4869067381449199</v>
      </c>
      <c r="I93" s="228">
        <v>1.0652115889814651</v>
      </c>
      <c r="J93" s="228">
        <v>0.75711034101883867</v>
      </c>
      <c r="K93" s="228">
        <v>0.8808356639793915</v>
      </c>
      <c r="L93" s="228">
        <v>1.890069689831622</v>
      </c>
      <c r="M93" s="228">
        <v>1.960960413398102</v>
      </c>
      <c r="N93" s="228">
        <v>3.5295429277848598</v>
      </c>
      <c r="O93" s="228">
        <v>3.2339942337664209</v>
      </c>
      <c r="P93" s="228">
        <v>3.2241229587379019</v>
      </c>
      <c r="Q93" s="228">
        <v>3.9039567846017049</v>
      </c>
      <c r="R93" s="228">
        <v>4.1638801699168102</v>
      </c>
      <c r="S93" s="228">
        <v>3.8821320706275761</v>
      </c>
      <c r="T93" s="228">
        <v>4.078773855508107</v>
      </c>
      <c r="U93" s="228">
        <v>3.969493839416971</v>
      </c>
      <c r="V93" s="228">
        <v>3.1694701671617511</v>
      </c>
      <c r="W93" s="228">
        <v>3.1697847561805421</v>
      </c>
      <c r="DA93" s="69" t="s">
        <v>1940</v>
      </c>
    </row>
    <row r="94" spans="1:105" ht="12" customHeight="1" x14ac:dyDescent="0.25">
      <c r="A94" s="132" t="s">
        <v>1941</v>
      </c>
      <c r="B94" s="318">
        <v>14.215456819318399</v>
      </c>
      <c r="C94" s="318">
        <v>13.119276280815679</v>
      </c>
      <c r="D94" s="318">
        <v>12.536108070453411</v>
      </c>
      <c r="E94" s="318">
        <v>13.744533610022261</v>
      </c>
      <c r="F94" s="318">
        <v>14.3256288777253</v>
      </c>
      <c r="G94" s="318">
        <v>15.65342240960665</v>
      </c>
      <c r="H94" s="318">
        <v>15.47259864402184</v>
      </c>
      <c r="I94" s="318">
        <v>13.56651099304657</v>
      </c>
      <c r="J94" s="318">
        <v>12.72748944064603</v>
      </c>
      <c r="K94" s="318">
        <v>11.22377528653054</v>
      </c>
      <c r="L94" s="318">
        <v>14.863280949893049</v>
      </c>
      <c r="M94" s="318">
        <v>14.831219291660091</v>
      </c>
      <c r="N94" s="318">
        <v>17.221898837937498</v>
      </c>
      <c r="O94" s="318">
        <v>19.262405469651888</v>
      </c>
      <c r="P94" s="318">
        <v>19.662888122821851</v>
      </c>
      <c r="Q94" s="318">
        <v>18.6855414942927</v>
      </c>
      <c r="R94" s="318">
        <v>17.637840377823771</v>
      </c>
      <c r="S94" s="318">
        <v>18.33276457968724</v>
      </c>
      <c r="T94" s="318">
        <v>18.753241637820281</v>
      </c>
      <c r="U94" s="318">
        <v>18.927009745172111</v>
      </c>
      <c r="V94" s="318">
        <v>16.459231530578862</v>
      </c>
      <c r="W94" s="318">
        <v>16.92131431403158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0.99999999999999978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5.0000000000044982E-3</v>
      </c>
      <c r="W99" s="268">
        <f t="shared" si="5"/>
        <v>5.0000000000043144E-3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7.0000000000062981E-3</v>
      </c>
      <c r="W100" s="269">
        <f t="shared" si="6"/>
        <v>7.0000000000060387E-3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4.0000000000035986E-2</v>
      </c>
      <c r="W101" s="269">
        <f t="shared" si="7"/>
        <v>4.0000000000034515E-2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2.0000000000017993E-2</v>
      </c>
      <c r="W102" s="269">
        <f t="shared" si="8"/>
        <v>2.0000000000017261E-2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1.1945476450516714E-2</v>
      </c>
      <c r="W103" s="270">
        <f t="shared" si="9"/>
        <v>1.1997100814072542E-2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3.0126219203192414E-2</v>
      </c>
      <c r="W104" s="271">
        <f t="shared" si="10"/>
        <v>3.0373061092918787E-2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0.81898115056135401</v>
      </c>
      <c r="W105" s="271">
        <f t="shared" si="11"/>
        <v>0.81813414677534957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0.56792932386808503</v>
      </c>
      <c r="W106" s="320">
        <f t="shared" si="12"/>
        <v>0.56502530433436082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0.25105182669326903</v>
      </c>
      <c r="W107" s="320">
        <f t="shared" si="13"/>
        <v>0.25310884244098886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6.6947153784871788E-2</v>
      </c>
      <c r="W108" s="321">
        <f t="shared" si="14"/>
        <v>6.7495691317597056E-2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0.99999999999999944</v>
      </c>
      <c r="D110" s="234">
        <f t="shared" si="15"/>
        <v>1.0000000000000007</v>
      </c>
      <c r="E110" s="234">
        <f t="shared" si="15"/>
        <v>1.0000000000000004</v>
      </c>
      <c r="F110" s="234">
        <f t="shared" si="15"/>
        <v>0.99999999999999956</v>
      </c>
      <c r="G110" s="234">
        <f t="shared" si="15"/>
        <v>0.99999999999999978</v>
      </c>
      <c r="H110" s="234">
        <f t="shared" si="15"/>
        <v>0.99999999999999956</v>
      </c>
      <c r="I110" s="234">
        <f t="shared" si="15"/>
        <v>1.0000000000000002</v>
      </c>
      <c r="J110" s="234">
        <f t="shared" si="15"/>
        <v>0.99999999999999967</v>
      </c>
      <c r="K110" s="234">
        <f t="shared" si="15"/>
        <v>0.99999999999999989</v>
      </c>
      <c r="L110" s="234">
        <f t="shared" si="15"/>
        <v>1.0000000000000004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</v>
      </c>
      <c r="P110" s="234">
        <f t="shared" si="15"/>
        <v>1.0000000000000007</v>
      </c>
      <c r="Q110" s="234">
        <f t="shared" si="15"/>
        <v>1.0000000000000002</v>
      </c>
      <c r="R110" s="234">
        <f t="shared" si="15"/>
        <v>1.0000000000000002</v>
      </c>
      <c r="S110" s="234">
        <f t="shared" si="15"/>
        <v>0.99999999999999956</v>
      </c>
      <c r="T110" s="234">
        <f t="shared" si="15"/>
        <v>0.99999999999999978</v>
      </c>
      <c r="U110" s="234">
        <f t="shared" si="15"/>
        <v>1</v>
      </c>
      <c r="V110" s="234">
        <f t="shared" si="15"/>
        <v>1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5.2781221197374583E-3</v>
      </c>
      <c r="C111" s="301">
        <f t="shared" si="16"/>
        <v>5.2781221197391653E-3</v>
      </c>
      <c r="D111" s="301">
        <f t="shared" si="16"/>
        <v>5.278122119736604E-3</v>
      </c>
      <c r="E111" s="301">
        <f t="shared" si="16"/>
        <v>5.2781221197397915E-3</v>
      </c>
      <c r="F111" s="301">
        <f t="shared" si="16"/>
        <v>5.2781221197374627E-3</v>
      </c>
      <c r="G111" s="301">
        <f t="shared" si="16"/>
        <v>5.2781221197382988E-3</v>
      </c>
      <c r="H111" s="301">
        <f t="shared" si="16"/>
        <v>5.2781221197369414E-3</v>
      </c>
      <c r="I111" s="301">
        <f t="shared" si="16"/>
        <v>5.2781221197368234E-3</v>
      </c>
      <c r="J111" s="301">
        <f t="shared" si="16"/>
        <v>5.278122119735231E-3</v>
      </c>
      <c r="K111" s="301">
        <f t="shared" si="16"/>
        <v>5.2781221197359543E-3</v>
      </c>
      <c r="L111" s="301">
        <f t="shared" si="16"/>
        <v>5.2781221197394064E-3</v>
      </c>
      <c r="M111" s="301">
        <f t="shared" si="16"/>
        <v>5.2781221197391601E-3</v>
      </c>
      <c r="N111" s="301">
        <f t="shared" si="16"/>
        <v>5.2781221197655721E-3</v>
      </c>
      <c r="O111" s="301">
        <f t="shared" si="16"/>
        <v>5.2781221197645634E-3</v>
      </c>
      <c r="P111" s="301">
        <f t="shared" si="16"/>
        <v>5.2781221197661923E-3</v>
      </c>
      <c r="Q111" s="301">
        <f t="shared" si="16"/>
        <v>5.278122119766822E-3</v>
      </c>
      <c r="R111" s="301">
        <f t="shared" si="16"/>
        <v>5.2781221197644385E-3</v>
      </c>
      <c r="S111" s="301">
        <f t="shared" si="16"/>
        <v>5.2781221197453591E-3</v>
      </c>
      <c r="T111" s="301">
        <f t="shared" si="16"/>
        <v>5.2781221197647169E-3</v>
      </c>
      <c r="U111" s="301">
        <f t="shared" si="16"/>
        <v>5.2781221197448509E-3</v>
      </c>
      <c r="V111" s="301">
        <f t="shared" si="16"/>
        <v>5.2781221197436843E-3</v>
      </c>
      <c r="W111" s="301">
        <f t="shared" si="16"/>
        <v>5.2781221197441778E-3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7.4900519068469762E-3</v>
      </c>
      <c r="C112" s="235">
        <f t="shared" si="17"/>
        <v>7.490051906849397E-3</v>
      </c>
      <c r="D112" s="235">
        <f t="shared" si="17"/>
        <v>7.4900519068457627E-3</v>
      </c>
      <c r="E112" s="235">
        <f t="shared" si="17"/>
        <v>7.4900519068502869E-3</v>
      </c>
      <c r="F112" s="235">
        <f t="shared" si="17"/>
        <v>7.4900519068469892E-3</v>
      </c>
      <c r="G112" s="235">
        <f t="shared" si="17"/>
        <v>7.4900519068481679E-3</v>
      </c>
      <c r="H112" s="235">
        <f t="shared" si="17"/>
        <v>7.4900519068462441E-3</v>
      </c>
      <c r="I112" s="235">
        <f t="shared" si="17"/>
        <v>7.4900519068460802E-3</v>
      </c>
      <c r="J112" s="235">
        <f t="shared" si="17"/>
        <v>7.4900519068438198E-3</v>
      </c>
      <c r="K112" s="235">
        <f t="shared" si="17"/>
        <v>7.4900519068448459E-3</v>
      </c>
      <c r="L112" s="235">
        <f t="shared" si="17"/>
        <v>7.4900519068497422E-3</v>
      </c>
      <c r="M112" s="235">
        <f t="shared" si="17"/>
        <v>7.4900519068493892E-3</v>
      </c>
      <c r="N112" s="235">
        <f t="shared" si="17"/>
        <v>7.4900519068868765E-3</v>
      </c>
      <c r="O112" s="235">
        <f t="shared" si="17"/>
        <v>7.490051906885441E-3</v>
      </c>
      <c r="P112" s="235">
        <f t="shared" si="17"/>
        <v>7.4900519068877517E-3</v>
      </c>
      <c r="Q112" s="235">
        <f t="shared" si="17"/>
        <v>7.4900519068886468E-3</v>
      </c>
      <c r="R112" s="235">
        <f t="shared" si="17"/>
        <v>7.4900519068852667E-3</v>
      </c>
      <c r="S112" s="235">
        <f t="shared" si="17"/>
        <v>7.4900519068581833E-3</v>
      </c>
      <c r="T112" s="235">
        <f t="shared" si="17"/>
        <v>7.4900519068856605E-3</v>
      </c>
      <c r="U112" s="235">
        <f t="shared" si="17"/>
        <v>7.490051906857473E-3</v>
      </c>
      <c r="V112" s="235">
        <f t="shared" si="17"/>
        <v>7.4900519068558206E-3</v>
      </c>
      <c r="W112" s="235">
        <f t="shared" si="17"/>
        <v>7.4900519068565154E-3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2.6652580694083435E-2</v>
      </c>
      <c r="C113" s="235">
        <f t="shared" si="18"/>
        <v>2.665258069409206E-2</v>
      </c>
      <c r="D113" s="235">
        <f t="shared" si="18"/>
        <v>2.6652580694079133E-2</v>
      </c>
      <c r="E113" s="235">
        <f t="shared" si="18"/>
        <v>2.6652580694095228E-2</v>
      </c>
      <c r="F113" s="235">
        <f t="shared" si="18"/>
        <v>2.665258069408347E-2</v>
      </c>
      <c r="G113" s="235">
        <f t="shared" si="18"/>
        <v>2.6652580694087685E-2</v>
      </c>
      <c r="H113" s="235">
        <f t="shared" si="18"/>
        <v>2.6652580694080833E-2</v>
      </c>
      <c r="I113" s="235">
        <f t="shared" si="18"/>
        <v>2.6652580694080233E-2</v>
      </c>
      <c r="J113" s="235">
        <f t="shared" si="18"/>
        <v>2.6652580694072205E-2</v>
      </c>
      <c r="K113" s="235">
        <f t="shared" si="18"/>
        <v>2.6652580694075851E-2</v>
      </c>
      <c r="L113" s="235">
        <f t="shared" si="18"/>
        <v>2.6652580694093278E-2</v>
      </c>
      <c r="M113" s="235">
        <f t="shared" si="18"/>
        <v>2.6652580694092036E-2</v>
      </c>
      <c r="N113" s="235">
        <f t="shared" si="18"/>
        <v>2.6652580694225419E-2</v>
      </c>
      <c r="O113" s="235">
        <f t="shared" si="18"/>
        <v>2.6652580694220319E-2</v>
      </c>
      <c r="P113" s="235">
        <f t="shared" si="18"/>
        <v>2.6652580694228555E-2</v>
      </c>
      <c r="Q113" s="235">
        <f t="shared" si="18"/>
        <v>2.665258069423173E-2</v>
      </c>
      <c r="R113" s="235">
        <f t="shared" si="18"/>
        <v>2.6652580694219691E-2</v>
      </c>
      <c r="S113" s="235">
        <f t="shared" si="18"/>
        <v>2.6652580694123341E-2</v>
      </c>
      <c r="T113" s="235">
        <f t="shared" si="18"/>
        <v>2.6652580694221099E-2</v>
      </c>
      <c r="U113" s="235">
        <f t="shared" si="18"/>
        <v>2.6652580694120798E-2</v>
      </c>
      <c r="V113" s="235">
        <f t="shared" si="18"/>
        <v>2.6652580694114903E-2</v>
      </c>
      <c r="W113" s="235">
        <f t="shared" si="18"/>
        <v>2.6652580694117391E-2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2.1112488478949816E-2</v>
      </c>
      <c r="C114" s="235">
        <f t="shared" si="19"/>
        <v>2.1112488478956658E-2</v>
      </c>
      <c r="D114" s="235">
        <f t="shared" si="19"/>
        <v>2.1112488478946406E-2</v>
      </c>
      <c r="E114" s="235">
        <f t="shared" si="19"/>
        <v>2.111248847895917E-2</v>
      </c>
      <c r="F114" s="235">
        <f t="shared" si="19"/>
        <v>2.1112488478949844E-2</v>
      </c>
      <c r="G114" s="235">
        <f t="shared" si="19"/>
        <v>2.1112488478953188E-2</v>
      </c>
      <c r="H114" s="235">
        <f t="shared" si="19"/>
        <v>2.1112488478947762E-2</v>
      </c>
      <c r="I114" s="235">
        <f t="shared" si="19"/>
        <v>2.1112488478947294E-2</v>
      </c>
      <c r="J114" s="235">
        <f t="shared" si="19"/>
        <v>2.111248847894092E-2</v>
      </c>
      <c r="K114" s="235">
        <f t="shared" si="19"/>
        <v>2.1112488478943821E-2</v>
      </c>
      <c r="L114" s="235">
        <f t="shared" si="19"/>
        <v>2.1112488478957615E-2</v>
      </c>
      <c r="M114" s="235">
        <f t="shared" si="19"/>
        <v>2.1112488478956637E-2</v>
      </c>
      <c r="N114" s="235">
        <f t="shared" si="19"/>
        <v>2.1112488479062289E-2</v>
      </c>
      <c r="O114" s="235">
        <f t="shared" si="19"/>
        <v>2.1112488479058257E-2</v>
      </c>
      <c r="P114" s="235">
        <f t="shared" si="19"/>
        <v>2.1112488479064762E-2</v>
      </c>
      <c r="Q114" s="235">
        <f t="shared" si="19"/>
        <v>2.1112488479067288E-2</v>
      </c>
      <c r="R114" s="235">
        <f t="shared" si="19"/>
        <v>2.1112488479057747E-2</v>
      </c>
      <c r="S114" s="235">
        <f t="shared" si="19"/>
        <v>2.1112488478981423E-2</v>
      </c>
      <c r="T114" s="235">
        <f t="shared" si="19"/>
        <v>2.1112488479058871E-2</v>
      </c>
      <c r="U114" s="235">
        <f t="shared" si="19"/>
        <v>2.1112488478979414E-2</v>
      </c>
      <c r="V114" s="235">
        <f t="shared" si="19"/>
        <v>2.1112488478974737E-2</v>
      </c>
      <c r="W114" s="235">
        <f t="shared" si="19"/>
        <v>2.1112488478976708E-2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1.1168367503365218E-2</v>
      </c>
      <c r="C115" s="302">
        <f t="shared" si="20"/>
        <v>1.1189595757400719E-2</v>
      </c>
      <c r="D115" s="302">
        <f t="shared" si="20"/>
        <v>1.131124594102933E-2</v>
      </c>
      <c r="E115" s="302">
        <f t="shared" si="20"/>
        <v>1.1377836309327174E-2</v>
      </c>
      <c r="F115" s="302">
        <f t="shared" si="20"/>
        <v>1.1180001346955281E-2</v>
      </c>
      <c r="G115" s="302">
        <f t="shared" si="20"/>
        <v>1.1448550654484396E-2</v>
      </c>
      <c r="H115" s="302">
        <f t="shared" si="20"/>
        <v>1.1461223634884637E-2</v>
      </c>
      <c r="I115" s="302">
        <f t="shared" si="20"/>
        <v>1.1421446765158627E-2</v>
      </c>
      <c r="J115" s="302">
        <f t="shared" si="20"/>
        <v>1.1195472527641677E-2</v>
      </c>
      <c r="K115" s="302">
        <f t="shared" si="20"/>
        <v>1.1014426342700402E-2</v>
      </c>
      <c r="L115" s="302">
        <f t="shared" si="20"/>
        <v>1.1882054407963137E-2</v>
      </c>
      <c r="M115" s="302">
        <f t="shared" si="20"/>
        <v>1.2048036830256337E-2</v>
      </c>
      <c r="N115" s="302">
        <f t="shared" si="20"/>
        <v>1.5232467962818508E-2</v>
      </c>
      <c r="O115" s="302">
        <f t="shared" si="20"/>
        <v>1.3204040270911488E-2</v>
      </c>
      <c r="P115" s="302">
        <f t="shared" si="20"/>
        <v>1.3035238906512979E-2</v>
      </c>
      <c r="Q115" s="302">
        <f t="shared" si="20"/>
        <v>1.4604145876493354E-2</v>
      </c>
      <c r="R115" s="302">
        <f t="shared" si="20"/>
        <v>1.4390093988644168E-2</v>
      </c>
      <c r="S115" s="302">
        <f t="shared" si="20"/>
        <v>1.2994561754914053E-2</v>
      </c>
      <c r="T115" s="302">
        <f t="shared" si="20"/>
        <v>1.3517461532357283E-2</v>
      </c>
      <c r="U115" s="302">
        <f t="shared" si="20"/>
        <v>1.2999847631369897E-2</v>
      </c>
      <c r="V115" s="302">
        <f t="shared" si="20"/>
        <v>1.2556064721181379E-2</v>
      </c>
      <c r="W115" s="302">
        <f t="shared" si="20"/>
        <v>1.2650034654149041E-2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5.0488565450666309E-2</v>
      </c>
      <c r="C116" s="303">
        <f t="shared" si="21"/>
        <v>4.4758425203911455E-2</v>
      </c>
      <c r="D116" s="303">
        <f t="shared" si="21"/>
        <v>4.1395767926315739E-2</v>
      </c>
      <c r="E116" s="303">
        <f t="shared" si="21"/>
        <v>4.4043875736356188E-2</v>
      </c>
      <c r="F116" s="303">
        <f t="shared" si="21"/>
        <v>4.8765797078560484E-2</v>
      </c>
      <c r="G116" s="303">
        <f t="shared" si="21"/>
        <v>5.6175159714757776E-2</v>
      </c>
      <c r="H116" s="303">
        <f t="shared" si="21"/>
        <v>5.246038450614747E-2</v>
      </c>
      <c r="I116" s="303">
        <f t="shared" si="21"/>
        <v>4.9048114137189257E-2</v>
      </c>
      <c r="J116" s="303">
        <f t="shared" si="21"/>
        <v>4.3536882381503009E-2</v>
      </c>
      <c r="K116" s="303">
        <f t="shared" si="21"/>
        <v>4.6497442765238386E-2</v>
      </c>
      <c r="L116" s="303">
        <f t="shared" si="21"/>
        <v>5.9474882889003738E-2</v>
      </c>
      <c r="M116" s="303">
        <f t="shared" si="21"/>
        <v>6.120913320247421E-2</v>
      </c>
      <c r="N116" s="303">
        <f t="shared" si="21"/>
        <v>8.3282943744876381E-2</v>
      </c>
      <c r="O116" s="303">
        <f t="shared" si="21"/>
        <v>7.1320737521219646E-2</v>
      </c>
      <c r="P116" s="303">
        <f t="shared" si="21"/>
        <v>7.0068675070092803E-2</v>
      </c>
      <c r="Q116" s="303">
        <f t="shared" si="21"/>
        <v>7.875779621993087E-2</v>
      </c>
      <c r="R116" s="303">
        <f t="shared" si="21"/>
        <v>7.567310339173397E-2</v>
      </c>
      <c r="S116" s="303">
        <f t="shared" si="21"/>
        <v>6.863881212642732E-2</v>
      </c>
      <c r="T116" s="303">
        <f t="shared" si="21"/>
        <v>7.1574366392466685E-2</v>
      </c>
      <c r="U116" s="303">
        <f t="shared" si="21"/>
        <v>6.8782149470931878E-2</v>
      </c>
      <c r="V116" s="303">
        <f t="shared" si="21"/>
        <v>6.5846815760420313E-2</v>
      </c>
      <c r="W116" s="303">
        <f t="shared" si="21"/>
        <v>6.629341946162351E-2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2.4102419964123115E-2</v>
      </c>
      <c r="C117" s="304">
        <f t="shared" si="22"/>
        <v>2.4638377944195832E-2</v>
      </c>
      <c r="D117" s="304">
        <f t="shared" si="22"/>
        <v>2.4949436411384317E-2</v>
      </c>
      <c r="E117" s="304">
        <f t="shared" si="22"/>
        <v>2.4699328682473199E-2</v>
      </c>
      <c r="F117" s="304">
        <f t="shared" si="22"/>
        <v>2.4263389415861224E-2</v>
      </c>
      <c r="G117" s="304">
        <f t="shared" si="22"/>
        <v>2.3560985343719483E-2</v>
      </c>
      <c r="H117" s="304">
        <f t="shared" si="22"/>
        <v>2.3908474435975945E-2</v>
      </c>
      <c r="I117" s="304">
        <f t="shared" si="22"/>
        <v>2.4229296437856828E-2</v>
      </c>
      <c r="J117" s="304">
        <f t="shared" si="22"/>
        <v>2.4752589835447657E-2</v>
      </c>
      <c r="K117" s="304">
        <f t="shared" si="22"/>
        <v>2.4481070826901034E-2</v>
      </c>
      <c r="L117" s="304">
        <f t="shared" si="22"/>
        <v>2.3238222302333546E-2</v>
      </c>
      <c r="M117" s="304">
        <f t="shared" si="22"/>
        <v>2.3070547121633176E-2</v>
      </c>
      <c r="N117" s="304">
        <f t="shared" si="22"/>
        <v>2.0902375601655615E-2</v>
      </c>
      <c r="O117" s="304">
        <f t="shared" si="22"/>
        <v>2.2086944257431584E-2</v>
      </c>
      <c r="P117" s="304">
        <f t="shared" si="22"/>
        <v>2.2209551629158535E-2</v>
      </c>
      <c r="Q117" s="304">
        <f t="shared" si="22"/>
        <v>2.1346076079737739E-2</v>
      </c>
      <c r="R117" s="304">
        <f t="shared" si="22"/>
        <v>2.1641744778273238E-2</v>
      </c>
      <c r="S117" s="304">
        <f t="shared" si="22"/>
        <v>2.2344748579185798E-2</v>
      </c>
      <c r="T117" s="304">
        <f t="shared" si="22"/>
        <v>2.2053256309180723E-2</v>
      </c>
      <c r="U117" s="304">
        <f t="shared" si="22"/>
        <v>2.2331157392404519E-2</v>
      </c>
      <c r="V117" s="304">
        <f t="shared" si="22"/>
        <v>2.2620121001243994E-2</v>
      </c>
      <c r="W117" s="304">
        <f t="shared" si="22"/>
        <v>2.2575317460396153E-2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2.6386145486543194E-2</v>
      </c>
      <c r="C118" s="304">
        <f t="shared" si="23"/>
        <v>2.0120047259715619E-2</v>
      </c>
      <c r="D118" s="304">
        <f t="shared" si="23"/>
        <v>1.6446331514931422E-2</v>
      </c>
      <c r="E118" s="304">
        <f t="shared" si="23"/>
        <v>1.9344547053882988E-2</v>
      </c>
      <c r="F118" s="304">
        <f t="shared" si="23"/>
        <v>2.450240766269926E-2</v>
      </c>
      <c r="G118" s="304">
        <f t="shared" si="23"/>
        <v>3.2614174371038286E-2</v>
      </c>
      <c r="H118" s="304">
        <f t="shared" si="23"/>
        <v>2.8551910070171525E-2</v>
      </c>
      <c r="I118" s="304">
        <f t="shared" si="23"/>
        <v>2.4818817699332429E-2</v>
      </c>
      <c r="J118" s="304">
        <f t="shared" si="23"/>
        <v>1.8784292546055351E-2</v>
      </c>
      <c r="K118" s="304">
        <f t="shared" si="23"/>
        <v>2.2016371938337352E-2</v>
      </c>
      <c r="L118" s="304">
        <f t="shared" si="23"/>
        <v>3.6236660586670189E-2</v>
      </c>
      <c r="M118" s="304">
        <f t="shared" si="23"/>
        <v>3.8138586080841037E-2</v>
      </c>
      <c r="N118" s="304">
        <f t="shared" si="23"/>
        <v>6.2380568143220759E-2</v>
      </c>
      <c r="O118" s="304">
        <f t="shared" si="23"/>
        <v>4.9233793263788059E-2</v>
      </c>
      <c r="P118" s="304">
        <f t="shared" si="23"/>
        <v>4.7859123440934279E-2</v>
      </c>
      <c r="Q118" s="304">
        <f t="shared" si="23"/>
        <v>5.7411720140193127E-2</v>
      </c>
      <c r="R118" s="304">
        <f t="shared" si="23"/>
        <v>5.4031358613460728E-2</v>
      </c>
      <c r="S118" s="304">
        <f t="shared" si="23"/>
        <v>4.6294063547241512E-2</v>
      </c>
      <c r="T118" s="304">
        <f t="shared" si="23"/>
        <v>4.9521110083285955E-2</v>
      </c>
      <c r="U118" s="304">
        <f t="shared" si="23"/>
        <v>4.6450992078527362E-2</v>
      </c>
      <c r="V118" s="304">
        <f t="shared" si="23"/>
        <v>4.3226694759176329E-2</v>
      </c>
      <c r="W118" s="304">
        <f t="shared" si="23"/>
        <v>4.3718102001227367E-2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0.77463838856337208</v>
      </c>
      <c r="C119" s="303">
        <f t="shared" si="24"/>
        <v>0.778471447625811</v>
      </c>
      <c r="D119" s="303">
        <f t="shared" si="24"/>
        <v>0.78062375008465823</v>
      </c>
      <c r="E119" s="303">
        <f t="shared" si="24"/>
        <v>0.77878442895746058</v>
      </c>
      <c r="F119" s="303">
        <f t="shared" si="24"/>
        <v>0.7757861300108041</v>
      </c>
      <c r="G119" s="303">
        <f t="shared" si="24"/>
        <v>0.77056663231956168</v>
      </c>
      <c r="H119" s="303">
        <f t="shared" si="24"/>
        <v>0.77305252272489422</v>
      </c>
      <c r="I119" s="303">
        <f t="shared" si="24"/>
        <v>0.77538169295699788</v>
      </c>
      <c r="J119" s="303">
        <f t="shared" si="24"/>
        <v>0.77928737205865661</v>
      </c>
      <c r="K119" s="303">
        <f t="shared" si="24"/>
        <v>0.77745817438976483</v>
      </c>
      <c r="L119" s="303">
        <f t="shared" si="24"/>
        <v>0.76796307603667158</v>
      </c>
      <c r="M119" s="303">
        <f t="shared" si="24"/>
        <v>0.76664970643336239</v>
      </c>
      <c r="N119" s="303">
        <f t="shared" si="24"/>
        <v>0.74898006507792225</v>
      </c>
      <c r="O119" s="303">
        <f t="shared" si="24"/>
        <v>0.75882470869828567</v>
      </c>
      <c r="P119" s="303">
        <f t="shared" si="24"/>
        <v>0.75981644671274273</v>
      </c>
      <c r="Q119" s="303">
        <f t="shared" si="24"/>
        <v>0.75258058301588726</v>
      </c>
      <c r="R119" s="303">
        <f t="shared" si="24"/>
        <v>0.75484448728709475</v>
      </c>
      <c r="S119" s="303">
        <f t="shared" si="24"/>
        <v>0.76081379748322375</v>
      </c>
      <c r="T119" s="303">
        <f t="shared" si="24"/>
        <v>0.75837556638446824</v>
      </c>
      <c r="U119" s="303">
        <f t="shared" si="24"/>
        <v>0.76071274341600614</v>
      </c>
      <c r="V119" s="303">
        <f t="shared" si="24"/>
        <v>0.76308048740578549</v>
      </c>
      <c r="W119" s="303">
        <f t="shared" si="24"/>
        <v>0.76269672616457462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0.72307259892369335</v>
      </c>
      <c r="C120" s="304">
        <f t="shared" si="25"/>
        <v>0.73915133832587498</v>
      </c>
      <c r="D120" s="304">
        <f t="shared" si="25"/>
        <v>0.74848309234152988</v>
      </c>
      <c r="E120" s="304">
        <f t="shared" si="25"/>
        <v>0.74097986047419628</v>
      </c>
      <c r="F120" s="304">
        <f t="shared" si="25"/>
        <v>0.72790168247583642</v>
      </c>
      <c r="G120" s="304">
        <f t="shared" si="25"/>
        <v>0.70682956031158461</v>
      </c>
      <c r="H120" s="304">
        <f t="shared" si="25"/>
        <v>0.7172542330792786</v>
      </c>
      <c r="I120" s="304">
        <f t="shared" si="25"/>
        <v>0.72687889313570508</v>
      </c>
      <c r="J120" s="304">
        <f t="shared" si="25"/>
        <v>0.74257769506342919</v>
      </c>
      <c r="K120" s="304">
        <f t="shared" si="25"/>
        <v>0.73443212480703124</v>
      </c>
      <c r="L120" s="304">
        <f t="shared" si="25"/>
        <v>0.69714666907000655</v>
      </c>
      <c r="M120" s="304">
        <f t="shared" si="25"/>
        <v>0.69211641364899534</v>
      </c>
      <c r="N120" s="304">
        <f t="shared" si="25"/>
        <v>0.62707126804966851</v>
      </c>
      <c r="O120" s="304">
        <f t="shared" si="25"/>
        <v>0.66260832772294787</v>
      </c>
      <c r="P120" s="304">
        <f t="shared" si="25"/>
        <v>0.66628654887475613</v>
      </c>
      <c r="Q120" s="304">
        <f t="shared" si="25"/>
        <v>0.64038228239213235</v>
      </c>
      <c r="R120" s="304">
        <f t="shared" si="25"/>
        <v>0.64925234334819715</v>
      </c>
      <c r="S120" s="304">
        <f t="shared" si="25"/>
        <v>0.67034245737557396</v>
      </c>
      <c r="T120" s="304">
        <f t="shared" si="25"/>
        <v>0.66159768927542173</v>
      </c>
      <c r="U120" s="304">
        <f t="shared" si="25"/>
        <v>0.66993472177213576</v>
      </c>
      <c r="V120" s="304">
        <f t="shared" si="25"/>
        <v>0.67860363003731983</v>
      </c>
      <c r="W120" s="304">
        <f t="shared" si="25"/>
        <v>0.67725952381188459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5.156578963967879E-2</v>
      </c>
      <c r="C121" s="304">
        <f t="shared" si="26"/>
        <v>3.9320109299935992E-2</v>
      </c>
      <c r="D121" s="304">
        <f t="shared" si="26"/>
        <v>3.2140657743128277E-2</v>
      </c>
      <c r="E121" s="304">
        <f t="shared" si="26"/>
        <v>3.7804568483264328E-2</v>
      </c>
      <c r="F121" s="304">
        <f t="shared" si="26"/>
        <v>4.7884447534967747E-2</v>
      </c>
      <c r="G121" s="304">
        <f t="shared" si="26"/>
        <v>6.3737072007977111E-2</v>
      </c>
      <c r="H121" s="304">
        <f t="shared" si="26"/>
        <v>5.5798289645615638E-2</v>
      </c>
      <c r="I121" s="304">
        <f t="shared" si="26"/>
        <v>4.8502799821292783E-2</v>
      </c>
      <c r="J121" s="304">
        <f t="shared" si="26"/>
        <v>3.6709676995227342E-2</v>
      </c>
      <c r="K121" s="304">
        <f t="shared" si="26"/>
        <v>4.3026049582733622E-2</v>
      </c>
      <c r="L121" s="304">
        <f t="shared" si="26"/>
        <v>7.0816406966665024E-2</v>
      </c>
      <c r="M121" s="304">
        <f t="shared" si="26"/>
        <v>7.4533292784367072E-2</v>
      </c>
      <c r="N121" s="304">
        <f t="shared" si="26"/>
        <v>0.12190879702825383</v>
      </c>
      <c r="O121" s="304">
        <f t="shared" si="26"/>
        <v>9.6216380975337787E-2</v>
      </c>
      <c r="P121" s="304">
        <f t="shared" si="26"/>
        <v>9.3529897837986625E-2</v>
      </c>
      <c r="Q121" s="304">
        <f t="shared" si="26"/>
        <v>0.11219830062375497</v>
      </c>
      <c r="R121" s="304">
        <f t="shared" si="26"/>
        <v>0.10559214393889756</v>
      </c>
      <c r="S121" s="304">
        <f t="shared" si="26"/>
        <v>9.0471340107649803E-2</v>
      </c>
      <c r="T121" s="304">
        <f t="shared" si="26"/>
        <v>9.6777877109046506E-2</v>
      </c>
      <c r="U121" s="304">
        <f t="shared" si="26"/>
        <v>9.0778021643870221E-2</v>
      </c>
      <c r="V121" s="304">
        <f t="shared" si="26"/>
        <v>8.4476857368465622E-2</v>
      </c>
      <c r="W121" s="304">
        <f t="shared" si="26"/>
        <v>8.5437202352690034E-2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0.10317143528297841</v>
      </c>
      <c r="C122" s="303">
        <f t="shared" si="27"/>
        <v>0.10504728821323898</v>
      </c>
      <c r="D122" s="303">
        <f t="shared" si="27"/>
        <v>0.10613599284838958</v>
      </c>
      <c r="E122" s="303">
        <f t="shared" si="27"/>
        <v>0.10526061579721202</v>
      </c>
      <c r="F122" s="303">
        <f t="shared" si="27"/>
        <v>0.10373482836406182</v>
      </c>
      <c r="G122" s="303">
        <f t="shared" si="27"/>
        <v>0.10127641411156868</v>
      </c>
      <c r="H122" s="303">
        <f t="shared" si="27"/>
        <v>0.10249262593446147</v>
      </c>
      <c r="I122" s="303">
        <f t="shared" si="27"/>
        <v>0.10361550294104412</v>
      </c>
      <c r="J122" s="303">
        <f t="shared" si="27"/>
        <v>0.10544702983260631</v>
      </c>
      <c r="K122" s="303">
        <f t="shared" si="27"/>
        <v>0.10449671330269579</v>
      </c>
      <c r="L122" s="303">
        <f t="shared" si="27"/>
        <v>0.10014674346672184</v>
      </c>
      <c r="M122" s="303">
        <f t="shared" si="27"/>
        <v>9.9559880334269713E-2</v>
      </c>
      <c r="N122" s="303">
        <f t="shared" si="27"/>
        <v>9.1971280014442366E-2</v>
      </c>
      <c r="O122" s="303">
        <f t="shared" si="27"/>
        <v>9.6117270309654695E-2</v>
      </c>
      <c r="P122" s="303">
        <f t="shared" si="27"/>
        <v>9.6546396110704813E-2</v>
      </c>
      <c r="Q122" s="303">
        <f t="shared" si="27"/>
        <v>9.352423168773423E-2</v>
      </c>
      <c r="R122" s="303">
        <f t="shared" si="27"/>
        <v>9.4559072132600036E-2</v>
      </c>
      <c r="S122" s="303">
        <f t="shared" si="27"/>
        <v>9.7019585435726016E-2</v>
      </c>
      <c r="T122" s="303">
        <f t="shared" si="27"/>
        <v>9.5999362490777201E-2</v>
      </c>
      <c r="U122" s="303">
        <f t="shared" si="27"/>
        <v>9.697201628198969E-2</v>
      </c>
      <c r="V122" s="303">
        <f t="shared" si="27"/>
        <v>9.79833889129237E-2</v>
      </c>
      <c r="W122" s="303">
        <f t="shared" si="27"/>
        <v>9.7826576519958006E-2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8.43584698744307E-2</v>
      </c>
      <c r="C123" s="304">
        <f t="shared" si="28"/>
        <v>8.6234322804685209E-2</v>
      </c>
      <c r="D123" s="304">
        <f t="shared" si="28"/>
        <v>8.7323027439844922E-2</v>
      </c>
      <c r="E123" s="304">
        <f t="shared" si="28"/>
        <v>8.6447650388655997E-2</v>
      </c>
      <c r="F123" s="304">
        <f t="shared" si="28"/>
        <v>8.4921862955514099E-2</v>
      </c>
      <c r="G123" s="304">
        <f t="shared" si="28"/>
        <v>8.2463448703017972E-2</v>
      </c>
      <c r="H123" s="304">
        <f t="shared" si="28"/>
        <v>8.3679660525915592E-2</v>
      </c>
      <c r="I123" s="304">
        <f t="shared" si="28"/>
        <v>8.4802537532498667E-2</v>
      </c>
      <c r="J123" s="304">
        <f t="shared" si="28"/>
        <v>8.6634064424066543E-2</v>
      </c>
      <c r="K123" s="304">
        <f t="shared" si="28"/>
        <v>8.5683747894153436E-2</v>
      </c>
      <c r="L123" s="304">
        <f t="shared" si="28"/>
        <v>8.1333778058167189E-2</v>
      </c>
      <c r="M123" s="304">
        <f t="shared" si="28"/>
        <v>8.0746914925715937E-2</v>
      </c>
      <c r="N123" s="304">
        <f t="shared" si="28"/>
        <v>7.3158314605794458E-2</v>
      </c>
      <c r="O123" s="304">
        <f t="shared" si="28"/>
        <v>7.7304304901010382E-2</v>
      </c>
      <c r="P123" s="304">
        <f t="shared" si="28"/>
        <v>7.7733430702054684E-2</v>
      </c>
      <c r="Q123" s="304">
        <f t="shared" si="28"/>
        <v>7.4711266279081853E-2</v>
      </c>
      <c r="R123" s="304">
        <f t="shared" si="28"/>
        <v>7.5746106723956166E-2</v>
      </c>
      <c r="S123" s="304">
        <f t="shared" si="28"/>
        <v>7.8206620027150162E-2</v>
      </c>
      <c r="T123" s="304">
        <f t="shared" si="28"/>
        <v>7.7186397082132319E-2</v>
      </c>
      <c r="U123" s="304">
        <f t="shared" si="28"/>
        <v>7.8159050873415611E-2</v>
      </c>
      <c r="V123" s="304">
        <f t="shared" si="28"/>
        <v>7.9170423504353785E-2</v>
      </c>
      <c r="W123" s="304">
        <f t="shared" si="28"/>
        <v>7.9013611111386342E-2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1.88129654085477E-2</v>
      </c>
      <c r="C124" s="305">
        <f t="shared" si="29"/>
        <v>1.8812965408553785E-2</v>
      </c>
      <c r="D124" s="305">
        <f t="shared" si="29"/>
        <v>1.8812965408544668E-2</v>
      </c>
      <c r="E124" s="305">
        <f t="shared" si="29"/>
        <v>1.8812965408556027E-2</v>
      </c>
      <c r="F124" s="305">
        <f t="shared" si="29"/>
        <v>1.8812965408547728E-2</v>
      </c>
      <c r="G124" s="305">
        <f t="shared" si="29"/>
        <v>1.8812965408550705E-2</v>
      </c>
      <c r="H124" s="305">
        <f t="shared" si="29"/>
        <v>1.8812965408545868E-2</v>
      </c>
      <c r="I124" s="305">
        <f t="shared" si="29"/>
        <v>1.8812965408545455E-2</v>
      </c>
      <c r="J124" s="305">
        <f t="shared" si="29"/>
        <v>1.8812965408539776E-2</v>
      </c>
      <c r="K124" s="305">
        <f t="shared" si="29"/>
        <v>1.8812965408542354E-2</v>
      </c>
      <c r="L124" s="305">
        <f t="shared" si="29"/>
        <v>1.8812965408554653E-2</v>
      </c>
      <c r="M124" s="305">
        <f t="shared" si="29"/>
        <v>1.8812965408553772E-2</v>
      </c>
      <c r="N124" s="305">
        <f t="shared" si="29"/>
        <v>1.8812965408647919E-2</v>
      </c>
      <c r="O124" s="305">
        <f t="shared" si="29"/>
        <v>1.8812965408644321E-2</v>
      </c>
      <c r="P124" s="305">
        <f t="shared" si="29"/>
        <v>1.8812965408650122E-2</v>
      </c>
      <c r="Q124" s="305">
        <f t="shared" si="29"/>
        <v>1.8812965408652366E-2</v>
      </c>
      <c r="R124" s="305">
        <f t="shared" si="29"/>
        <v>1.8812965408643877E-2</v>
      </c>
      <c r="S124" s="305">
        <f t="shared" si="29"/>
        <v>1.8812965408575865E-2</v>
      </c>
      <c r="T124" s="305">
        <f t="shared" si="29"/>
        <v>1.8812965408644876E-2</v>
      </c>
      <c r="U124" s="305">
        <f t="shared" si="29"/>
        <v>1.8812965408574071E-2</v>
      </c>
      <c r="V124" s="305">
        <f t="shared" si="29"/>
        <v>1.8812965408569908E-2</v>
      </c>
      <c r="W124" s="305">
        <f t="shared" si="29"/>
        <v>1.881296540857166E-2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1.0000000000000002</v>
      </c>
      <c r="C126" s="234">
        <f t="shared" si="30"/>
        <v>1</v>
      </c>
      <c r="D126" s="234">
        <f t="shared" si="30"/>
        <v>1.0000000000000004</v>
      </c>
      <c r="E126" s="234">
        <f t="shared" si="30"/>
        <v>0.99999999999999989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1.0000000000000002</v>
      </c>
      <c r="J126" s="234">
        <f t="shared" si="30"/>
        <v>1.0000000000000004</v>
      </c>
      <c r="K126" s="234">
        <f t="shared" si="30"/>
        <v>0.99999999999999967</v>
      </c>
      <c r="L126" s="234">
        <f t="shared" si="30"/>
        <v>0.99999999999999989</v>
      </c>
      <c r="M126" s="234">
        <f t="shared" si="30"/>
        <v>1.0000000000000002</v>
      </c>
      <c r="N126" s="234">
        <f t="shared" si="30"/>
        <v>1</v>
      </c>
      <c r="O126" s="234">
        <f t="shared" si="30"/>
        <v>1</v>
      </c>
      <c r="P126" s="234">
        <f t="shared" si="30"/>
        <v>0.99999999999999978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1.0000000000000002</v>
      </c>
      <c r="V126" s="234">
        <f t="shared" si="30"/>
        <v>1</v>
      </c>
      <c r="W126" s="234">
        <f t="shared" si="30"/>
        <v>0.99999999999999978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3.7027758007986453E-2</v>
      </c>
      <c r="C127" s="301">
        <f t="shared" si="31"/>
        <v>3.7027758007933405E-2</v>
      </c>
      <c r="D127" s="301">
        <f t="shared" si="31"/>
        <v>3.7027758007950287E-2</v>
      </c>
      <c r="E127" s="301">
        <f t="shared" si="31"/>
        <v>3.7027758007918077E-2</v>
      </c>
      <c r="F127" s="301">
        <f t="shared" si="31"/>
        <v>3.7027758007978695E-2</v>
      </c>
      <c r="G127" s="301">
        <f t="shared" si="31"/>
        <v>3.7027758007989672E-2</v>
      </c>
      <c r="H127" s="301">
        <f t="shared" si="31"/>
        <v>3.7027758007998082E-2</v>
      </c>
      <c r="I127" s="301">
        <f t="shared" si="31"/>
        <v>3.7027758007986279E-2</v>
      </c>
      <c r="J127" s="301">
        <f t="shared" si="31"/>
        <v>3.7027758007986085E-2</v>
      </c>
      <c r="K127" s="301">
        <f t="shared" si="31"/>
        <v>3.7027758007995112E-2</v>
      </c>
      <c r="L127" s="301">
        <f t="shared" si="31"/>
        <v>3.7027758007973081E-2</v>
      </c>
      <c r="M127" s="301">
        <f t="shared" si="31"/>
        <v>3.7027758007980409E-2</v>
      </c>
      <c r="N127" s="301">
        <f t="shared" si="31"/>
        <v>3.7027758007470907E-2</v>
      </c>
      <c r="O127" s="301">
        <f t="shared" si="31"/>
        <v>3.7027758007500043E-2</v>
      </c>
      <c r="P127" s="301">
        <f t="shared" si="31"/>
        <v>3.7027758007469616E-2</v>
      </c>
      <c r="Q127" s="301">
        <f t="shared" si="31"/>
        <v>3.7027758007442173E-2</v>
      </c>
      <c r="R127" s="301">
        <f t="shared" si="31"/>
        <v>3.7027758007467319E-2</v>
      </c>
      <c r="S127" s="301">
        <f t="shared" si="31"/>
        <v>3.7027758007914982E-2</v>
      </c>
      <c r="T127" s="301">
        <f t="shared" si="31"/>
        <v>3.7027758007455398E-2</v>
      </c>
      <c r="U127" s="301">
        <f t="shared" si="31"/>
        <v>3.7027758007925703E-2</v>
      </c>
      <c r="V127" s="301">
        <f t="shared" si="31"/>
        <v>3.7027758007953035E-2</v>
      </c>
      <c r="W127" s="301">
        <f t="shared" si="31"/>
        <v>3.7027758007938394E-2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1.6326910814269457E-2</v>
      </c>
      <c r="C128" s="235">
        <f t="shared" si="32"/>
        <v>1.6326910814246077E-2</v>
      </c>
      <c r="D128" s="235">
        <f t="shared" si="32"/>
        <v>1.6326910814253505E-2</v>
      </c>
      <c r="E128" s="235">
        <f t="shared" si="32"/>
        <v>1.6326910814239315E-2</v>
      </c>
      <c r="F128" s="235">
        <f t="shared" si="32"/>
        <v>1.6326910814266037E-2</v>
      </c>
      <c r="G128" s="235">
        <f t="shared" si="32"/>
        <v>1.632691081427088E-2</v>
      </c>
      <c r="H128" s="235">
        <f t="shared" si="32"/>
        <v>1.6326910814274592E-2</v>
      </c>
      <c r="I128" s="235">
        <f t="shared" si="32"/>
        <v>1.6326910814269381E-2</v>
      </c>
      <c r="J128" s="235">
        <f t="shared" si="32"/>
        <v>1.6326910814269287E-2</v>
      </c>
      <c r="K128" s="235">
        <f t="shared" si="32"/>
        <v>1.6326910814273277E-2</v>
      </c>
      <c r="L128" s="235">
        <f t="shared" si="32"/>
        <v>1.6326910814263566E-2</v>
      </c>
      <c r="M128" s="235">
        <f t="shared" si="32"/>
        <v>1.6326910814266793E-2</v>
      </c>
      <c r="N128" s="235">
        <f t="shared" si="32"/>
        <v>1.6326910814042136E-2</v>
      </c>
      <c r="O128" s="235">
        <f t="shared" si="32"/>
        <v>1.6326910814054987E-2</v>
      </c>
      <c r="P128" s="235">
        <f t="shared" si="32"/>
        <v>1.632691081404156E-2</v>
      </c>
      <c r="Q128" s="235">
        <f t="shared" si="32"/>
        <v>1.6326910814029458E-2</v>
      </c>
      <c r="R128" s="235">
        <f t="shared" si="32"/>
        <v>1.6326910814040554E-2</v>
      </c>
      <c r="S128" s="235">
        <f t="shared" si="32"/>
        <v>1.6326910814237941E-2</v>
      </c>
      <c r="T128" s="235">
        <f t="shared" si="32"/>
        <v>1.6326910814035294E-2</v>
      </c>
      <c r="U128" s="235">
        <f t="shared" si="32"/>
        <v>1.6326910814242677E-2</v>
      </c>
      <c r="V128" s="235">
        <f t="shared" si="32"/>
        <v>1.6326910814254719E-2</v>
      </c>
      <c r="W128" s="235">
        <f t="shared" si="32"/>
        <v>1.632691081424827E-2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0.12664196862078783</v>
      </c>
      <c r="C129" s="235">
        <f t="shared" si="33"/>
        <v>0.12664196862060648</v>
      </c>
      <c r="D129" s="235">
        <f t="shared" si="33"/>
        <v>0.12664196862066415</v>
      </c>
      <c r="E129" s="235">
        <f t="shared" si="33"/>
        <v>0.12664196862055405</v>
      </c>
      <c r="F129" s="235">
        <f t="shared" si="33"/>
        <v>0.1266419686207613</v>
      </c>
      <c r="G129" s="235">
        <f t="shared" si="33"/>
        <v>0.12664196862079888</v>
      </c>
      <c r="H129" s="235">
        <f t="shared" si="33"/>
        <v>0.12664196862082763</v>
      </c>
      <c r="I129" s="235">
        <f t="shared" si="33"/>
        <v>0.12664196862078733</v>
      </c>
      <c r="J129" s="235">
        <f t="shared" si="33"/>
        <v>0.12664196862078655</v>
      </c>
      <c r="K129" s="235">
        <f t="shared" si="33"/>
        <v>0.12664196862081753</v>
      </c>
      <c r="L129" s="235">
        <f t="shared" si="33"/>
        <v>0.12664196862074215</v>
      </c>
      <c r="M129" s="235">
        <f t="shared" si="33"/>
        <v>0.12664196862076721</v>
      </c>
      <c r="N129" s="235">
        <f t="shared" si="33"/>
        <v>0.12664196861902458</v>
      </c>
      <c r="O129" s="235">
        <f t="shared" si="33"/>
        <v>0.12664196861912425</v>
      </c>
      <c r="P129" s="235">
        <f t="shared" si="33"/>
        <v>0.12664196861902013</v>
      </c>
      <c r="Q129" s="235">
        <f t="shared" si="33"/>
        <v>0.12664196861892627</v>
      </c>
      <c r="R129" s="235">
        <f t="shared" si="33"/>
        <v>0.12664196861901234</v>
      </c>
      <c r="S129" s="235">
        <f t="shared" si="33"/>
        <v>0.12664196862054339</v>
      </c>
      <c r="T129" s="235">
        <f t="shared" si="33"/>
        <v>0.12664196861897159</v>
      </c>
      <c r="U129" s="235">
        <f t="shared" si="33"/>
        <v>0.12664196862058016</v>
      </c>
      <c r="V129" s="235">
        <f t="shared" si="33"/>
        <v>0.12664196862067356</v>
      </c>
      <c r="W129" s="235">
        <f t="shared" si="33"/>
        <v>0.12664196862062355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5.5919517678652692E-2</v>
      </c>
      <c r="C130" s="235">
        <f t="shared" si="34"/>
        <v>5.5919517678572568E-2</v>
      </c>
      <c r="D130" s="235">
        <f t="shared" si="34"/>
        <v>5.5919517678598069E-2</v>
      </c>
      <c r="E130" s="235">
        <f t="shared" si="34"/>
        <v>5.5919517678549441E-2</v>
      </c>
      <c r="F130" s="235">
        <f t="shared" si="34"/>
        <v>5.5919517678640951E-2</v>
      </c>
      <c r="G130" s="235">
        <f t="shared" si="34"/>
        <v>5.5919517678657576E-2</v>
      </c>
      <c r="H130" s="235">
        <f t="shared" si="34"/>
        <v>5.5919517678670268E-2</v>
      </c>
      <c r="I130" s="235">
        <f t="shared" si="34"/>
        <v>5.5919517678652456E-2</v>
      </c>
      <c r="J130" s="235">
        <f t="shared" si="34"/>
        <v>5.5919517678652102E-2</v>
      </c>
      <c r="K130" s="235">
        <f t="shared" si="34"/>
        <v>5.5919517678665785E-2</v>
      </c>
      <c r="L130" s="235">
        <f t="shared" si="34"/>
        <v>5.5919517678632492E-2</v>
      </c>
      <c r="M130" s="235">
        <f t="shared" si="34"/>
        <v>5.5919517678643553E-2</v>
      </c>
      <c r="N130" s="235">
        <f t="shared" si="34"/>
        <v>5.5919517677874099E-2</v>
      </c>
      <c r="O130" s="235">
        <f t="shared" si="34"/>
        <v>5.5919517677918133E-2</v>
      </c>
      <c r="P130" s="235">
        <f t="shared" si="34"/>
        <v>5.5919517677872149E-2</v>
      </c>
      <c r="Q130" s="235">
        <f t="shared" si="34"/>
        <v>5.5919517677830731E-2</v>
      </c>
      <c r="R130" s="235">
        <f t="shared" si="34"/>
        <v>5.5919517677868708E-2</v>
      </c>
      <c r="S130" s="235">
        <f t="shared" si="34"/>
        <v>5.5919517678544736E-2</v>
      </c>
      <c r="T130" s="235">
        <f t="shared" si="34"/>
        <v>5.5919517677850708E-2</v>
      </c>
      <c r="U130" s="235">
        <f t="shared" si="34"/>
        <v>5.5919517678560973E-2</v>
      </c>
      <c r="V130" s="235">
        <f t="shared" si="34"/>
        <v>5.5919517678602211E-2</v>
      </c>
      <c r="W130" s="235">
        <f t="shared" si="34"/>
        <v>5.5919517678580125E-2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0.25406449822029359</v>
      </c>
      <c r="C131" s="302">
        <f t="shared" si="35"/>
        <v>0.30227037530899153</v>
      </c>
      <c r="D131" s="302">
        <f t="shared" si="35"/>
        <v>0.34180756953528385</v>
      </c>
      <c r="E131" s="302">
        <f t="shared" si="35"/>
        <v>0.31255659635219013</v>
      </c>
      <c r="F131" s="302">
        <f t="shared" si="35"/>
        <v>0.26695803422064801</v>
      </c>
      <c r="G131" s="302">
        <f t="shared" si="35"/>
        <v>0.22338104872134687</v>
      </c>
      <c r="H131" s="302">
        <f t="shared" si="35"/>
        <v>0.24515747854980224</v>
      </c>
      <c r="I131" s="302">
        <f t="shared" si="35"/>
        <v>0.26844244853762089</v>
      </c>
      <c r="J131" s="302">
        <f t="shared" si="35"/>
        <v>0.31500343279474896</v>
      </c>
      <c r="K131" s="302">
        <f t="shared" si="35"/>
        <v>0.28316169290928261</v>
      </c>
      <c r="L131" s="302">
        <f t="shared" si="35"/>
        <v>0.21276132625692487</v>
      </c>
      <c r="M131" s="302">
        <f t="shared" si="35"/>
        <v>0.20708532645612726</v>
      </c>
      <c r="N131" s="302">
        <f t="shared" si="35"/>
        <v>0.1705677854900555</v>
      </c>
      <c r="O131" s="302">
        <f t="shared" si="35"/>
        <v>0.18331257419952576</v>
      </c>
      <c r="P131" s="302">
        <f t="shared" si="35"/>
        <v>0.18547420197584336</v>
      </c>
      <c r="Q131" s="302">
        <f t="shared" si="35"/>
        <v>0.17604547199914464</v>
      </c>
      <c r="R131" s="302">
        <f t="shared" si="35"/>
        <v>0.18234357314793717</v>
      </c>
      <c r="S131" s="302">
        <f t="shared" si="35"/>
        <v>0.18973770044419955</v>
      </c>
      <c r="T131" s="302">
        <f t="shared" si="35"/>
        <v>0.18578177454784325</v>
      </c>
      <c r="U131" s="302">
        <f t="shared" si="35"/>
        <v>0.18931337703879381</v>
      </c>
      <c r="V131" s="302">
        <f t="shared" si="35"/>
        <v>0.19466134800008672</v>
      </c>
      <c r="W131" s="302">
        <f t="shared" si="35"/>
        <v>0.19410367282081084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0.51001934665801019</v>
      </c>
      <c r="C132" s="237">
        <f t="shared" si="36"/>
        <v>0.46181346956964991</v>
      </c>
      <c r="D132" s="237">
        <f t="shared" si="36"/>
        <v>0.42227627534325041</v>
      </c>
      <c r="E132" s="237">
        <f t="shared" si="36"/>
        <v>0.45152724852654891</v>
      </c>
      <c r="F132" s="237">
        <f t="shared" si="36"/>
        <v>0.49712581065770506</v>
      </c>
      <c r="G132" s="237">
        <f t="shared" si="36"/>
        <v>0.54070279615693617</v>
      </c>
      <c r="H132" s="237">
        <f t="shared" si="36"/>
        <v>0.51892636632842715</v>
      </c>
      <c r="I132" s="237">
        <f t="shared" si="36"/>
        <v>0.49564139634068377</v>
      </c>
      <c r="J132" s="237">
        <f t="shared" si="36"/>
        <v>0.44908041208355731</v>
      </c>
      <c r="K132" s="237">
        <f t="shared" si="36"/>
        <v>0.48092215196896537</v>
      </c>
      <c r="L132" s="237">
        <f t="shared" si="36"/>
        <v>0.55132251862146375</v>
      </c>
      <c r="M132" s="237">
        <f t="shared" si="36"/>
        <v>0.55699851842221504</v>
      </c>
      <c r="N132" s="237">
        <f t="shared" si="36"/>
        <v>0.59351605939153285</v>
      </c>
      <c r="O132" s="237">
        <f t="shared" si="36"/>
        <v>0.58077127068187684</v>
      </c>
      <c r="P132" s="237">
        <f t="shared" si="36"/>
        <v>0.57860964290575301</v>
      </c>
      <c r="Q132" s="237">
        <f t="shared" si="36"/>
        <v>0.58803837288262684</v>
      </c>
      <c r="R132" s="237">
        <f t="shared" si="36"/>
        <v>0.58174027173367393</v>
      </c>
      <c r="S132" s="237">
        <f t="shared" si="36"/>
        <v>0.57434614443455945</v>
      </c>
      <c r="T132" s="237">
        <f t="shared" si="36"/>
        <v>0.57830207033384373</v>
      </c>
      <c r="U132" s="237">
        <f t="shared" si="36"/>
        <v>0.57477046783989694</v>
      </c>
      <c r="V132" s="237">
        <f t="shared" si="36"/>
        <v>0.56942249687842983</v>
      </c>
      <c r="W132" s="237">
        <f t="shared" si="36"/>
        <v>0.56998017205779861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0</v>
      </c>
      <c r="K136" s="322">
        <f t="shared" si="37"/>
        <v>0</v>
      </c>
      <c r="L136" s="322">
        <f t="shared" si="37"/>
        <v>0</v>
      </c>
      <c r="M136" s="322">
        <f t="shared" si="37"/>
        <v>0</v>
      </c>
      <c r="N136" s="322">
        <f t="shared" si="37"/>
        <v>0</v>
      </c>
      <c r="O136" s="322">
        <f t="shared" si="37"/>
        <v>0</v>
      </c>
      <c r="P136" s="322">
        <f t="shared" si="37"/>
        <v>0</v>
      </c>
      <c r="Q136" s="322">
        <f t="shared" si="37"/>
        <v>0</v>
      </c>
      <c r="R136" s="322">
        <f t="shared" si="37"/>
        <v>0</v>
      </c>
      <c r="S136" s="322">
        <f t="shared" si="37"/>
        <v>0</v>
      </c>
      <c r="T136" s="322">
        <f t="shared" si="37"/>
        <v>0</v>
      </c>
      <c r="U136" s="322">
        <f t="shared" si="37"/>
        <v>0</v>
      </c>
      <c r="V136" s="322">
        <f t="shared" si="37"/>
        <v>249.44051640988124</v>
      </c>
      <c r="W136" s="322">
        <f t="shared" si="37"/>
        <v>253.61705712553169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0</v>
      </c>
      <c r="K137" s="275">
        <f>IF(K$6=0,0,K$6/PPA!K$10*1000)</f>
        <v>0</v>
      </c>
      <c r="L137" s="275">
        <f>IF(L$6=0,0,L$6/PPA!L$10*1000)</f>
        <v>0</v>
      </c>
      <c r="M137" s="275">
        <f>IF(M$6=0,0,M$6/PPA!M$10*1000)</f>
        <v>0</v>
      </c>
      <c r="N137" s="275">
        <f>IF(N$6=0,0,N$6/PPA!N$10*1000)</f>
        <v>0</v>
      </c>
      <c r="O137" s="275">
        <f>IF(O$6=0,0,O$6/PPA!O$10*1000)</f>
        <v>0</v>
      </c>
      <c r="P137" s="275">
        <f>IF(P$6=0,0,P$6/PPA!P$10*1000)</f>
        <v>0</v>
      </c>
      <c r="Q137" s="275">
        <f>IF(Q$6=0,0,Q$6/PPA!Q$10*1000)</f>
        <v>0</v>
      </c>
      <c r="R137" s="275">
        <f>IF(R$6=0,0,R$6/PPA!R$10*1000)</f>
        <v>0</v>
      </c>
      <c r="S137" s="275">
        <f>IF(S$6=0,0,S$6/PPA!S$10*1000)</f>
        <v>0</v>
      </c>
      <c r="T137" s="275">
        <f>IF(T$6=0,0,T$6/PPA!T$10*1000)</f>
        <v>0</v>
      </c>
      <c r="U137" s="275">
        <f>IF(U$6=0,0,U$6/PPA!U$10*1000)</f>
        <v>0</v>
      </c>
      <c r="V137" s="275">
        <f>IF(V$6=0,0,V$6/PPA!V$10*1000)</f>
        <v>1.2472025820505288</v>
      </c>
      <c r="W137" s="275">
        <f>IF(W$6=0,0,W$6/PPA!W$10*1000)</f>
        <v>1.2680852856287523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0</v>
      </c>
      <c r="K138" s="276">
        <f>IF(K$7=0,0,K$7/PPA!K$10*1000)</f>
        <v>0</v>
      </c>
      <c r="L138" s="276">
        <f>IF(L$7=0,0,L$7/PPA!L$10*1000)</f>
        <v>0</v>
      </c>
      <c r="M138" s="276">
        <f>IF(M$7=0,0,M$7/PPA!M$10*1000)</f>
        <v>0</v>
      </c>
      <c r="N138" s="276">
        <f>IF(N$7=0,0,N$7/PPA!N$10*1000)</f>
        <v>0</v>
      </c>
      <c r="O138" s="276">
        <f>IF(O$7=0,0,O$7/PPA!O$10*1000)</f>
        <v>0</v>
      </c>
      <c r="P138" s="276">
        <f>IF(P$7=0,0,P$7/PPA!P$10*1000)</f>
        <v>0</v>
      </c>
      <c r="Q138" s="276">
        <f>IF(Q$7=0,0,Q$7/PPA!Q$10*1000)</f>
        <v>0</v>
      </c>
      <c r="R138" s="276">
        <f>IF(R$7=0,0,R$7/PPA!R$10*1000)</f>
        <v>0</v>
      </c>
      <c r="S138" s="276">
        <f>IF(S$7=0,0,S$7/PPA!S$10*1000)</f>
        <v>0</v>
      </c>
      <c r="T138" s="276">
        <f>IF(T$7=0,0,T$7/PPA!T$10*1000)</f>
        <v>0</v>
      </c>
      <c r="U138" s="276">
        <f>IF(U$7=0,0,U$7/PPA!U$10*1000)</f>
        <v>0</v>
      </c>
      <c r="V138" s="276">
        <f>IF(V$7=0,0,V$7/PPA!V$10*1000)</f>
        <v>1.7460836148707406</v>
      </c>
      <c r="W138" s="276">
        <f>IF(W$7=0,0,W$7/PPA!W$10*1000)</f>
        <v>1.775319399880253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0</v>
      </c>
      <c r="K139" s="276">
        <f>IF(K$8=0,0,K$8/PPA!K$10*1000)</f>
        <v>0</v>
      </c>
      <c r="L139" s="276">
        <f>IF(L$8=0,0,L$8/PPA!L$10*1000)</f>
        <v>0</v>
      </c>
      <c r="M139" s="276">
        <f>IF(M$8=0,0,M$8/PPA!M$10*1000)</f>
        <v>0</v>
      </c>
      <c r="N139" s="276">
        <f>IF(N$8=0,0,N$8/PPA!N$10*1000)</f>
        <v>0</v>
      </c>
      <c r="O139" s="276">
        <f>IF(O$8=0,0,O$8/PPA!O$10*1000)</f>
        <v>0</v>
      </c>
      <c r="P139" s="276">
        <f>IF(P$8=0,0,P$8/PPA!P$10*1000)</f>
        <v>0</v>
      </c>
      <c r="Q139" s="276">
        <f>IF(Q$8=0,0,Q$8/PPA!Q$10*1000)</f>
        <v>0</v>
      </c>
      <c r="R139" s="276">
        <f>IF(R$8=0,0,R$8/PPA!R$10*1000)</f>
        <v>0</v>
      </c>
      <c r="S139" s="276">
        <f>IF(S$8=0,0,S$8/PPA!S$10*1000)</f>
        <v>0</v>
      </c>
      <c r="T139" s="276">
        <f>IF(T$8=0,0,T$8/PPA!T$10*1000)</f>
        <v>0</v>
      </c>
      <c r="U139" s="276">
        <f>IF(U$8=0,0,U$8/PPA!U$10*1000)</f>
        <v>0</v>
      </c>
      <c r="V139" s="276">
        <f>IF(V$8=0,0,V$8/PPA!V$10*1000)</f>
        <v>9.9776206564042305</v>
      </c>
      <c r="W139" s="276">
        <f>IF(W$8=0,0,W$8/PPA!W$10*1000)</f>
        <v>10.144682285030019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0</v>
      </c>
      <c r="K140" s="276">
        <f>IF(K$9=0,0,K$9/PPA!K$10*1000)</f>
        <v>0</v>
      </c>
      <c r="L140" s="276">
        <f>IF(L$9=0,0,L$9/PPA!L$10*1000)</f>
        <v>0</v>
      </c>
      <c r="M140" s="276">
        <f>IF(M$9=0,0,M$9/PPA!M$10*1000)</f>
        <v>0</v>
      </c>
      <c r="N140" s="276">
        <f>IF(N$9=0,0,N$9/PPA!N$10*1000)</f>
        <v>0</v>
      </c>
      <c r="O140" s="276">
        <f>IF(O$9=0,0,O$9/PPA!O$10*1000)</f>
        <v>0</v>
      </c>
      <c r="P140" s="276">
        <f>IF(P$9=0,0,P$9/PPA!P$10*1000)</f>
        <v>0</v>
      </c>
      <c r="Q140" s="276">
        <f>IF(Q$9=0,0,Q$9/PPA!Q$10*1000)</f>
        <v>0</v>
      </c>
      <c r="R140" s="276">
        <f>IF(R$9=0,0,R$9/PPA!R$10*1000)</f>
        <v>0</v>
      </c>
      <c r="S140" s="276">
        <f>IF(S$9=0,0,S$9/PPA!S$10*1000)</f>
        <v>0</v>
      </c>
      <c r="T140" s="276">
        <f>IF(T$9=0,0,T$9/PPA!T$10*1000)</f>
        <v>0</v>
      </c>
      <c r="U140" s="276">
        <f>IF(U$9=0,0,U$9/PPA!U$10*1000)</f>
        <v>0</v>
      </c>
      <c r="V140" s="276">
        <f>IF(V$9=0,0,V$9/PPA!V$10*1000)</f>
        <v>4.9888103282021152</v>
      </c>
      <c r="W140" s="276">
        <f>IF(W$9=0,0,W$9/PPA!W$10*1000)</f>
        <v>5.0723411425150102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0</v>
      </c>
      <c r="K141" s="277">
        <f>IF(K$10=0,0,K$10/PPA!K$10*1000)</f>
        <v>0</v>
      </c>
      <c r="L141" s="277">
        <f>IF(L$10=0,0,L$10/PPA!L$10*1000)</f>
        <v>0</v>
      </c>
      <c r="M141" s="277">
        <f>IF(M$10=0,0,M$10/PPA!M$10*1000)</f>
        <v>0</v>
      </c>
      <c r="N141" s="277">
        <f>IF(N$10=0,0,N$10/PPA!N$10*1000)</f>
        <v>0</v>
      </c>
      <c r="O141" s="277">
        <f>IF(O$10=0,0,O$10/PPA!O$10*1000)</f>
        <v>0</v>
      </c>
      <c r="P141" s="277">
        <f>IF(P$10=0,0,P$10/PPA!P$10*1000)</f>
        <v>0</v>
      </c>
      <c r="Q141" s="277">
        <f>IF(Q$10=0,0,Q$10/PPA!Q$10*1000)</f>
        <v>0</v>
      </c>
      <c r="R141" s="277">
        <f>IF(R$10=0,0,R$10/PPA!R$10*1000)</f>
        <v>0</v>
      </c>
      <c r="S141" s="277">
        <f>IF(S$10=0,0,S$10/PPA!S$10*1000)</f>
        <v>0</v>
      </c>
      <c r="T141" s="277">
        <f>IF(T$10=0,0,T$10/PPA!T$10*1000)</f>
        <v>0</v>
      </c>
      <c r="U141" s="277">
        <f>IF(U$10=0,0,U$10/PPA!U$10*1000)</f>
        <v>0</v>
      </c>
      <c r="V141" s="277">
        <f>IF(V$10=0,0,V$10/PPA!V$10*1000)</f>
        <v>2.9796858145789651</v>
      </c>
      <c r="W141" s="277">
        <f>IF(W$10=0,0,W$10/PPA!W$10*1000)</f>
        <v>3.0426694025033982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0</v>
      </c>
      <c r="K142" s="278">
        <f>IF(K$16=0,0,K$16/PPA!K$10*1000)</f>
        <v>0</v>
      </c>
      <c r="L142" s="278">
        <f>IF(L$16=0,0,L$16/PPA!L$10*1000)</f>
        <v>0</v>
      </c>
      <c r="M142" s="278">
        <f>IF(M$16=0,0,M$16/PPA!M$10*1000)</f>
        <v>0</v>
      </c>
      <c r="N142" s="278">
        <f>IF(N$16=0,0,N$16/PPA!N$10*1000)</f>
        <v>0</v>
      </c>
      <c r="O142" s="278">
        <f>IF(O$16=0,0,O$16/PPA!O$10*1000)</f>
        <v>0</v>
      </c>
      <c r="P142" s="278">
        <f>IF(P$16=0,0,P$16/PPA!P$10*1000)</f>
        <v>0</v>
      </c>
      <c r="Q142" s="278">
        <f>IF(Q$16=0,0,Q$16/PPA!Q$10*1000)</f>
        <v>0</v>
      </c>
      <c r="R142" s="278">
        <f>IF(R$16=0,0,R$16/PPA!R$10*1000)</f>
        <v>0</v>
      </c>
      <c r="S142" s="278">
        <f>IF(S$16=0,0,S$16/PPA!S$10*1000)</f>
        <v>0</v>
      </c>
      <c r="T142" s="278">
        <f>IF(T$16=0,0,T$16/PPA!T$10*1000)</f>
        <v>0</v>
      </c>
      <c r="U142" s="278">
        <f>IF(U$16=0,0,U$16/PPA!U$10*1000)</f>
        <v>0</v>
      </c>
      <c r="V142" s="278">
        <f>IF(V$16=0,0,V$16/PPA!V$10*1000)</f>
        <v>7.5146996755215989</v>
      </c>
      <c r="W142" s="278">
        <f>IF(W$16=0,0,W$16/PPA!W$10*1000)</f>
        <v>7.7031263702800468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0</v>
      </c>
      <c r="K143" s="278">
        <f>IF(K$17=0,0,K$17/PPA!K$10*1000)</f>
        <v>0</v>
      </c>
      <c r="L143" s="278">
        <f>IF(L$17=0,0,L$17/PPA!L$10*1000)</f>
        <v>0</v>
      </c>
      <c r="M143" s="278">
        <f>IF(M$17=0,0,M$17/PPA!M$10*1000)</f>
        <v>0</v>
      </c>
      <c r="N143" s="278">
        <f>IF(N$17=0,0,N$17/PPA!N$10*1000)</f>
        <v>0</v>
      </c>
      <c r="O143" s="278">
        <f>IF(O$17=0,0,O$17/PPA!O$10*1000)</f>
        <v>0</v>
      </c>
      <c r="P143" s="278">
        <f>IF(P$17=0,0,P$17/PPA!P$10*1000)</f>
        <v>0</v>
      </c>
      <c r="Q143" s="278">
        <f>IF(Q$17=0,0,Q$17/PPA!Q$10*1000)</f>
        <v>0</v>
      </c>
      <c r="R143" s="278">
        <f>IF(R$17=0,0,R$17/PPA!R$10*1000)</f>
        <v>0</v>
      </c>
      <c r="S143" s="278">
        <f>IF(S$17=0,0,S$17/PPA!S$10*1000)</f>
        <v>0</v>
      </c>
      <c r="T143" s="278">
        <f>IF(T$17=0,0,T$17/PPA!T$10*1000)</f>
        <v>0</v>
      </c>
      <c r="U143" s="278">
        <f>IF(U$17=0,0,U$17/PPA!U$10*1000)</f>
        <v>0</v>
      </c>
      <c r="V143" s="278">
        <f>IF(V$17=0,0,V$17/PPA!V$10*1000)</f>
        <v>204.28708112598292</v>
      </c>
      <c r="W143" s="278">
        <f>IF(W$17=0,0,W$17/PPA!W$10*1000)</f>
        <v>207.49277463907194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0</v>
      </c>
      <c r="K144" s="279">
        <f>IF(K$30=0,0,K$30/PPA!K$10*1000)</f>
        <v>0</v>
      </c>
      <c r="L144" s="279">
        <f>IF(L$30=0,0,L$30/PPA!L$10*1000)</f>
        <v>0</v>
      </c>
      <c r="M144" s="279">
        <f>IF(M$30=0,0,M$30/PPA!M$10*1000)</f>
        <v>0</v>
      </c>
      <c r="N144" s="279">
        <f>IF(N$30=0,0,N$30/PPA!N$10*1000)</f>
        <v>0</v>
      </c>
      <c r="O144" s="279">
        <f>IF(O$30=0,0,O$30/PPA!O$10*1000)</f>
        <v>0</v>
      </c>
      <c r="P144" s="279">
        <f>IF(P$30=0,0,P$30/PPA!P$10*1000)</f>
        <v>0</v>
      </c>
      <c r="Q144" s="279">
        <f>IF(Q$30=0,0,Q$30/PPA!Q$10*1000)</f>
        <v>0</v>
      </c>
      <c r="R144" s="279">
        <f>IF(R$30=0,0,R$30/PPA!R$10*1000)</f>
        <v>0</v>
      </c>
      <c r="S144" s="279">
        <f>IF(S$30=0,0,S$30/PPA!S$10*1000)</f>
        <v>0</v>
      </c>
      <c r="T144" s="279">
        <f>IF(T$30=0,0,T$30/PPA!T$10*1000)</f>
        <v>0</v>
      </c>
      <c r="U144" s="279">
        <f>IF(U$30=0,0,U$30/PPA!U$10*1000)</f>
        <v>0</v>
      </c>
      <c r="V144" s="279">
        <f>IF(V$30=0,0,V$30/PPA!V$10*1000)</f>
        <v>16.699332612270158</v>
      </c>
      <c r="W144" s="279">
        <f>IF(W$30=0,0,W$30/PPA!W$10*1000)</f>
        <v>17.118058600622263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268.80633334819436</v>
      </c>
      <c r="C146" s="322">
        <f t="shared" si="38"/>
        <v>280.06183321461799</v>
      </c>
      <c r="D146" s="322">
        <f t="shared" si="38"/>
        <v>280.21497835396463</v>
      </c>
      <c r="E146" s="322">
        <f t="shared" si="38"/>
        <v>272.06285097655416</v>
      </c>
      <c r="F146" s="322">
        <f t="shared" si="38"/>
        <v>242.87603481785183</v>
      </c>
      <c r="G146" s="322">
        <f t="shared" si="38"/>
        <v>247.41750611754429</v>
      </c>
      <c r="H146" s="322">
        <f t="shared" si="38"/>
        <v>263.11659194252616</v>
      </c>
      <c r="I146" s="322">
        <f t="shared" si="38"/>
        <v>241.97882602439282</v>
      </c>
      <c r="J146" s="322">
        <f t="shared" si="38"/>
        <v>326.18848089054831</v>
      </c>
      <c r="K146" s="322">
        <f t="shared" si="38"/>
        <v>247.04672427505636</v>
      </c>
      <c r="L146" s="322">
        <f t="shared" si="38"/>
        <v>205.56294236868933</v>
      </c>
      <c r="M146" s="322">
        <f t="shared" si="38"/>
        <v>186.69359585783189</v>
      </c>
      <c r="N146" s="322">
        <f t="shared" si="38"/>
        <v>220.90542101110492</v>
      </c>
      <c r="O146" s="322">
        <f t="shared" si="38"/>
        <v>227.76012988391079</v>
      </c>
      <c r="P146" s="322">
        <f t="shared" si="38"/>
        <v>216.77903167102255</v>
      </c>
      <c r="Q146" s="322">
        <f t="shared" si="38"/>
        <v>200.50969426089691</v>
      </c>
      <c r="R146" s="322">
        <f t="shared" si="38"/>
        <v>211.73243548171595</v>
      </c>
      <c r="S146" s="322">
        <f t="shared" si="38"/>
        <v>242.70758607822009</v>
      </c>
      <c r="T146" s="322">
        <f t="shared" si="38"/>
        <v>232.58661548415472</v>
      </c>
      <c r="U146" s="322">
        <f t="shared" si="38"/>
        <v>242.27853497586773</v>
      </c>
      <c r="V146" s="322">
        <f t="shared" si="38"/>
        <v>237.58977463150137</v>
      </c>
      <c r="W146" s="322">
        <f t="shared" si="38"/>
        <v>241.56643993032719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1.4187926539706259</v>
      </c>
      <c r="C147" s="275">
        <f>IF(C$33=0,0,C$33/PPA!C$11*1000)</f>
        <v>1.4782005567847771</v>
      </c>
      <c r="D147" s="275">
        <f>IF(D$33=0,0,D$33/PPA!D$11*1000)</f>
        <v>1.4790088755315731</v>
      </c>
      <c r="E147" s="275">
        <f>IF(E$33=0,0,E$33/PPA!E$11*1000)</f>
        <v>1.4359809516988205</v>
      </c>
      <c r="F147" s="275">
        <f>IF(F$33=0,0,F$33/PPA!F$11*1000)</f>
        <v>1.2819293717262308</v>
      </c>
      <c r="G147" s="275">
        <f>IF(G$33=0,0,G$33/PPA!G$11*1000)</f>
        <v>1.3058998118494964</v>
      </c>
      <c r="H147" s="275">
        <f>IF(H$33=0,0,H$33/PPA!H$11*1000)</f>
        <v>1.3887615040016466</v>
      </c>
      <c r="I147" s="275">
        <f>IF(I$33=0,0,I$33/PPA!I$11*1000)</f>
        <v>1.2771937941472957</v>
      </c>
      <c r="J147" s="275">
        <f>IF(J$33=0,0,J$33/PPA!J$11*1000)</f>
        <v>1.7216626361912362</v>
      </c>
      <c r="K147" s="275">
        <f>IF(K$33=0,0,K$33/PPA!K$11*1000)</f>
        <v>1.3039427800044847</v>
      </c>
      <c r="L147" s="275">
        <f>IF(L$33=0,0,L$33/PPA!L$11*1000)</f>
        <v>1.0849863131148954</v>
      </c>
      <c r="M147" s="275">
        <f>IF(M$33=0,0,M$33/PPA!M$11*1000)</f>
        <v>0.98539159791086572</v>
      </c>
      <c r="N147" s="275">
        <f>IF(N$33=0,0,N$33/PPA!N$11*1000)</f>
        <v>1.1659657890148398</v>
      </c>
      <c r="O147" s="275">
        <f>IF(O$33=0,0,O$33/PPA!O$11*1000)</f>
        <v>1.2021457795407196</v>
      </c>
      <c r="P147" s="275">
        <f>IF(P$33=0,0,P$33/PPA!P$11*1000)</f>
        <v>1.1441862021643194</v>
      </c>
      <c r="Q147" s="275">
        <f>IF(Q$33=0,0,Q$33/PPA!Q$11*1000)</f>
        <v>1.0583146525061224</v>
      </c>
      <c r="R147" s="275">
        <f>IF(R$33=0,0,R$33/PPA!R$11*1000)</f>
        <v>1.1175496511876415</v>
      </c>
      <c r="S147" s="275">
        <f>IF(S$33=0,0,S$33/PPA!S$11*1000)</f>
        <v>1.2810402787094548</v>
      </c>
      <c r="T147" s="275">
        <f>IF(T$33=0,0,T$33/PPA!T$11*1000)</f>
        <v>1.2276205599481282</v>
      </c>
      <c r="U147" s="275">
        <f>IF(U$33=0,0,U$33/PPA!U$11*1000)</f>
        <v>1.278775694595504</v>
      </c>
      <c r="V147" s="275">
        <f>IF(V$33=0,0,V$33/PPA!V$11*1000)</f>
        <v>1.2540278449074442</v>
      </c>
      <c r="W147" s="275">
        <f>IF(W$33=0,0,W$33/PPA!W$11*1000)</f>
        <v>1.2750171699841133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2.0133733896671879</v>
      </c>
      <c r="C148" s="276">
        <f>IF(C$34=0,0,C$34/PPA!C$11*1000)</f>
        <v>2.0976776679048892</v>
      </c>
      <c r="D148" s="276">
        <f>IF(D$34=0,0,D$34/PPA!D$11*1000)</f>
        <v>2.0988247329468552</v>
      </c>
      <c r="E148" s="276">
        <f>IF(E$34=0,0,E$34/PPA!E$11*1000)</f>
        <v>2.0377648757400637</v>
      </c>
      <c r="F148" s="276">
        <f>IF(F$34=0,0,F$34/PPA!F$11*1000)</f>
        <v>1.8191541077148878</v>
      </c>
      <c r="G148" s="276">
        <f>IF(G$34=0,0,G$34/PPA!G$11*1000)</f>
        <v>1.853169963483331</v>
      </c>
      <c r="H148" s="276">
        <f>IF(H$34=0,0,H$34/PPA!H$11*1000)</f>
        <v>1.9707569312020037</v>
      </c>
      <c r="I148" s="276">
        <f>IF(I$34=0,0,I$34/PPA!I$11*1000)</f>
        <v>1.8124339672803789</v>
      </c>
      <c r="J148" s="276">
        <f>IF(J$34=0,0,J$34/PPA!J$11*1000)</f>
        <v>2.4431686532847405</v>
      </c>
      <c r="K148" s="276">
        <f>IF(K$34=0,0,K$34/PPA!K$11*1000)</f>
        <v>1.850392788236159</v>
      </c>
      <c r="L148" s="276">
        <f>IF(L$34=0,0,L$34/PPA!L$11*1000)</f>
        <v>1.5396771084662446</v>
      </c>
      <c r="M148" s="276">
        <f>IF(M$34=0,0,M$34/PPA!M$11*1000)</f>
        <v>1.3983447236515232</v>
      </c>
      <c r="N148" s="276">
        <f>IF(N$34=0,0,N$34/PPA!N$11*1000)</f>
        <v>1.6545930698858753</v>
      </c>
      <c r="O148" s="276">
        <f>IF(O$34=0,0,O$34/PPA!O$11*1000)</f>
        <v>1.7059351951494617</v>
      </c>
      <c r="P148" s="276">
        <f>IF(P$34=0,0,P$34/PPA!P$11*1000)</f>
        <v>1.6236861995408221</v>
      </c>
      <c r="Q148" s="276">
        <f>IF(Q$34=0,0,Q$34/PPA!Q$11*1000)</f>
        <v>1.50182801784849</v>
      </c>
      <c r="R148" s="276">
        <f>IF(R$34=0,0,R$34/PPA!R$11*1000)</f>
        <v>1.5858869321292879</v>
      </c>
      <c r="S148" s="276">
        <f>IF(S$34=0,0,S$34/PPA!S$11*1000)</f>
        <v>1.8178924179141203</v>
      </c>
      <c r="T148" s="276">
        <f>IF(T$34=0,0,T$34/PPA!T$11*1000)</f>
        <v>1.7420858228231757</v>
      </c>
      <c r="U148" s="276">
        <f>IF(U$34=0,0,U$34/PPA!U$11*1000)</f>
        <v>1.814678802886633</v>
      </c>
      <c r="V148" s="276">
        <f>IF(V$34=0,0,V$34/PPA!V$11*1000)</f>
        <v>1.7795597445281215</v>
      </c>
      <c r="W148" s="276">
        <f>IF(W$34=0,0,W$34/PPA!W$11*1000)</f>
        <v>1.8093451740326871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7.1643824906434448</v>
      </c>
      <c r="C149" s="276">
        <f>IF(C$35=0,0,C$35/PPA!C$11*1000)</f>
        <v>7.4643706090879638</v>
      </c>
      <c r="D149" s="276">
        <f>IF(D$35=0,0,D$35/PPA!D$11*1000)</f>
        <v>7.4684523222686732</v>
      </c>
      <c r="E149" s="276">
        <f>IF(E$35=0,0,E$35/PPA!E$11*1000)</f>
        <v>7.2511770895182108</v>
      </c>
      <c r="F149" s="276">
        <f>IF(F$35=0,0,F$35/PPA!F$11*1000)</f>
        <v>6.4732731166418258</v>
      </c>
      <c r="G149" s="276">
        <f>IF(G$35=0,0,G$35/PPA!G$11*1000)</f>
        <v>6.5943150469277825</v>
      </c>
      <c r="H149" s="276">
        <f>IF(H$35=0,0,H$35/PPA!H$11*1000)</f>
        <v>7.0127361986997192</v>
      </c>
      <c r="I149" s="276">
        <f>IF(I$35=0,0,I$35/PPA!I$11*1000)</f>
        <v>6.4493601868739292</v>
      </c>
      <c r="J149" s="276">
        <f>IF(J$35=0,0,J$35/PPA!J$11*1000)</f>
        <v>8.6937648084121708</v>
      </c>
      <c r="K149" s="276">
        <f>IF(K$35=0,0,K$35/PPA!K$11*1000)</f>
        <v>6.5844327539480476</v>
      </c>
      <c r="L149" s="276">
        <f>IF(L$35=0,0,L$35/PPA!L$11*1000)</f>
        <v>5.4787829091967355</v>
      </c>
      <c r="M149" s="276">
        <f>IF(M$35=0,0,M$35/PPA!M$11*1000)</f>
        <v>4.9758661286710719</v>
      </c>
      <c r="N149" s="276">
        <f>IF(N$35=0,0,N$35/PPA!N$11*1000)</f>
        <v>5.887699559290315</v>
      </c>
      <c r="O149" s="276">
        <f>IF(O$35=0,0,O$35/PPA!O$11*1000)</f>
        <v>6.0703952406570325</v>
      </c>
      <c r="P149" s="276">
        <f>IF(P$35=0,0,P$35/PPA!P$11*1000)</f>
        <v>5.7777206344286531</v>
      </c>
      <c r="Q149" s="276">
        <f>IF(Q$35=0,0,Q$35/PPA!Q$11*1000)</f>
        <v>5.3441008062642865</v>
      </c>
      <c r="R149" s="276">
        <f>IF(R$35=0,0,R$35/PPA!R$11*1000)</f>
        <v>5.6432158222600979</v>
      </c>
      <c r="S149" s="276">
        <f>IF(S$35=0,0,S$35/PPA!S$11*1000)</f>
        <v>6.4687835230256514</v>
      </c>
      <c r="T149" s="276">
        <f>IF(T$35=0,0,T$35/PPA!T$11*1000)</f>
        <v>6.1990335375872103</v>
      </c>
      <c r="U149" s="276">
        <f>IF(U$35=0,0,U$35/PPA!U$11*1000)</f>
        <v>6.4573482038976815</v>
      </c>
      <c r="V149" s="276">
        <f>IF(V$35=0,0,V$35/PPA!V$11*1000)</f>
        <v>6.332380640462663</v>
      </c>
      <c r="W149" s="276">
        <f>IF(W$35=0,0,W$35/PPA!W$11*1000)</f>
        <v>6.4383690332337071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5.6751706158825002</v>
      </c>
      <c r="C150" s="276">
        <f>IF(C$36=0,0,C$36/PPA!C$11*1000)</f>
        <v>5.9128022271391076</v>
      </c>
      <c r="D150" s="276">
        <f>IF(D$36=0,0,D$36/PPA!D$11*1000)</f>
        <v>5.9160355021262898</v>
      </c>
      <c r="E150" s="276">
        <f>IF(E$36=0,0,E$36/PPA!E$11*1000)</f>
        <v>5.7439238067952818</v>
      </c>
      <c r="F150" s="276">
        <f>IF(F$36=0,0,F$36/PPA!F$11*1000)</f>
        <v>5.1277174869049205</v>
      </c>
      <c r="G150" s="276">
        <f>IF(G$36=0,0,G$36/PPA!G$11*1000)</f>
        <v>5.223599247397984</v>
      </c>
      <c r="H150" s="276">
        <f>IF(H$36=0,0,H$36/PPA!H$11*1000)</f>
        <v>5.5550460160065844</v>
      </c>
      <c r="I150" s="276">
        <f>IF(I$36=0,0,I$36/PPA!I$11*1000)</f>
        <v>5.1087751765891829</v>
      </c>
      <c r="J150" s="276">
        <f>IF(J$36=0,0,J$36/PPA!J$11*1000)</f>
        <v>6.8866505447649438</v>
      </c>
      <c r="K150" s="276">
        <f>IF(K$36=0,0,K$36/PPA!K$11*1000)</f>
        <v>5.2157711200179389</v>
      </c>
      <c r="L150" s="276">
        <f>IF(L$36=0,0,L$36/PPA!L$11*1000)</f>
        <v>4.3399452524595796</v>
      </c>
      <c r="M150" s="276">
        <f>IF(M$36=0,0,M$36/PPA!M$11*1000)</f>
        <v>3.9415663916434629</v>
      </c>
      <c r="N150" s="276">
        <f>IF(N$36=0,0,N$36/PPA!N$11*1000)</f>
        <v>4.6638631560593593</v>
      </c>
      <c r="O150" s="276">
        <f>IF(O$36=0,0,O$36/PPA!O$11*1000)</f>
        <v>4.8085831181628782</v>
      </c>
      <c r="P150" s="276">
        <f>IF(P$36=0,0,P$36/PPA!P$11*1000)</f>
        <v>4.576744808657276</v>
      </c>
      <c r="Q150" s="276">
        <f>IF(Q$36=0,0,Q$36/PPA!Q$11*1000)</f>
        <v>4.2332586100244898</v>
      </c>
      <c r="R150" s="276">
        <f>IF(R$36=0,0,R$36/PPA!R$11*1000)</f>
        <v>4.4701986047505642</v>
      </c>
      <c r="S150" s="276">
        <f>IF(S$36=0,0,S$36/PPA!S$11*1000)</f>
        <v>5.1241611148378166</v>
      </c>
      <c r="T150" s="276">
        <f>IF(T$36=0,0,T$36/PPA!T$11*1000)</f>
        <v>4.9104822397925139</v>
      </c>
      <c r="U150" s="276">
        <f>IF(U$36=0,0,U$36/PPA!U$11*1000)</f>
        <v>5.1151027783820178</v>
      </c>
      <c r="V150" s="276">
        <f>IF(V$36=0,0,V$36/PPA!V$11*1000)</f>
        <v>5.0161113796297769</v>
      </c>
      <c r="W150" s="276">
        <f>IF(W$36=0,0,W$36/PPA!W$11*1000)</f>
        <v>5.1000686799364523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3.0021279180647329</v>
      </c>
      <c r="C151" s="277">
        <f>IF(C$37=0,0,C$37/PPA!C$11*1000)</f>
        <v>3.1337787007481595</v>
      </c>
      <c r="D151" s="277">
        <f>IF(D$37=0,0,D$37/PPA!D$11*1000)</f>
        <v>3.1695805365219014</v>
      </c>
      <c r="E151" s="277">
        <f>IF(E$37=0,0,E$37/PPA!E$11*1000)</f>
        <v>3.0954865842601045</v>
      </c>
      <c r="F151" s="277">
        <f>IF(F$37=0,0,F$37/PPA!F$11*1000)</f>
        <v>2.7153543964067426</v>
      </c>
      <c r="G151" s="277">
        <f>IF(G$37=0,0,G$37/PPA!G$11*1000)</f>
        <v>2.8325718515929088</v>
      </c>
      <c r="H151" s="277">
        <f>IF(H$37=0,0,H$37/PPA!H$11*1000)</f>
        <v>3.015638102301978</v>
      </c>
      <c r="I151" s="277">
        <f>IF(I$37=0,0,I$37/PPA!I$11*1000)</f>
        <v>2.7637482797331829</v>
      </c>
      <c r="J151" s="277">
        <f>IF(J$37=0,0,J$37/PPA!J$11*1000)</f>
        <v>3.6518341766433062</v>
      </c>
      <c r="K151" s="277">
        <f>IF(K$37=0,0,K$37/PPA!K$11*1000)</f>
        <v>2.7210779477330242</v>
      </c>
      <c r="L151" s="277">
        <f>IF(L$37=0,0,L$37/PPA!L$11*1000)</f>
        <v>2.4425100654857563</v>
      </c>
      <c r="M151" s="277">
        <f>IF(M$37=0,0,M$37/PPA!M$11*1000)</f>
        <v>2.2492913188681509</v>
      </c>
      <c r="N151" s="277">
        <f>IF(N$37=0,0,N$37/PPA!N$11*1000)</f>
        <v>3.3649347483645915</v>
      </c>
      <c r="O151" s="277">
        <f>IF(O$37=0,0,O$37/PPA!O$11*1000)</f>
        <v>3.0073539270951892</v>
      </c>
      <c r="P151" s="277">
        <f>IF(P$37=0,0,P$37/PPA!P$11*1000)</f>
        <v>2.8257664677543208</v>
      </c>
      <c r="Q151" s="277">
        <f>IF(Q$37=0,0,Q$37/PPA!Q$11*1000)</f>
        <v>2.9282728246372201</v>
      </c>
      <c r="R151" s="277">
        <f>IF(R$37=0,0,R$37/PPA!R$11*1000)</f>
        <v>3.0468496470264288</v>
      </c>
      <c r="S151" s="277">
        <f>IF(S$37=0,0,S$37/PPA!S$11*1000)</f>
        <v>3.1538787156795509</v>
      </c>
      <c r="T151" s="277">
        <f>IF(T$37=0,0,T$37/PPA!T$11*1000)</f>
        <v>3.1439806277482374</v>
      </c>
      <c r="U151" s="277">
        <f>IF(U$37=0,0,U$37/PPA!U$11*1000)</f>
        <v>3.1495840390378023</v>
      </c>
      <c r="V151" s="277">
        <f>IF(V$37=0,0,V$37/PPA!V$11*1000)</f>
        <v>2.9831925873640284</v>
      </c>
      <c r="W151" s="277">
        <f>IF(W$37=0,0,W$37/PPA!W$11*1000)</f>
        <v>3.0558238363980519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13.571646154803942</v>
      </c>
      <c r="C152" s="278">
        <f>IF(C$43=0,0,C$43/PPA!C$11*1000)</f>
        <v>12.535126614406812</v>
      </c>
      <c r="D152" s="278">
        <f>IF(D$43=0,0,D$43/PPA!D$11*1000)</f>
        <v>11.599714213418297</v>
      </c>
      <c r="E152" s="278">
        <f>IF(E$43=0,0,E$43/PPA!E$11*1000)</f>
        <v>11.982702400890137</v>
      </c>
      <c r="F152" s="278">
        <f>IF(F$43=0,0,F$43/PPA!F$11*1000)</f>
        <v>11.844043429172761</v>
      </c>
      <c r="G152" s="278">
        <f>IF(G$43=0,0,G$43/PPA!G$11*1000)</f>
        <v>13.89871792238011</v>
      </c>
      <c r="H152" s="278">
        <f>IF(H$43=0,0,H$43/PPA!H$11*1000)</f>
        <v>13.803197583252029</v>
      </c>
      <c r="I152" s="278">
        <f>IF(I$43=0,0,I$43/PPA!I$11*1000)</f>
        <v>11.868605077627477</v>
      </c>
      <c r="J152" s="278">
        <f>IF(J$43=0,0,J$43/PPA!J$11*1000)</f>
        <v>14.201229526732945</v>
      </c>
      <c r="K152" s="278">
        <f>IF(K$43=0,0,K$43/PPA!K$11*1000)</f>
        <v>11.487040922319064</v>
      </c>
      <c r="L152" s="278">
        <f>IF(L$43=0,0,L$43/PPA!L$11*1000)</f>
        <v>12.225831923696816</v>
      </c>
      <c r="M152" s="278">
        <f>IF(M$43=0,0,M$43/PPA!M$11*1000)</f>
        <v>11.427353176910922</v>
      </c>
      <c r="N152" s="278">
        <f>IF(N$43=0,0,N$43/PPA!N$11*1000)</f>
        <v>18.397653751006089</v>
      </c>
      <c r="O152" s="278">
        <f>IF(O$43=0,0,O$43/PPA!O$11*1000)</f>
        <v>16.244020441249294</v>
      </c>
      <c r="P152" s="278">
        <f>IF(P$43=0,0,P$43/PPA!P$11*1000)</f>
        <v>15.189419532166228</v>
      </c>
      <c r="Q152" s="278">
        <f>IF(Q$43=0,0,Q$43/PPA!Q$11*1000)</f>
        <v>15.791701640720357</v>
      </c>
      <c r="R152" s="278">
        <f>IF(R$43=0,0,R$43/PPA!R$11*1000)</f>
        <v>16.02245048159153</v>
      </c>
      <c r="S152" s="278">
        <f>IF(S$43=0,0,S$43/PPA!S$11*1000)</f>
        <v>16.659160402481646</v>
      </c>
      <c r="T152" s="278">
        <f>IF(T$43=0,0,T$43/PPA!T$11*1000)</f>
        <v>16.64723963464666</v>
      </c>
      <c r="U152" s="278">
        <f>IF(U$43=0,0,U$43/PPA!U$11*1000)</f>
        <v>16.664438406308527</v>
      </c>
      <c r="V152" s="278">
        <f>IF(V$43=0,0,V$43/PPA!V$11*1000)</f>
        <v>15.644530116720254</v>
      </c>
      <c r="W152" s="278">
        <f>IF(W$43=0,0,W$43/PPA!W$11*1000)</f>
        <v>16.014265330152263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208.22770490047398</v>
      </c>
      <c r="C153" s="278">
        <f>IF(C$56=0,0,C$56/PPA!C$11*1000)</f>
        <v>218.02014072732226</v>
      </c>
      <c r="D153" s="278">
        <f>IF(D$56=0,0,D$56/PPA!D$11*1000)</f>
        <v>218.74246723256303</v>
      </c>
      <c r="E153" s="278">
        <f>IF(E$56=0,0,E$56/PPA!E$11*1000)</f>
        <v>211.87831203831431</v>
      </c>
      <c r="F153" s="278">
        <f>IF(F$56=0,0,F$56/PPA!F$11*1000)</f>
        <v>188.41985912371069</v>
      </c>
      <c r="G153" s="278">
        <f>IF(G$56=0,0,G$56/PPA!G$11*1000)</f>
        <v>190.65167446590067</v>
      </c>
      <c r="H153" s="278">
        <f>IF(H$56=0,0,H$56/PPA!H$11*1000)</f>
        <v>203.4029451719465</v>
      </c>
      <c r="I153" s="278">
        <f>IF(I$56=0,0,I$56/PPA!I$11*1000)</f>
        <v>187.62595178254048</v>
      </c>
      <c r="J153" s="278">
        <f>IF(J$56=0,0,J$56/PPA!J$11*1000)</f>
        <v>254.19456406900076</v>
      </c>
      <c r="K153" s="278">
        <f>IF(K$56=0,0,K$56/PPA!K$11*1000)</f>
        <v>192.06849524385694</v>
      </c>
      <c r="L153" s="278">
        <f>IF(L$56=0,0,L$56/PPA!L$11*1000)</f>
        <v>157.86474954060765</v>
      </c>
      <c r="M153" s="278">
        <f>IF(M$56=0,0,M$56/PPA!M$11*1000)</f>
        <v>143.12859045739566</v>
      </c>
      <c r="N153" s="278">
        <f>IF(N$56=0,0,N$56/PPA!N$11*1000)</f>
        <v>165.45375660496322</v>
      </c>
      <c r="O153" s="278">
        <f>IF(O$56=0,0,O$56/PPA!O$11*1000)</f>
        <v>172.8300142122423</v>
      </c>
      <c r="P153" s="278">
        <f>IF(P$56=0,0,P$56/PPA!P$11*1000)</f>
        <v>164.71227356610538</v>
      </c>
      <c r="Q153" s="278">
        <f>IF(Q$56=0,0,Q$56/PPA!Q$11*1000)</f>
        <v>150.89970260720307</v>
      </c>
      <c r="R153" s="278">
        <f>IF(R$56=0,0,R$56/PPA!R$11*1000)</f>
        <v>159.82506170324373</v>
      </c>
      <c r="S153" s="278">
        <f>IF(S$56=0,0,S$56/PPA!S$11*1000)</f>
        <v>184.65528024215712</v>
      </c>
      <c r="T153" s="278">
        <f>IF(T$56=0,0,T$56/PPA!T$11*1000)</f>
        <v>176.38800625124242</v>
      </c>
      <c r="U153" s="278">
        <f>IF(U$56=0,0,U$56/PPA!U$11*1000)</f>
        <v>184.30436901230311</v>
      </c>
      <c r="V153" s="278">
        <f>IF(V$56=0,0,V$56/PPA!V$11*1000)</f>
        <v>181.30012102843679</v>
      </c>
      <c r="W153" s="278">
        <f>IF(W$56=0,0,W$56/PPA!W$11*1000)</f>
        <v>184.24193288609194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27.733135224687967</v>
      </c>
      <c r="C154" s="279">
        <f>IF(C$69=0,0,C$69/PPA!C$11*1000)</f>
        <v>29.419736111224065</v>
      </c>
      <c r="D154" s="279">
        <f>IF(D$69=0,0,D$69/PPA!D$11*1000)</f>
        <v>29.740894938588006</v>
      </c>
      <c r="E154" s="279">
        <f>IF(E$69=0,0,E$69/PPA!E$11*1000)</f>
        <v>28.637503229337202</v>
      </c>
      <c r="F154" s="279">
        <f>IF(F$69=0,0,F$69/PPA!F$11*1000)</f>
        <v>25.194703785573779</v>
      </c>
      <c r="G154" s="279">
        <f>IF(G$69=0,0,G$69/PPA!G$11*1000)</f>
        <v>25.057557808011996</v>
      </c>
      <c r="H154" s="279">
        <f>IF(H$69=0,0,H$69/PPA!H$11*1000)</f>
        <v>26.967510435115681</v>
      </c>
      <c r="I154" s="279">
        <f>IF(I$69=0,0,I$69/PPA!I$11*1000)</f>
        <v>25.072757759600869</v>
      </c>
      <c r="J154" s="279">
        <f>IF(J$69=0,0,J$69/PPA!J$11*1000)</f>
        <v>34.395606475518193</v>
      </c>
      <c r="K154" s="279">
        <f>IF(K$69=0,0,K$69/PPA!K$11*1000)</f>
        <v>25.815570718940705</v>
      </c>
      <c r="L154" s="279">
        <f>IF(L$69=0,0,L$69/PPA!L$11*1000)</f>
        <v>20.586459255661644</v>
      </c>
      <c r="M154" s="279">
        <f>IF(M$69=0,0,M$69/PPA!M$11*1000)</f>
        <v>18.587192062780257</v>
      </c>
      <c r="N154" s="279">
        <f>IF(N$69=0,0,N$69/PPA!N$11*1000)</f>
        <v>20.31695433252062</v>
      </c>
      <c r="O154" s="279">
        <f>IF(O$69=0,0,O$69/PPA!O$11*1000)</f>
        <v>21.891681969813916</v>
      </c>
      <c r="P154" s="279">
        <f>IF(P$69=0,0,P$69/PPA!P$11*1000)</f>
        <v>20.929234260205554</v>
      </c>
      <c r="Q154" s="279">
        <f>IF(Q$69=0,0,Q$69/PPA!Q$11*1000)</f>
        <v>18.752515101692872</v>
      </c>
      <c r="R154" s="279">
        <f>IF(R$69=0,0,R$69/PPA!R$11*1000)</f>
        <v>20.021222639526659</v>
      </c>
      <c r="S154" s="279">
        <f>IF(S$69=0,0,S$69/PPA!S$11*1000)</f>
        <v>23.547389383414714</v>
      </c>
      <c r="T154" s="279">
        <f>IF(T$69=0,0,T$69/PPA!T$11*1000)</f>
        <v>22.328166810366387</v>
      </c>
      <c r="U154" s="279">
        <f>IF(U$69=0,0,U$69/PPA!U$11*1000)</f>
        <v>23.494238038456452</v>
      </c>
      <c r="V154" s="279">
        <f>IF(V$69=0,0,V$69/PPA!V$11*1000)</f>
        <v>23.279851289452289</v>
      </c>
      <c r="W154" s="279">
        <f>IF(W$69=0,0,W$69/PPA!W$11*1000)</f>
        <v>23.631617820497993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302.6030459587671</v>
      </c>
      <c r="C156" s="322">
        <f t="shared" si="39"/>
        <v>270.55401503371849</v>
      </c>
      <c r="D156" s="322">
        <f t="shared" si="39"/>
        <v>259.82493599455597</v>
      </c>
      <c r="E156" s="322">
        <f t="shared" si="39"/>
        <v>255.70753579938636</v>
      </c>
      <c r="F156" s="322">
        <f t="shared" si="39"/>
        <v>225.20298726303659</v>
      </c>
      <c r="G156" s="322">
        <f t="shared" si="39"/>
        <v>230.97018832771693</v>
      </c>
      <c r="H156" s="322">
        <f t="shared" si="39"/>
        <v>245.62566225301941</v>
      </c>
      <c r="I156" s="322">
        <f t="shared" si="39"/>
        <v>214.17052511227217</v>
      </c>
      <c r="J156" s="322">
        <f t="shared" si="39"/>
        <v>260.81686872905772</v>
      </c>
      <c r="K156" s="322">
        <f t="shared" si="39"/>
        <v>233.78415397133884</v>
      </c>
      <c r="L156" s="322">
        <f t="shared" si="39"/>
        <v>238.70232449946798</v>
      </c>
      <c r="M156" s="322">
        <f t="shared" si="39"/>
        <v>216.79099737977197</v>
      </c>
      <c r="N156" s="322">
        <f t="shared" si="39"/>
        <v>221.01395726429655</v>
      </c>
      <c r="O156" s="322">
        <f t="shared" si="39"/>
        <v>212.61955517343196</v>
      </c>
      <c r="P156" s="322">
        <f t="shared" si="39"/>
        <v>189.37944788009321</v>
      </c>
      <c r="Q156" s="322">
        <f t="shared" si="39"/>
        <v>182.59059380567908</v>
      </c>
      <c r="R156" s="322">
        <f t="shared" si="39"/>
        <v>173.67301473537805</v>
      </c>
      <c r="S156" s="322">
        <f t="shared" si="39"/>
        <v>182.81183929189717</v>
      </c>
      <c r="T156" s="322">
        <f t="shared" si="39"/>
        <v>187.08402120870531</v>
      </c>
      <c r="U156" s="322">
        <f t="shared" si="39"/>
        <v>184.07659449384175</v>
      </c>
      <c r="V156" s="322">
        <f t="shared" si="39"/>
        <v>179.0410875981901</v>
      </c>
      <c r="W156" s="322">
        <f t="shared" si="39"/>
        <v>182.08817565092602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11.204712358240828</v>
      </c>
      <c r="C157" s="332">
        <f>IF(C$84=0,0,C$84/PPA!C$12*1000)</f>
        <v>10.018008596743304</v>
      </c>
      <c r="D157" s="332">
        <f>IF(D$84=0,0,D$84/PPA!D$12*1000)</f>
        <v>9.6207348544375879</v>
      </c>
      <c r="E157" s="332">
        <f>IF(E$84=0,0,E$84/PPA!E$12*1000)</f>
        <v>9.4682767563807264</v>
      </c>
      <c r="F157" s="332">
        <f>IF(F$84=0,0,F$84/PPA!F$12*1000)</f>
        <v>8.3387617150496265</v>
      </c>
      <c r="G157" s="332">
        <f>IF(G$84=0,0,G$84/PPA!G$12*1000)</f>
        <v>8.5523082404585011</v>
      </c>
      <c r="H157" s="332">
        <f>IF(H$84=0,0,H$84/PPA!H$12*1000)</f>
        <v>9.0949675824590752</v>
      </c>
      <c r="I157" s="332">
        <f>IF(I$84=0,0,I$84/PPA!I$12*1000)</f>
        <v>7.9302543763005628</v>
      </c>
      <c r="J157" s="332">
        <f>IF(J$84=0,0,J$84/PPA!J$12*1000)</f>
        <v>9.65746389970022</v>
      </c>
      <c r="K157" s="332">
        <f>IF(K$84=0,0,K$84/PPA!K$12*1000)</f>
        <v>8.6565030793546054</v>
      </c>
      <c r="L157" s="332">
        <f>IF(L$84=0,0,L$84/PPA!L$12*1000)</f>
        <v>8.8386119075069658</v>
      </c>
      <c r="M157" s="332">
        <f>IF(M$84=0,0,M$84/PPA!M$12*1000)</f>
        <v>8.0272845892869107</v>
      </c>
      <c r="N157" s="332">
        <f>IF(N$84=0,0,N$84/PPA!N$12*1000)</f>
        <v>8.1836513258558874</v>
      </c>
      <c r="O157" s="332">
        <f>IF(O$84=0,0,O$84/PPA!O$12*1000)</f>
        <v>7.872825436624141</v>
      </c>
      <c r="P157" s="332">
        <f>IF(P$84=0,0,P$84/PPA!P$12*1000)</f>
        <v>7.0122963676922971</v>
      </c>
      <c r="Q157" s="332">
        <f>IF(Q$84=0,0,Q$84/PPA!Q$12*1000)</f>
        <v>6.7609203218718532</v>
      </c>
      <c r="R157" s="332">
        <f>IF(R$84=0,0,R$84/PPA!R$12*1000)</f>
        <v>6.4307223620488827</v>
      </c>
      <c r="S157" s="332">
        <f>IF(S$84=0,0,S$84/PPA!S$12*1000)</f>
        <v>6.7691125462822113</v>
      </c>
      <c r="T157" s="332">
        <f>IF(T$84=0,0,T$84/PPA!T$12*1000)</f>
        <v>6.9273018643775943</v>
      </c>
      <c r="U157" s="332">
        <f>IF(U$84=0,0,U$84/PPA!U$12*1000)</f>
        <v>6.8159435958410386</v>
      </c>
      <c r="V157" s="332">
        <f>IF(V$84=0,0,V$84/PPA!V$12*1000)</f>
        <v>6.6294900650665047</v>
      </c>
      <c r="W157" s="332">
        <f>IF(W$84=0,0,W$84/PPA!W$12*1000)</f>
        <v>6.7423169041094706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4.9405729434950709</v>
      </c>
      <c r="C158" s="333">
        <f>IF(C$85=0,0,C$85/PPA!C$12*1000)</f>
        <v>4.4173112738917135</v>
      </c>
      <c r="D158" s="333">
        <f>IF(D$85=0,0,D$85/PPA!D$12*1000)</f>
        <v>4.2421385573022397</v>
      </c>
      <c r="E158" s="333">
        <f>IF(E$85=0,0,E$85/PPA!E$12*1000)</f>
        <v>4.1749141315254876</v>
      </c>
      <c r="F158" s="333">
        <f>IF(F$85=0,0,F$85/PPA!F$12*1000)</f>
        <v>3.6768690881498882</v>
      </c>
      <c r="G158" s="333">
        <f>IF(G$85=0,0,G$85/PPA!G$12*1000)</f>
        <v>3.7710296655819833</v>
      </c>
      <c r="H158" s="333">
        <f>IF(H$85=0,0,H$85/PPA!H$12*1000)</f>
        <v>4.0103082813021818</v>
      </c>
      <c r="I158" s="333">
        <f>IF(I$85=0,0,I$85/PPA!I$12*1000)</f>
        <v>3.4967430625533087</v>
      </c>
      <c r="J158" s="333">
        <f>IF(J$85=0,0,J$85/PPA!J$12*1000)</f>
        <v>4.258333754596304</v>
      </c>
      <c r="K158" s="333">
        <f>IF(K$85=0,0,K$85/PPA!K$12*1000)</f>
        <v>3.8169730316803823</v>
      </c>
      <c r="L158" s="333">
        <f>IF(L$85=0,0,L$85/PPA!L$12*1000)</f>
        <v>3.8972715632602153</v>
      </c>
      <c r="M158" s="333">
        <f>IF(M$85=0,0,M$85/PPA!M$12*1000)</f>
        <v>3.539527279555482</v>
      </c>
      <c r="N158" s="333">
        <f>IF(N$85=0,0,N$85/PPA!N$12*1000)</f>
        <v>3.6084751689126895</v>
      </c>
      <c r="O158" s="333">
        <f>IF(O$85=0,0,O$85/PPA!O$12*1000)</f>
        <v>3.4714205146406667</v>
      </c>
      <c r="P158" s="333">
        <f>IF(P$85=0,0,P$85/PPA!P$12*1000)</f>
        <v>3.0919813555507139</v>
      </c>
      <c r="Q158" s="333">
        <f>IF(Q$85=0,0,Q$85/PPA!Q$12*1000)</f>
        <v>2.9811403405460011</v>
      </c>
      <c r="R158" s="333">
        <f>IF(R$85=0,0,R$85/PPA!R$12*1000)</f>
        <v>2.8355438223900684</v>
      </c>
      <c r="S158" s="333">
        <f>IF(S$85=0,0,S$85/PPA!S$12*1000)</f>
        <v>2.9847525959056043</v>
      </c>
      <c r="T158" s="333">
        <f>IF(T$85=0,0,T$85/PPA!T$12*1000)</f>
        <v>3.0545041290056192</v>
      </c>
      <c r="U158" s="333">
        <f>IF(U$85=0,0,U$85/PPA!U$12*1000)</f>
        <v>3.0054021412904679</v>
      </c>
      <c r="V158" s="333">
        <f>IF(V$85=0,0,V$85/PPA!V$12*1000)</f>
        <v>2.9231878693028164</v>
      </c>
      <c r="W158" s="333">
        <f>IF(W$85=0,0,W$85/PPA!W$12*1000)</f>
        <v>2.972937404181843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38.322245450864997</v>
      </c>
      <c r="C159" s="333">
        <f>IF(C$86=0,0,C$86/PPA!C$12*1000)</f>
        <v>34.263493082079265</v>
      </c>
      <c r="D159" s="333">
        <f>IF(D$86=0,0,D$86/PPA!D$12*1000)</f>
        <v>32.904741391088614</v>
      </c>
      <c r="E159" s="333">
        <f>IF(E$86=0,0,E$86/PPA!E$12*1000)</f>
        <v>32.383305724745085</v>
      </c>
      <c r="F159" s="333">
        <f>IF(F$86=0,0,F$86/PPA!F$12*1000)</f>
        <v>28.520149646267182</v>
      </c>
      <c r="G159" s="333">
        <f>IF(G$86=0,0,G$86/PPA!G$12*1000)</f>
        <v>29.250519342538738</v>
      </c>
      <c r="H159" s="333">
        <f>IF(H$86=0,0,H$86/PPA!H$12*1000)</f>
        <v>31.106517411516901</v>
      </c>
      <c r="I159" s="333">
        <f>IF(I$86=0,0,I$86/PPA!I$12*1000)</f>
        <v>27.122976920765918</v>
      </c>
      <c r="J159" s="333">
        <f>IF(J$86=0,0,J$86/PPA!J$12*1000)</f>
        <v>33.030361705357123</v>
      </c>
      <c r="K159" s="333">
        <f>IF(K$86=0,0,K$86/PPA!K$12*1000)</f>
        <v>29.606885491282679</v>
      </c>
      <c r="L159" s="333">
        <f>IF(L$86=0,0,L$86/PPA!L$12*1000)</f>
        <v>30.229732288959838</v>
      </c>
      <c r="M159" s="333">
        <f>IF(M$86=0,0,M$86/PPA!M$12*1000)</f>
        <v>27.454838687433902</v>
      </c>
      <c r="N159" s="333">
        <f>IF(N$86=0,0,N$86/PPA!N$12*1000)</f>
        <v>27.989642640231477</v>
      </c>
      <c r="O159" s="333">
        <f>IF(O$86=0,0,O$86/PPA!O$12*1000)</f>
        <v>26.926559034085926</v>
      </c>
      <c r="P159" s="333">
        <f>IF(P$86=0,0,P$86/PPA!P$12*1000)</f>
        <v>23.983386095518131</v>
      </c>
      <c r="Q159" s="333">
        <f>IF(Q$86=0,0,Q$86/PPA!Q$12*1000)</f>
        <v>23.123632250849919</v>
      </c>
      <c r="R159" s="333">
        <f>IF(R$86=0,0,R$86/PPA!R$12*1000)</f>
        <v>21.994292482087015</v>
      </c>
      <c r="S159" s="333">
        <f>IF(S$86=0,0,S$86/PPA!S$12*1000)</f>
        <v>23.151651215068259</v>
      </c>
      <c r="T159" s="333">
        <f>IF(T$86=0,0,T$86/PPA!T$12*1000)</f>
        <v>23.692688743023872</v>
      </c>
      <c r="U159" s="333">
        <f>IF(U$86=0,0,U$86/PPA!U$12*1000)</f>
        <v>23.311822303672358</v>
      </c>
      <c r="V159" s="333">
        <f>IF(V$86=0,0,V$86/PPA!V$12*1000)</f>
        <v>22.674115797421258</v>
      </c>
      <c r="W159" s="333">
        <f>IF(W$86=0,0,W$86/PPA!W$12*1000)</f>
        <v>23.060005026971165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16.921416378105427</v>
      </c>
      <c r="C160" s="333">
        <f>IF(C$87=0,0,C$87/PPA!C$12*1000)</f>
        <v>15.12925002668681</v>
      </c>
      <c r="D160" s="333">
        <f>IF(D$87=0,0,D$87/PPA!D$12*1000)</f>
        <v>14.529285101688178</v>
      </c>
      <c r="E160" s="333">
        <f>IF(E$87=0,0,E$87/PPA!E$12*1000)</f>
        <v>14.299042068672099</v>
      </c>
      <c r="F160" s="333">
        <f>IF(F$87=0,0,F$87/PPA!F$12*1000)</f>
        <v>12.593242427538128</v>
      </c>
      <c r="G160" s="333">
        <f>IF(G$87=0,0,G$87/PPA!G$12*1000)</f>
        <v>12.915741529434635</v>
      </c>
      <c r="H160" s="333">
        <f>IF(H$87=0,0,H$87/PPA!H$12*1000)</f>
        <v>13.735268562692815</v>
      </c>
      <c r="I160" s="333">
        <f>IF(I$87=0,0,I$87/PPA!I$12*1000)</f>
        <v>11.976312465261984</v>
      </c>
      <c r="J160" s="333">
        <f>IF(J$87=0,0,J$87/PPA!J$12*1000)</f>
        <v>14.584753501785224</v>
      </c>
      <c r="K160" s="333">
        <f>IF(K$87=0,0,K$87/PPA!K$12*1000)</f>
        <v>13.073097130992211</v>
      </c>
      <c r="L160" s="333">
        <f>IF(L$87=0,0,L$87/PPA!L$12*1000)</f>
        <v>13.348118854778672</v>
      </c>
      <c r="M160" s="333">
        <f>IF(M$87=0,0,M$87/PPA!M$12*1000)</f>
        <v>12.122848010548925</v>
      </c>
      <c r="N160" s="333">
        <f>IF(N$87=0,0,N$87/PPA!N$12*1000)</f>
        <v>12.358993890297741</v>
      </c>
      <c r="O160" s="333">
        <f>IF(O$87=0,0,O$87/PPA!O$12*1000)</f>
        <v>11.889582974191818</v>
      </c>
      <c r="P160" s="333">
        <f>IF(P$87=0,0,P$87/PPA!P$12*1000)</f>
        <v>10.590007383556541</v>
      </c>
      <c r="Q160" s="333">
        <f>IF(Q$87=0,0,Q$87/PPA!Q$12*1000)</f>
        <v>10.21037793812228</v>
      </c>
      <c r="R160" s="333">
        <f>IF(R$87=0,0,R$87/PPA!R$12*1000)</f>
        <v>9.7117112176637246</v>
      </c>
      <c r="S160" s="333">
        <f>IF(S$87=0,0,S$87/PPA!S$12*1000)</f>
        <v>10.222749879130522</v>
      </c>
      <c r="T160" s="333">
        <f>IF(T$87=0,0,T$87/PPA!T$12*1000)</f>
        <v>10.461648231223593</v>
      </c>
      <c r="U160" s="333">
        <f>IF(U$87=0,0,U$87/PPA!U$12*1000)</f>
        <v>10.29347438000768</v>
      </c>
      <c r="V160" s="333">
        <f>IF(V$87=0,0,V$87/PPA!V$12*1000)</f>
        <v>10.011891263143159</v>
      </c>
      <c r="W160" s="333">
        <f>IF(W$87=0,0,W$87/PPA!W$12*1000)</f>
        <v>10.182282957372363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76.880691031446588</v>
      </c>
      <c r="C161" s="334">
        <f>IF(C$88=0,0,C$88/PPA!C$12*1000)</f>
        <v>81.780463665596614</v>
      </c>
      <c r="D161" s="334">
        <f>IF(D$88=0,0,D$88/PPA!D$12*1000)</f>
        <v>88.81012987695982</v>
      </c>
      <c r="E161" s="334">
        <f>IF(E$88=0,0,E$88/PPA!E$12*1000)</f>
        <v>79.923077051062009</v>
      </c>
      <c r="F161" s="334">
        <f>IF(F$88=0,0,F$88/PPA!F$12*1000)</f>
        <v>60.119746780357879</v>
      </c>
      <c r="G161" s="334">
        <f>IF(G$88=0,0,G$88/PPA!G$12*1000)</f>
        <v>51.594362892012391</v>
      </c>
      <c r="H161" s="334">
        <f>IF(H$88=0,0,H$88/PPA!H$12*1000)</f>
        <v>60.216968025075587</v>
      </c>
      <c r="I161" s="334">
        <f>IF(I$88=0,0,I$88/PPA!I$12*1000)</f>
        <v>57.492460165726364</v>
      </c>
      <c r="J161" s="334">
        <f>IF(J$88=0,0,J$88/PPA!J$12*1000)</f>
        <v>82.158208980430572</v>
      </c>
      <c r="K161" s="334">
        <f>IF(K$88=0,0,K$88/PPA!K$12*1000)</f>
        <v>66.198716813888709</v>
      </c>
      <c r="L161" s="334">
        <f>IF(L$88=0,0,L$88/PPA!L$12*1000)</f>
        <v>50.786623141117666</v>
      </c>
      <c r="M161" s="334">
        <f>IF(M$88=0,0,M$88/PPA!M$12*1000)</f>
        <v>44.894234465139498</v>
      </c>
      <c r="N161" s="334">
        <f>IF(N$88=0,0,N$88/PPA!N$12*1000)</f>
        <v>37.69786125296482</v>
      </c>
      <c r="O161" s="334">
        <f>IF(O$88=0,0,O$88/PPA!O$12*1000)</f>
        <v>38.975837983999909</v>
      </c>
      <c r="P161" s="334">
        <f>IF(P$88=0,0,P$88/PPA!P$12*1000)</f>
        <v>35.125001966186112</v>
      </c>
      <c r="Q161" s="334">
        <f>IF(Q$88=0,0,Q$88/PPA!Q$12*1000)</f>
        <v>32.144247269124861</v>
      </c>
      <c r="R161" s="334">
        <f>IF(R$88=0,0,R$88/PPA!R$12*1000)</f>
        <v>31.668158066223175</v>
      </c>
      <c r="S161" s="334">
        <f>IF(S$88=0,0,S$88/PPA!S$12*1000)</f>
        <v>34.686298001219129</v>
      </c>
      <c r="T161" s="334">
        <f>IF(T$88=0,0,T$88/PPA!T$12*1000)</f>
        <v>34.756801449699616</v>
      </c>
      <c r="U161" s="334">
        <f>IF(U$88=0,0,U$88/PPA!U$12*1000)</f>
        <v>34.848161737429805</v>
      </c>
      <c r="V161" s="334">
        <f>IF(V$88=0,0,V$88/PPA!V$12*1000)</f>
        <v>34.852379459265293</v>
      </c>
      <c r="W161" s="334">
        <f>IF(W$88=0,0,W$88/PPA!W$12*1000)</f>
        <v>35.343983671085681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154.33340779661418</v>
      </c>
      <c r="C162" s="335">
        <f>IF(C$94=0,0,C$94/PPA!C$12*1000)</f>
        <v>124.94548838872076</v>
      </c>
      <c r="D162" s="335">
        <f>IF(D$94=0,0,D$94/PPA!D$12*1000)</f>
        <v>109.71790621307949</v>
      </c>
      <c r="E162" s="335">
        <f>IF(E$94=0,0,E$94/PPA!E$12*1000)</f>
        <v>115.45892006700095</v>
      </c>
      <c r="F162" s="335">
        <f>IF(F$94=0,0,F$94/PPA!F$12*1000)</f>
        <v>111.95421760567388</v>
      </c>
      <c r="G162" s="335">
        <f>IF(G$94=0,0,G$94/PPA!G$12*1000)</f>
        <v>124.88622665769067</v>
      </c>
      <c r="H162" s="335">
        <f>IF(H$94=0,0,H$94/PPA!H$12*1000)</f>
        <v>127.46163238997288</v>
      </c>
      <c r="I162" s="335">
        <f>IF(I$94=0,0,I$94/PPA!I$12*1000)</f>
        <v>106.15177812166405</v>
      </c>
      <c r="J162" s="335">
        <f>IF(J$94=0,0,J$94/PPA!J$12*1000)</f>
        <v>117.12774688718827</v>
      </c>
      <c r="K162" s="335">
        <f>IF(K$94=0,0,K$94/PPA!K$12*1000)</f>
        <v>112.43197842414025</v>
      </c>
      <c r="L162" s="335">
        <f>IF(L$94=0,0,L$94/PPA!L$12*1000)</f>
        <v>131.60196674384463</v>
      </c>
      <c r="M162" s="335">
        <f>IF(M$94=0,0,M$94/PPA!M$12*1000)</f>
        <v>120.75226434780727</v>
      </c>
      <c r="N162" s="335">
        <f>IF(N$94=0,0,N$94/PPA!N$12*1000)</f>
        <v>131.17533298603394</v>
      </c>
      <c r="O162" s="335">
        <f>IF(O$94=0,0,O$94/PPA!O$12*1000)</f>
        <v>123.48332922988951</v>
      </c>
      <c r="P162" s="335">
        <f>IF(P$94=0,0,P$94/PPA!P$12*1000)</f>
        <v>109.57677471158941</v>
      </c>
      <c r="Q162" s="335">
        <f>IF(Q$94=0,0,Q$94/PPA!Q$12*1000)</f>
        <v>107.37027568516415</v>
      </c>
      <c r="R162" s="335">
        <f>IF(R$94=0,0,R$94/PPA!R$12*1000)</f>
        <v>101.03258678496519</v>
      </c>
      <c r="S162" s="335">
        <f>IF(S$94=0,0,S$94/PPA!S$12*1000)</f>
        <v>104.99727505429144</v>
      </c>
      <c r="T162" s="335">
        <f>IF(T$94=0,0,T$94/PPA!T$12*1000)</f>
        <v>108.19107679137502</v>
      </c>
      <c r="U162" s="335">
        <f>IF(U$94=0,0,U$94/PPA!U$12*1000)</f>
        <v>105.80179033560039</v>
      </c>
      <c r="V162" s="335">
        <f>IF(V$94=0,0,V$94/PPA!V$12*1000)</f>
        <v>101.95002314399107</v>
      </c>
      <c r="W162" s="335">
        <f>IF(W$94=0,0,W$94/PPA!W$12*1000)</f>
        <v>103.78664968720548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HU: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9.9565026809239363</v>
      </c>
      <c r="W5" s="225">
        <v>11.262189219194999</v>
      </c>
      <c r="DA5" s="89" t="s">
        <v>1943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3.4797176535674518E-2</v>
      </c>
      <c r="W6" s="261">
        <v>3.9274072274853793E-2</v>
      </c>
      <c r="DA6" s="67" t="s">
        <v>1944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1.4858736416328081E-2</v>
      </c>
      <c r="W7" s="226">
        <v>1.6770414902185941E-2</v>
      </c>
      <c r="DA7" s="174" t="s">
        <v>1945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0.38778480641735857</v>
      </c>
      <c r="W8" s="226">
        <v>0.43767598496710342</v>
      </c>
      <c r="DA8" s="174" t="s">
        <v>1946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0.16488096209708489</v>
      </c>
      <c r="W9" s="226">
        <v>0.18609403022999649</v>
      </c>
      <c r="DA9" s="174" t="s">
        <v>1947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0.1951682207181458</v>
      </c>
      <c r="W10" s="262">
        <v>0.22073338993386421</v>
      </c>
      <c r="DA10" s="68" t="s">
        <v>1948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1.1643738690876729E-3</v>
      </c>
      <c r="W11" s="228">
        <v>1.218647672853079E-3</v>
      </c>
      <c r="DA11" s="69" t="s">
        <v>1949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7.0443534550391054E-2</v>
      </c>
      <c r="W12" s="228">
        <v>8.2043650773592852E-2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3.6263832531823661E-3</v>
      </c>
      <c r="W14" s="228">
        <v>4.7113225083901264E-3</v>
      </c>
      <c r="DA14" s="69" t="s">
        <v>1952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0.11993392904548469</v>
      </c>
      <c r="W15" s="228">
        <v>0.13275976897902811</v>
      </c>
      <c r="DA15" s="69" t="s">
        <v>1953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0.26074263261383279</v>
      </c>
      <c r="W16" s="263">
        <v>0.2967002461288859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8.1930451894945335</v>
      </c>
      <c r="W17" s="296">
        <f t="shared" si="0"/>
        <v>9.2624623448832057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5.7485830087398622</v>
      </c>
      <c r="W18" s="331">
        <v>6.4808975374249131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1.140677702769433</v>
      </c>
      <c r="W19" s="231">
        <v>0.85844945619323221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4.101259421206592E-2</v>
      </c>
      <c r="W21" s="231">
        <v>4.500667884303123E-2</v>
      </c>
      <c r="DA21" s="73" t="s">
        <v>1958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3.5055502170255937E-2</v>
      </c>
      <c r="W22" s="231">
        <v>3.8599217669507177E-2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1.9809905991279659</v>
      </c>
      <c r="W25" s="231">
        <v>2.4272966119637061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2.02926366901686</v>
      </c>
      <c r="W27" s="231">
        <v>2.5033380817060822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0.52158294144328132</v>
      </c>
      <c r="W28" s="231">
        <v>0.60820749104935334</v>
      </c>
      <c r="DA28" s="73" t="s">
        <v>1965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2.4444621807546718</v>
      </c>
      <c r="W29" s="264">
        <v>2.781564807458293</v>
      </c>
      <c r="DA29" s="72" t="s">
        <v>1966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0.70522495663097795</v>
      </c>
      <c r="W30" s="318">
        <v>0.80247873587490759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83.755143393623982</v>
      </c>
      <c r="C32" s="225">
        <v>85.44310694934542</v>
      </c>
      <c r="D32" s="225">
        <v>89.530924672993379</v>
      </c>
      <c r="E32" s="225">
        <v>92.747181358348158</v>
      </c>
      <c r="F32" s="225">
        <v>87.52261139022437</v>
      </c>
      <c r="G32" s="225">
        <v>87.548319684966103</v>
      </c>
      <c r="H32" s="225">
        <v>90.297531030308519</v>
      </c>
      <c r="I32" s="225">
        <v>83.543107891253854</v>
      </c>
      <c r="J32" s="225">
        <v>87.022697635174438</v>
      </c>
      <c r="K32" s="225">
        <v>71.528297325435702</v>
      </c>
      <c r="L32" s="225">
        <v>84.851418803384675</v>
      </c>
      <c r="M32" s="225">
        <v>84.708331467537747</v>
      </c>
      <c r="N32" s="225">
        <v>91.155497042783182</v>
      </c>
      <c r="O32" s="225">
        <v>107.49296767661831</v>
      </c>
      <c r="P32" s="225">
        <v>110.361982042893</v>
      </c>
      <c r="Q32" s="225">
        <v>106.4576293567257</v>
      </c>
      <c r="R32" s="225">
        <v>115.8767778736656</v>
      </c>
      <c r="S32" s="225">
        <v>133.1672488204016</v>
      </c>
      <c r="T32" s="225">
        <v>126.9711348942508</v>
      </c>
      <c r="U32" s="225">
        <v>136.2170757264762</v>
      </c>
      <c r="V32" s="225">
        <v>134.37844184359801</v>
      </c>
      <c r="W32" s="225">
        <v>137.8828905770381</v>
      </c>
      <c r="DA32" s="89" t="s">
        <v>1968</v>
      </c>
    </row>
    <row r="33" spans="1:105" ht="12" customHeight="1" x14ac:dyDescent="0.25">
      <c r="A33" s="55" t="s">
        <v>92</v>
      </c>
      <c r="B33" s="261">
        <v>0.27681495711736442</v>
      </c>
      <c r="C33" s="261">
        <v>0.2821361040999264</v>
      </c>
      <c r="D33" s="261">
        <v>0.2948366227716146</v>
      </c>
      <c r="E33" s="261">
        <v>0.30382312034043429</v>
      </c>
      <c r="F33" s="261">
        <v>0.28762203850671492</v>
      </c>
      <c r="G33" s="261">
        <v>0.28895184081834457</v>
      </c>
      <c r="H33" s="261">
        <v>0.29759956962509909</v>
      </c>
      <c r="I33" s="261">
        <v>0.27631100851912849</v>
      </c>
      <c r="J33" s="261">
        <v>0.28609892216043592</v>
      </c>
      <c r="K33" s="261">
        <v>0.23559266776882079</v>
      </c>
      <c r="L33" s="261">
        <v>0.27977233663921042</v>
      </c>
      <c r="M33" s="261">
        <v>0.27950409114310459</v>
      </c>
      <c r="N33" s="261">
        <v>0.30458878742129641</v>
      </c>
      <c r="O33" s="261">
        <v>0.35672829450870008</v>
      </c>
      <c r="P33" s="261">
        <v>0.36550540438439849</v>
      </c>
      <c r="Q33" s="261">
        <v>0.35452974136570548</v>
      </c>
      <c r="R33" s="261">
        <v>0.39337107361709839</v>
      </c>
      <c r="S33" s="261">
        <v>0.47247368961548453</v>
      </c>
      <c r="T33" s="261">
        <v>0.44948372408894799</v>
      </c>
      <c r="U33" s="261">
        <v>0.48322375179190291</v>
      </c>
      <c r="V33" s="261">
        <v>0.47529420317967058</v>
      </c>
      <c r="W33" s="261">
        <v>0.48515198767091838</v>
      </c>
      <c r="DA33" s="67" t="s">
        <v>1969</v>
      </c>
    </row>
    <row r="34" spans="1:105" ht="12" customHeight="1" x14ac:dyDescent="0.25">
      <c r="A34" s="202" t="s">
        <v>93</v>
      </c>
      <c r="B34" s="226">
        <v>0.10209702067056101</v>
      </c>
      <c r="C34" s="226">
        <v>0.1040596070102846</v>
      </c>
      <c r="D34" s="226">
        <v>0.10874390994988491</v>
      </c>
      <c r="E34" s="226">
        <v>0.11205837907248629</v>
      </c>
      <c r="F34" s="226">
        <v>0.10608297151471691</v>
      </c>
      <c r="G34" s="226">
        <v>0.1065734394269716</v>
      </c>
      <c r="H34" s="226">
        <v>0.1097629612502533</v>
      </c>
      <c r="I34" s="226">
        <v>0.1019111504741424</v>
      </c>
      <c r="J34" s="226">
        <v>0.10552120403398151</v>
      </c>
      <c r="K34" s="226">
        <v>8.6893098991134898E-2</v>
      </c>
      <c r="L34" s="226">
        <v>0.1031877841224961</v>
      </c>
      <c r="M34" s="226">
        <v>0.1030888477563188</v>
      </c>
      <c r="N34" s="226">
        <v>0.11234077829179</v>
      </c>
      <c r="O34" s="226">
        <v>0.1315712721505396</v>
      </c>
      <c r="P34" s="226">
        <v>0.13480851329436641</v>
      </c>
      <c r="Q34" s="226">
        <v>0.13076038487760061</v>
      </c>
      <c r="R34" s="226">
        <v>0.1450861436553724</v>
      </c>
      <c r="S34" s="226">
        <v>0.17426137863828009</v>
      </c>
      <c r="T34" s="226">
        <v>0.16578204280317529</v>
      </c>
      <c r="U34" s="226">
        <v>0.17822629921795199</v>
      </c>
      <c r="V34" s="226">
        <v>0.1753016621354693</v>
      </c>
      <c r="W34" s="226">
        <v>0.1789374859993588</v>
      </c>
      <c r="DA34" s="174" t="s">
        <v>1970</v>
      </c>
    </row>
    <row r="35" spans="1:105" ht="12" customHeight="1" x14ac:dyDescent="0.25">
      <c r="A35" s="202" t="s">
        <v>94</v>
      </c>
      <c r="B35" s="226">
        <v>1.9916082795224119</v>
      </c>
      <c r="C35" s="226">
        <v>2.029892483878224</v>
      </c>
      <c r="D35" s="226">
        <v>2.1212692591947349</v>
      </c>
      <c r="E35" s="226">
        <v>2.1859246634703831</v>
      </c>
      <c r="F35" s="226">
        <v>2.0693622889034069</v>
      </c>
      <c r="G35" s="226">
        <v>2.078929854621494</v>
      </c>
      <c r="H35" s="226">
        <v>2.14114790985214</v>
      </c>
      <c r="I35" s="226">
        <v>1.987982506510896</v>
      </c>
      <c r="J35" s="226">
        <v>2.0584038813176542</v>
      </c>
      <c r="K35" s="226">
        <v>1.695025126565763</v>
      </c>
      <c r="L35" s="226">
        <v>2.012885820312599</v>
      </c>
      <c r="M35" s="226">
        <v>2.0109558669728229</v>
      </c>
      <c r="N35" s="226">
        <v>2.19143342973606</v>
      </c>
      <c r="O35" s="226">
        <v>2.5665629931341241</v>
      </c>
      <c r="P35" s="226">
        <v>2.6297119099439472</v>
      </c>
      <c r="Q35" s="226">
        <v>2.550745001620387</v>
      </c>
      <c r="R35" s="226">
        <v>2.8301978162555339</v>
      </c>
      <c r="S35" s="226">
        <v>3.3993196100879151</v>
      </c>
      <c r="T35" s="226">
        <v>3.2339130649886458</v>
      </c>
      <c r="U35" s="226">
        <v>3.4766633817499999</v>
      </c>
      <c r="V35" s="226">
        <v>3.4196124375616721</v>
      </c>
      <c r="W35" s="226">
        <v>3.4905365141179572</v>
      </c>
      <c r="DA35" s="174" t="s">
        <v>1971</v>
      </c>
    </row>
    <row r="36" spans="1:105" ht="12" customHeight="1" x14ac:dyDescent="0.25">
      <c r="A36" s="202" t="s">
        <v>95</v>
      </c>
      <c r="B36" s="226">
        <v>1.1119284244184451</v>
      </c>
      <c r="C36" s="226">
        <v>1.1333027556396831</v>
      </c>
      <c r="D36" s="226">
        <v>1.1843190296986019</v>
      </c>
      <c r="E36" s="226">
        <v>1.220416580881508</v>
      </c>
      <c r="F36" s="226">
        <v>1.1553390157642289</v>
      </c>
      <c r="G36" s="226">
        <v>1.16068065266332</v>
      </c>
      <c r="H36" s="226">
        <v>1.195417415326097</v>
      </c>
      <c r="I36" s="226">
        <v>1.1099041307290449</v>
      </c>
      <c r="J36" s="226">
        <v>1.149220862407343</v>
      </c>
      <c r="K36" s="226">
        <v>0.94634403648086196</v>
      </c>
      <c r="L36" s="226">
        <v>1.1238078199047941</v>
      </c>
      <c r="M36" s="226">
        <v>1.122730313851839</v>
      </c>
      <c r="N36" s="226">
        <v>1.2234921624892281</v>
      </c>
      <c r="O36" s="226">
        <v>1.4329295446646091</v>
      </c>
      <c r="P36" s="226">
        <v>1.468186013667095</v>
      </c>
      <c r="Q36" s="226">
        <v>1.4240982526067389</v>
      </c>
      <c r="R36" s="226">
        <v>1.580118656353541</v>
      </c>
      <c r="S36" s="226">
        <v>1.8978632178844801</v>
      </c>
      <c r="T36" s="226">
        <v>1.8055156207330809</v>
      </c>
      <c r="U36" s="226">
        <v>1.9410447707265011</v>
      </c>
      <c r="V36" s="226">
        <v>1.909192841240585</v>
      </c>
      <c r="W36" s="226">
        <v>1.948790234718722</v>
      </c>
      <c r="DA36" s="174" t="s">
        <v>1972</v>
      </c>
    </row>
    <row r="37" spans="1:105" ht="12" customHeight="1" x14ac:dyDescent="0.25">
      <c r="A37" s="56" t="s">
        <v>96</v>
      </c>
      <c r="B37" s="262">
        <v>0.87030445650503829</v>
      </c>
      <c r="C37" s="262">
        <v>0.86903322663147065</v>
      </c>
      <c r="D37" s="262">
        <v>0.90931301310969859</v>
      </c>
      <c r="E37" s="262">
        <v>0.94784869875840438</v>
      </c>
      <c r="F37" s="262">
        <v>0.89792356111791471</v>
      </c>
      <c r="G37" s="262">
        <v>0.9559777816862689</v>
      </c>
      <c r="H37" s="262">
        <v>0.96237259991013269</v>
      </c>
      <c r="I37" s="262">
        <v>0.87823695547922576</v>
      </c>
      <c r="J37" s="262">
        <v>0.87861653953285024</v>
      </c>
      <c r="K37" s="262">
        <v>0.72012716313512515</v>
      </c>
      <c r="L37" s="262">
        <v>0.9656532629963811</v>
      </c>
      <c r="M37" s="262">
        <v>0.98401667516189029</v>
      </c>
      <c r="N37" s="262">
        <v>1.4654058155250551</v>
      </c>
      <c r="O37" s="262">
        <v>1.431282517035255</v>
      </c>
      <c r="P37" s="262">
        <v>1.441328896911154</v>
      </c>
      <c r="Q37" s="262">
        <v>1.629405920993741</v>
      </c>
      <c r="R37" s="262">
        <v>1.8019281633945681</v>
      </c>
      <c r="S37" s="262">
        <v>1.914788428955799</v>
      </c>
      <c r="T37" s="262">
        <v>1.906858621491536</v>
      </c>
      <c r="U37" s="262">
        <v>1.9557238140978841</v>
      </c>
      <c r="V37" s="262">
        <v>1.835927601575144</v>
      </c>
      <c r="W37" s="262">
        <v>1.8844663197432829</v>
      </c>
      <c r="DA37" s="68" t="s">
        <v>1973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6.3169009550893621E-3</v>
      </c>
      <c r="R38" s="228">
        <v>8.5613266846951315E-3</v>
      </c>
      <c r="S38" s="228">
        <v>1.0810923975733151E-2</v>
      </c>
      <c r="T38" s="228">
        <v>9.6152645279715988E-3</v>
      </c>
      <c r="U38" s="228">
        <v>1.0626945011877029E-2</v>
      </c>
      <c r="V38" s="228">
        <v>1.0926821910202731E-2</v>
      </c>
      <c r="W38" s="228">
        <v>1.037524317602768E-2</v>
      </c>
      <c r="DA38" s="69" t="s">
        <v>1974</v>
      </c>
    </row>
    <row r="39" spans="1:105" ht="12" customHeight="1" x14ac:dyDescent="0.25">
      <c r="A39" s="37" t="s">
        <v>162</v>
      </c>
      <c r="B39" s="228">
        <v>0.66979359435584529</v>
      </c>
      <c r="C39" s="228">
        <v>0.76399062680623808</v>
      </c>
      <c r="D39" s="228">
        <v>0.84248061854217304</v>
      </c>
      <c r="E39" s="228">
        <v>0.8517107888702744</v>
      </c>
      <c r="F39" s="228">
        <v>0.72634223333572467</v>
      </c>
      <c r="G39" s="228">
        <v>0.6162003687542571</v>
      </c>
      <c r="H39" s="228">
        <v>0.73007765964840732</v>
      </c>
      <c r="I39" s="228">
        <v>0.72505810580919605</v>
      </c>
      <c r="J39" s="228">
        <v>0.7876714378827423</v>
      </c>
      <c r="K39" s="228">
        <v>0.60432537489824767</v>
      </c>
      <c r="L39" s="228">
        <v>0.59890515348074802</v>
      </c>
      <c r="M39" s="228">
        <v>0.58306083588466373</v>
      </c>
      <c r="N39" s="228">
        <v>0.35762844962776602</v>
      </c>
      <c r="O39" s="228">
        <v>0.59243815282295409</v>
      </c>
      <c r="P39" s="228">
        <v>0.6253580434688617</v>
      </c>
      <c r="Q39" s="228">
        <v>0.4133146993544588</v>
      </c>
      <c r="R39" s="228">
        <v>0.36594301944158342</v>
      </c>
      <c r="S39" s="228">
        <v>0.56567972818345824</v>
      </c>
      <c r="T39" s="228">
        <v>0.5085371080776887</v>
      </c>
      <c r="U39" s="228">
        <v>0.59054173398370413</v>
      </c>
      <c r="V39" s="228">
        <v>0.6610625480288741</v>
      </c>
      <c r="W39" s="228">
        <v>0.69849788974055815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2.0656800032871809E-2</v>
      </c>
      <c r="T41" s="228">
        <v>1.146686243495635E-2</v>
      </c>
      <c r="U41" s="228">
        <v>1.5346600338951501E-2</v>
      </c>
      <c r="V41" s="228">
        <v>3.8443475645260232E-2</v>
      </c>
      <c r="W41" s="228">
        <v>4.5311713490034732E-2</v>
      </c>
      <c r="DA41" s="69" t="s">
        <v>1977</v>
      </c>
    </row>
    <row r="42" spans="1:105" ht="12" customHeight="1" x14ac:dyDescent="0.25">
      <c r="A42" s="37" t="s">
        <v>38</v>
      </c>
      <c r="B42" s="228">
        <v>0.200510862149193</v>
      </c>
      <c r="C42" s="228">
        <v>0.10504259982523249</v>
      </c>
      <c r="D42" s="228">
        <v>6.6832394567525544E-2</v>
      </c>
      <c r="E42" s="228">
        <v>9.6137909888129938E-2</v>
      </c>
      <c r="F42" s="228">
        <v>0.1715813277821901</v>
      </c>
      <c r="G42" s="228">
        <v>0.33977741293201191</v>
      </c>
      <c r="H42" s="228">
        <v>0.2322949402617254</v>
      </c>
      <c r="I42" s="228">
        <v>0.15317884967002979</v>
      </c>
      <c r="J42" s="228">
        <v>9.0945101650107926E-2</v>
      </c>
      <c r="K42" s="228">
        <v>0.11580178823687751</v>
      </c>
      <c r="L42" s="228">
        <v>0.36674810951563308</v>
      </c>
      <c r="M42" s="228">
        <v>0.40095583927722661</v>
      </c>
      <c r="N42" s="228">
        <v>1.1077773658972889</v>
      </c>
      <c r="O42" s="228">
        <v>0.83884436421230069</v>
      </c>
      <c r="P42" s="228">
        <v>0.81597085344229225</v>
      </c>
      <c r="Q42" s="228">
        <v>1.2097743206841931</v>
      </c>
      <c r="R42" s="228">
        <v>1.4274238172682889</v>
      </c>
      <c r="S42" s="228">
        <v>1.3176409767637349</v>
      </c>
      <c r="T42" s="228">
        <v>1.3772393864509189</v>
      </c>
      <c r="U42" s="228">
        <v>1.3392085347633511</v>
      </c>
      <c r="V42" s="228">
        <v>1.1254947559908071</v>
      </c>
      <c r="W42" s="228">
        <v>1.130281473336662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3.8132833883661696</v>
      </c>
      <c r="C43" s="263">
        <f t="shared" si="1"/>
        <v>3.4852936366996703</v>
      </c>
      <c r="D43" s="263">
        <f t="shared" si="1"/>
        <v>3.4013175937533457</v>
      </c>
      <c r="E43" s="263">
        <f t="shared" si="1"/>
        <v>3.7192805348181648</v>
      </c>
      <c r="F43" s="263">
        <f t="shared" si="1"/>
        <v>3.8522222400989063</v>
      </c>
      <c r="G43" s="263">
        <f t="shared" si="1"/>
        <v>4.3936699961867856</v>
      </c>
      <c r="H43" s="263">
        <f t="shared" si="1"/>
        <v>4.2531060458058931</v>
      </c>
      <c r="I43" s="263">
        <f t="shared" si="1"/>
        <v>3.705493556126652</v>
      </c>
      <c r="J43" s="263">
        <f t="shared" si="1"/>
        <v>3.4574379337070917</v>
      </c>
      <c r="K43" s="263">
        <f t="shared" si="1"/>
        <v>3.017525502354697</v>
      </c>
      <c r="L43" s="263">
        <f t="shared" si="1"/>
        <v>4.486868281804445</v>
      </c>
      <c r="M43" s="263">
        <f t="shared" si="1"/>
        <v>4.6017981115758708</v>
      </c>
      <c r="N43" s="263">
        <f t="shared" si="1"/>
        <v>6.6592919584469641</v>
      </c>
      <c r="O43" s="263">
        <f t="shared" si="1"/>
        <v>6.7556965499231074</v>
      </c>
      <c r="P43" s="263">
        <f t="shared" si="1"/>
        <v>6.8139737734836405</v>
      </c>
      <c r="Q43" s="263">
        <f t="shared" si="1"/>
        <v>7.3605576232680345</v>
      </c>
      <c r="R43" s="263">
        <f t="shared" si="1"/>
        <v>7.8016006702946648</v>
      </c>
      <c r="S43" s="263">
        <f t="shared" si="1"/>
        <v>8.3767394078167499</v>
      </c>
      <c r="T43" s="263">
        <f t="shared" si="1"/>
        <v>8.3060062490224809</v>
      </c>
      <c r="U43" s="263">
        <f t="shared" si="1"/>
        <v>8.5852789224381088</v>
      </c>
      <c r="V43" s="263">
        <f t="shared" si="1"/>
        <v>8.107570249945617</v>
      </c>
      <c r="W43" s="263">
        <f t="shared" si="1"/>
        <v>8.3496342893201447</v>
      </c>
      <c r="DA43" s="70"/>
    </row>
    <row r="44" spans="1:105" ht="12" customHeight="1" x14ac:dyDescent="0.25">
      <c r="A44" s="60" t="s">
        <v>1886</v>
      </c>
      <c r="B44" s="264">
        <v>1.9906153161140829</v>
      </c>
      <c r="C44" s="264">
        <v>2.0687507019102802</v>
      </c>
      <c r="D44" s="264">
        <v>2.191297593062894</v>
      </c>
      <c r="E44" s="264">
        <v>2.2526474901963058</v>
      </c>
      <c r="F44" s="264">
        <v>2.0935982145289982</v>
      </c>
      <c r="G44" s="264">
        <v>2.042013229116082</v>
      </c>
      <c r="H44" s="264">
        <v>2.1327463198813801</v>
      </c>
      <c r="I44" s="264">
        <v>1.99421244049877</v>
      </c>
      <c r="J44" s="264">
        <v>2.116362689208195</v>
      </c>
      <c r="K44" s="264">
        <v>1.7231818320150341</v>
      </c>
      <c r="L44" s="264">
        <v>1.9570168414334661</v>
      </c>
      <c r="M44" s="264">
        <v>1.941717252330009</v>
      </c>
      <c r="N44" s="264">
        <v>1.9179058974561061</v>
      </c>
      <c r="O44" s="264">
        <v>2.3729845190569341</v>
      </c>
      <c r="P44" s="264">
        <v>2.4488091822334579</v>
      </c>
      <c r="Q44" s="264">
        <v>2.281357626472436</v>
      </c>
      <c r="R44" s="264">
        <v>2.4977609691836382</v>
      </c>
      <c r="S44" s="264">
        <v>2.918595104476315</v>
      </c>
      <c r="T44" s="264">
        <v>2.7514876841460332</v>
      </c>
      <c r="U44" s="264">
        <v>2.9840238839022111</v>
      </c>
      <c r="V44" s="264">
        <v>2.9806492241716889</v>
      </c>
      <c r="W44" s="264">
        <v>3.0568865561359351</v>
      </c>
      <c r="DA44" s="72" t="s">
        <v>1979</v>
      </c>
    </row>
    <row r="45" spans="1:105" ht="12" customHeight="1" x14ac:dyDescent="0.25">
      <c r="A45" s="64" t="s">
        <v>30</v>
      </c>
      <c r="B45" s="231">
        <v>4.2816188316763329E-3</v>
      </c>
      <c r="C45" s="231">
        <v>4.7474877878184276E-3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0.23362467436991871</v>
      </c>
      <c r="S45" s="231">
        <v>1.067546602791104</v>
      </c>
      <c r="T45" s="231">
        <v>0.83451048404778261</v>
      </c>
      <c r="U45" s="231">
        <v>0.75047186710556835</v>
      </c>
      <c r="V45" s="231">
        <v>0.56881426616931285</v>
      </c>
      <c r="W45" s="231">
        <v>0.38836578747835171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1.9821054880545769E-2</v>
      </c>
      <c r="D47" s="231">
        <v>0</v>
      </c>
      <c r="E47" s="231">
        <v>0</v>
      </c>
      <c r="F47" s="231">
        <v>1.9794019154398001E-2</v>
      </c>
      <c r="G47" s="231">
        <v>1.9794019154397671E-2</v>
      </c>
      <c r="H47" s="231">
        <v>1.979401915438839E-2</v>
      </c>
      <c r="I47" s="231">
        <v>2.0019664672457992E-2</v>
      </c>
      <c r="J47" s="231">
        <v>2.001966467245005E-2</v>
      </c>
      <c r="K47" s="231">
        <v>2.0019664672453131E-2</v>
      </c>
      <c r="L47" s="231">
        <v>0</v>
      </c>
      <c r="M47" s="231">
        <v>0</v>
      </c>
      <c r="N47" s="231">
        <v>0</v>
      </c>
      <c r="O47" s="231">
        <v>2.1330025364466241E-2</v>
      </c>
      <c r="P47" s="231">
        <v>2.1330025364484671E-2</v>
      </c>
      <c r="Q47" s="231">
        <v>2.158387345068068E-2</v>
      </c>
      <c r="R47" s="231">
        <v>2.14553635518967E-2</v>
      </c>
      <c r="S47" s="231">
        <v>2.1695340512499679E-2</v>
      </c>
      <c r="T47" s="231">
        <v>2.1695340512747369E-2</v>
      </c>
      <c r="U47" s="231">
        <v>2.1695340512493302E-2</v>
      </c>
      <c r="V47" s="231">
        <v>2.1052995431443889E-2</v>
      </c>
      <c r="W47" s="231">
        <v>2.0960050673150991E-2</v>
      </c>
      <c r="DA47" s="73" t="s">
        <v>1982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1.8041248900190709E-2</v>
      </c>
      <c r="R48" s="231">
        <v>1.84732111901088E-2</v>
      </c>
      <c r="S48" s="231">
        <v>1.8430236543569262E-2</v>
      </c>
      <c r="T48" s="231">
        <v>1.8561177449448969E-2</v>
      </c>
      <c r="U48" s="231">
        <v>1.8445974081091509E-2</v>
      </c>
      <c r="V48" s="231">
        <v>1.7892212501568219E-2</v>
      </c>
      <c r="W48" s="231">
        <v>1.7873313125004599E-2</v>
      </c>
      <c r="DA48" s="73" t="s">
        <v>1983</v>
      </c>
    </row>
    <row r="49" spans="1:105" ht="12" customHeight="1" x14ac:dyDescent="0.25">
      <c r="A49" s="64" t="s">
        <v>70</v>
      </c>
      <c r="B49" s="231">
        <v>0.11922794703142479</v>
      </c>
      <c r="C49" s="231">
        <v>0.14903426977406189</v>
      </c>
      <c r="D49" s="231">
        <v>0.14903426977391299</v>
      </c>
      <c r="E49" s="231">
        <v>0.10484479974403051</v>
      </c>
      <c r="F49" s="231">
        <v>0.1198222469500332</v>
      </c>
      <c r="G49" s="231">
        <v>0.1198222469500311</v>
      </c>
      <c r="H49" s="231">
        <v>8.9866017887262631E-2</v>
      </c>
      <c r="I49" s="231">
        <v>0.12058749248948961</v>
      </c>
      <c r="J49" s="231">
        <v>7.5367014072772687E-2</v>
      </c>
      <c r="K49" s="231">
        <v>6.0294421177243818E-2</v>
      </c>
      <c r="L49" s="231">
        <v>3.0991003377807299E-2</v>
      </c>
      <c r="M49" s="231">
        <v>3.1347663455248011E-2</v>
      </c>
      <c r="N49" s="231">
        <v>4.7022197007419428E-2</v>
      </c>
      <c r="O49" s="231">
        <v>4.8180325065494967E-2</v>
      </c>
      <c r="P49" s="231">
        <v>4.81803250655366E-2</v>
      </c>
      <c r="Q49" s="231">
        <v>3.2501993476104593E-2</v>
      </c>
      <c r="R49" s="231">
        <v>1.644978816924576E-2</v>
      </c>
      <c r="S49" s="231">
        <v>1.6640267019408479E-2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0.98624386910224349</v>
      </c>
      <c r="C51" s="231">
        <v>1.0753621193298799</v>
      </c>
      <c r="D51" s="231">
        <v>1.1631026820157311</v>
      </c>
      <c r="E51" s="231">
        <v>1.268912446779574</v>
      </c>
      <c r="F51" s="231">
        <v>1.066020288807094</v>
      </c>
      <c r="G51" s="231">
        <v>0.98837341475057949</v>
      </c>
      <c r="H51" s="231">
        <v>1.220479981090415</v>
      </c>
      <c r="I51" s="231">
        <v>1.1753057882831901</v>
      </c>
      <c r="J51" s="231">
        <v>1.088982828932906</v>
      </c>
      <c r="K51" s="231">
        <v>0.81742352512637773</v>
      </c>
      <c r="L51" s="231">
        <v>1.138347740461785</v>
      </c>
      <c r="M51" s="231">
        <v>1.1652161851369041</v>
      </c>
      <c r="N51" s="231">
        <v>1.180742024171981</v>
      </c>
      <c r="O51" s="231">
        <v>1.490722541976222</v>
      </c>
      <c r="P51" s="231">
        <v>1.5270035405087909</v>
      </c>
      <c r="Q51" s="231">
        <v>1.127954728348382</v>
      </c>
      <c r="R51" s="231">
        <v>0.7545066650878105</v>
      </c>
      <c r="S51" s="231">
        <v>0.92148230263509401</v>
      </c>
      <c r="T51" s="231">
        <v>0.93802674771378014</v>
      </c>
      <c r="U51" s="231">
        <v>0.97947203975662811</v>
      </c>
      <c r="V51" s="231">
        <v>1.034334530164674</v>
      </c>
      <c r="W51" s="231">
        <v>1.149794336589544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0.1409898950267896</v>
      </c>
      <c r="C53" s="231">
        <v>0.15629156112257189</v>
      </c>
      <c r="D53" s="231">
        <v>0.1708640143656053</v>
      </c>
      <c r="E53" s="231">
        <v>0.1237523998885084</v>
      </c>
      <c r="F53" s="231">
        <v>9.0800616429058775E-2</v>
      </c>
      <c r="G53" s="231">
        <v>8.3843835905133723E-2</v>
      </c>
      <c r="H53" s="231">
        <v>0.14352346996384011</v>
      </c>
      <c r="I53" s="231">
        <v>0.17737654539692099</v>
      </c>
      <c r="J53" s="231">
        <v>0.18255962626883651</v>
      </c>
      <c r="K53" s="231">
        <v>0.14627006158336511</v>
      </c>
      <c r="L53" s="231">
        <v>0.13361787801050981</v>
      </c>
      <c r="M53" s="231">
        <v>0.13091935755540871</v>
      </c>
      <c r="N53" s="231">
        <v>0.1124369998182779</v>
      </c>
      <c r="O53" s="231">
        <v>0.15150479663919769</v>
      </c>
      <c r="P53" s="231">
        <v>0.13375038376569751</v>
      </c>
      <c r="Q53" s="231">
        <v>0.11617776395735339</v>
      </c>
      <c r="R53" s="231">
        <v>0.2444818454147879</v>
      </c>
      <c r="S53" s="231">
        <v>0.4725528003541703</v>
      </c>
      <c r="T53" s="231">
        <v>0.58823818077028234</v>
      </c>
      <c r="U53" s="231">
        <v>0.88215418782982302</v>
      </c>
      <c r="V53" s="231">
        <v>1.041681941213028</v>
      </c>
      <c r="W53" s="231">
        <v>1.165829036787781</v>
      </c>
      <c r="DA53" s="73" t="s">
        <v>1988</v>
      </c>
    </row>
    <row r="54" spans="1:105" ht="12" customHeight="1" x14ac:dyDescent="0.25">
      <c r="A54" s="64" t="s">
        <v>79</v>
      </c>
      <c r="B54" s="231">
        <v>0.73987198612194927</v>
      </c>
      <c r="C54" s="231">
        <v>0.66349420901540235</v>
      </c>
      <c r="D54" s="231">
        <v>0.70829662690764428</v>
      </c>
      <c r="E54" s="231">
        <v>0.75513784378419324</v>
      </c>
      <c r="F54" s="231">
        <v>0.79716104318841419</v>
      </c>
      <c r="G54" s="231">
        <v>0.83017971235594012</v>
      </c>
      <c r="H54" s="231">
        <v>0.659082831785474</v>
      </c>
      <c r="I54" s="231">
        <v>0.50092294965671169</v>
      </c>
      <c r="J54" s="231">
        <v>0.7494335552612299</v>
      </c>
      <c r="K54" s="231">
        <v>0.67917415945559423</v>
      </c>
      <c r="L54" s="231">
        <v>0.6540602195833638</v>
      </c>
      <c r="M54" s="231">
        <v>0.61423404618244881</v>
      </c>
      <c r="N54" s="231">
        <v>0.57770467645842771</v>
      </c>
      <c r="O54" s="231">
        <v>0.66124683001155293</v>
      </c>
      <c r="P54" s="231">
        <v>0.7185449075289484</v>
      </c>
      <c r="Q54" s="231">
        <v>0.96509801833972519</v>
      </c>
      <c r="R54" s="231">
        <v>1.2087694213998701</v>
      </c>
      <c r="S54" s="231">
        <v>0.40024755462046852</v>
      </c>
      <c r="T54" s="231">
        <v>0.35045575365199177</v>
      </c>
      <c r="U54" s="231">
        <v>0.33178447461660621</v>
      </c>
      <c r="V54" s="231">
        <v>0.29687327869166208</v>
      </c>
      <c r="W54" s="231">
        <v>0.31406403148210249</v>
      </c>
      <c r="DA54" s="73" t="s">
        <v>1989</v>
      </c>
    </row>
    <row r="55" spans="1:105" ht="12" customHeight="1" x14ac:dyDescent="0.25">
      <c r="A55" s="60" t="s">
        <v>1898</v>
      </c>
      <c r="B55" s="264">
        <v>1.8226680722520869</v>
      </c>
      <c r="C55" s="264">
        <v>1.4165429347893901</v>
      </c>
      <c r="D55" s="264">
        <v>1.210020000690452</v>
      </c>
      <c r="E55" s="264">
        <v>1.466633044621859</v>
      </c>
      <c r="F55" s="264">
        <v>1.7586240255699079</v>
      </c>
      <c r="G55" s="264">
        <v>2.3516567670707031</v>
      </c>
      <c r="H55" s="264">
        <v>2.1203597259245131</v>
      </c>
      <c r="I55" s="264">
        <v>1.711281115627882</v>
      </c>
      <c r="J55" s="264">
        <v>1.3410752444988969</v>
      </c>
      <c r="K55" s="264">
        <v>1.2943436703396629</v>
      </c>
      <c r="L55" s="264">
        <v>2.5298514403709791</v>
      </c>
      <c r="M55" s="264">
        <v>2.6600808592458618</v>
      </c>
      <c r="N55" s="264">
        <v>4.741386060990858</v>
      </c>
      <c r="O55" s="264">
        <v>4.3827120308661733</v>
      </c>
      <c r="P55" s="264">
        <v>4.3651645912501831</v>
      </c>
      <c r="Q55" s="264">
        <v>5.0791999967955981</v>
      </c>
      <c r="R55" s="264">
        <v>5.303839701111027</v>
      </c>
      <c r="S55" s="264">
        <v>5.4581443033404344</v>
      </c>
      <c r="T55" s="264">
        <v>5.5545185648764468</v>
      </c>
      <c r="U55" s="264">
        <v>5.6012550385358972</v>
      </c>
      <c r="V55" s="264">
        <v>5.1269210257739273</v>
      </c>
      <c r="W55" s="264">
        <v>5.2927477331842097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67.002834163106129</v>
      </c>
      <c r="C56" s="263">
        <f t="shared" si="2"/>
        <v>68.644414353907422</v>
      </c>
      <c r="D56" s="263">
        <f t="shared" si="2"/>
        <v>72.109736328467989</v>
      </c>
      <c r="E56" s="263">
        <f t="shared" si="2"/>
        <v>74.589489832739773</v>
      </c>
      <c r="F56" s="263">
        <f t="shared" si="2"/>
        <v>70.141533615476064</v>
      </c>
      <c r="G56" s="263">
        <f t="shared" si="2"/>
        <v>69.730074383963156</v>
      </c>
      <c r="H56" s="263">
        <f t="shared" si="2"/>
        <v>72.133576957264751</v>
      </c>
      <c r="I56" s="263">
        <f t="shared" si="2"/>
        <v>66.886610243761595</v>
      </c>
      <c r="J56" s="263">
        <f t="shared" si="2"/>
        <v>70.000634924895635</v>
      </c>
      <c r="K56" s="263">
        <f t="shared" si="2"/>
        <v>57.414662142736248</v>
      </c>
      <c r="L56" s="263">
        <f t="shared" si="2"/>
        <v>67.398915348238361</v>
      </c>
      <c r="M56" s="263">
        <f t="shared" si="2"/>
        <v>67.182403354099023</v>
      </c>
      <c r="N56" s="263">
        <f t="shared" si="2"/>
        <v>70.732747161369559</v>
      </c>
      <c r="O56" s="263">
        <f t="shared" si="2"/>
        <v>84.446005748176404</v>
      </c>
      <c r="P56" s="263">
        <f t="shared" si="2"/>
        <v>86.818244139202761</v>
      </c>
      <c r="Q56" s="263">
        <f t="shared" si="2"/>
        <v>82.976700031316909</v>
      </c>
      <c r="R56" s="263">
        <f t="shared" si="2"/>
        <v>90.315520355015749</v>
      </c>
      <c r="S56" s="263">
        <f t="shared" si="2"/>
        <v>104.00248499498866</v>
      </c>
      <c r="T56" s="263">
        <f t="shared" si="2"/>
        <v>98.893787697389655</v>
      </c>
      <c r="U56" s="263">
        <f t="shared" si="2"/>
        <v>106.37694032269729</v>
      </c>
      <c r="V56" s="263">
        <f t="shared" si="2"/>
        <v>105.28823786521028</v>
      </c>
      <c r="W56" s="263">
        <f t="shared" si="2"/>
        <v>108.05302831466076</v>
      </c>
      <c r="DA56" s="70"/>
    </row>
    <row r="57" spans="1:105" ht="12" customHeight="1" x14ac:dyDescent="0.25">
      <c r="A57" s="60" t="s">
        <v>1901</v>
      </c>
      <c r="B57" s="264">
        <v>63.231310041270881</v>
      </c>
      <c r="C57" s="264">
        <v>65.71325759009126</v>
      </c>
      <c r="D57" s="264">
        <v>69.60592354435073</v>
      </c>
      <c r="E57" s="264">
        <v>71.554684982706192</v>
      </c>
      <c r="F57" s="264">
        <v>66.502531520332894</v>
      </c>
      <c r="G57" s="264">
        <v>64.863949630746134</v>
      </c>
      <c r="H57" s="264">
        <v>67.746059572702677</v>
      </c>
      <c r="I57" s="264">
        <v>63.345571639372722</v>
      </c>
      <c r="J57" s="264">
        <v>67.225638363083831</v>
      </c>
      <c r="K57" s="264">
        <v>54.736364075771682</v>
      </c>
      <c r="L57" s="264">
        <v>62.164064374945433</v>
      </c>
      <c r="M57" s="264">
        <v>61.678077426953237</v>
      </c>
      <c r="N57" s="264">
        <v>60.92171674272339</v>
      </c>
      <c r="O57" s="264">
        <v>75.377155311220292</v>
      </c>
      <c r="P57" s="264">
        <v>77.78570343565103</v>
      </c>
      <c r="Q57" s="264">
        <v>72.46665401735973</v>
      </c>
      <c r="R57" s="264">
        <v>79.340642550539116</v>
      </c>
      <c r="S57" s="264">
        <v>92.708315083365306</v>
      </c>
      <c r="T57" s="264">
        <v>87.400197025815189</v>
      </c>
      <c r="U57" s="264">
        <v>94.786641018070242</v>
      </c>
      <c r="V57" s="264">
        <v>94.679445944277177</v>
      </c>
      <c r="W57" s="264">
        <v>97.101102371376783</v>
      </c>
      <c r="DA57" s="72" t="s">
        <v>1991</v>
      </c>
    </row>
    <row r="58" spans="1:105" ht="12" customHeight="1" x14ac:dyDescent="0.25">
      <c r="A58" s="64" t="s">
        <v>30</v>
      </c>
      <c r="B58" s="231">
        <v>0.13600436288854231</v>
      </c>
      <c r="C58" s="231">
        <v>0.1508025532601148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7.4210190682209447</v>
      </c>
      <c r="S58" s="231">
        <v>33.910303853364503</v>
      </c>
      <c r="T58" s="231">
        <v>26.507980081517811</v>
      </c>
      <c r="U58" s="231">
        <v>23.83851813158865</v>
      </c>
      <c r="V58" s="231">
        <v>18.06821786655464</v>
      </c>
      <c r="W58" s="231">
        <v>12.336325014018231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0.62960997855851286</v>
      </c>
      <c r="D60" s="231">
        <v>0</v>
      </c>
      <c r="E60" s="231">
        <v>0</v>
      </c>
      <c r="F60" s="231">
        <v>0.62875119666911305</v>
      </c>
      <c r="G60" s="231">
        <v>0.62875119666910229</v>
      </c>
      <c r="H60" s="231">
        <v>0.62875119666880797</v>
      </c>
      <c r="I60" s="231">
        <v>0.63591876018395987</v>
      </c>
      <c r="J60" s="231">
        <v>0.6359187601837073</v>
      </c>
      <c r="K60" s="231">
        <v>0.63591876018380544</v>
      </c>
      <c r="L60" s="231">
        <v>0</v>
      </c>
      <c r="M60" s="231">
        <v>0</v>
      </c>
      <c r="N60" s="231">
        <v>0</v>
      </c>
      <c r="O60" s="231">
        <v>0.67754198216539818</v>
      </c>
      <c r="P60" s="231">
        <v>0.67754198216598349</v>
      </c>
      <c r="Q60" s="231">
        <v>0.68560539196279824</v>
      </c>
      <c r="R60" s="231">
        <v>0.68152331282495393</v>
      </c>
      <c r="S60" s="231">
        <v>0.68914611039704887</v>
      </c>
      <c r="T60" s="231">
        <v>0.68914611040491658</v>
      </c>
      <c r="U60" s="231">
        <v>0.68914611039684603</v>
      </c>
      <c r="V60" s="231">
        <v>0.66874220782233518</v>
      </c>
      <c r="W60" s="231">
        <v>0.66578984491185511</v>
      </c>
      <c r="DA60" s="73" t="s">
        <v>1994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0.57307496506488154</v>
      </c>
      <c r="R61" s="231">
        <v>0.58679612015639726</v>
      </c>
      <c r="S61" s="231">
        <v>0.58543104314867078</v>
      </c>
      <c r="T61" s="231">
        <v>0.58959034251190856</v>
      </c>
      <c r="U61" s="231">
        <v>0.58593094139937718</v>
      </c>
      <c r="V61" s="231">
        <v>0.56834086769687286</v>
      </c>
      <c r="W61" s="231">
        <v>0.56774053455896945</v>
      </c>
      <c r="DA61" s="73" t="s">
        <v>1995</v>
      </c>
    </row>
    <row r="62" spans="1:105" ht="12" customHeight="1" x14ac:dyDescent="0.25">
      <c r="A62" s="64" t="s">
        <v>70</v>
      </c>
      <c r="B62" s="231">
        <v>3.787240670409965</v>
      </c>
      <c r="C62" s="231">
        <v>4.7340297457643201</v>
      </c>
      <c r="D62" s="231">
        <v>4.7340297457595906</v>
      </c>
      <c r="E62" s="231">
        <v>3.3303642271633209</v>
      </c>
      <c r="F62" s="231">
        <v>3.8061184325304671</v>
      </c>
      <c r="G62" s="231">
        <v>3.8061184325304009</v>
      </c>
      <c r="H62" s="231">
        <v>2.8545676270071669</v>
      </c>
      <c r="I62" s="231">
        <v>3.8304262320190818</v>
      </c>
      <c r="J62" s="231">
        <v>2.3940110352527801</v>
      </c>
      <c r="K62" s="231">
        <v>1.915234555041863</v>
      </c>
      <c r="L62" s="231">
        <v>0.98442010729505602</v>
      </c>
      <c r="M62" s="231">
        <v>0.9957493097549367</v>
      </c>
      <c r="N62" s="231">
        <v>1.493646257882735</v>
      </c>
      <c r="O62" s="231">
        <v>1.5304338550216059</v>
      </c>
      <c r="P62" s="231">
        <v>1.5304338550229279</v>
      </c>
      <c r="Q62" s="231">
        <v>1.0324162633586169</v>
      </c>
      <c r="R62" s="231">
        <v>0.5225226830231009</v>
      </c>
      <c r="S62" s="231">
        <v>0.52857318767532857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31.327746430306551</v>
      </c>
      <c r="C64" s="231">
        <v>34.158561437537372</v>
      </c>
      <c r="D64" s="231">
        <v>36.945614605205563</v>
      </c>
      <c r="E64" s="231">
        <v>40.306630662409987</v>
      </c>
      <c r="F64" s="231">
        <v>33.861820938578283</v>
      </c>
      <c r="G64" s="231">
        <v>31.395390821488991</v>
      </c>
      <c r="H64" s="231">
        <v>38.768187634636718</v>
      </c>
      <c r="I64" s="231">
        <v>37.333242686642521</v>
      </c>
      <c r="J64" s="231">
        <v>34.591219271986411</v>
      </c>
      <c r="K64" s="231">
        <v>25.96521785695553</v>
      </c>
      <c r="L64" s="231">
        <v>36.159281167609663</v>
      </c>
      <c r="M64" s="231">
        <v>37.012749410231059</v>
      </c>
      <c r="N64" s="231">
        <v>37.505923120757053</v>
      </c>
      <c r="O64" s="231">
        <v>47.352363098068253</v>
      </c>
      <c r="P64" s="231">
        <v>48.504818345573369</v>
      </c>
      <c r="Q64" s="231">
        <v>35.829150194595648</v>
      </c>
      <c r="R64" s="231">
        <v>23.96668230278928</v>
      </c>
      <c r="S64" s="231">
        <v>29.270614318997119</v>
      </c>
      <c r="T64" s="231">
        <v>29.79614375090831</v>
      </c>
      <c r="U64" s="231">
        <v>31.112641262857611</v>
      </c>
      <c r="V64" s="231">
        <v>32.855332134642588</v>
      </c>
      <c r="W64" s="231">
        <v>36.522878926962001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4.4785025479097866</v>
      </c>
      <c r="C66" s="231">
        <v>4.9645554709522859</v>
      </c>
      <c r="D66" s="231">
        <v>5.4274451622015816</v>
      </c>
      <c r="E66" s="231">
        <v>3.9309585846937969</v>
      </c>
      <c r="F66" s="231">
        <v>2.8842548748053969</v>
      </c>
      <c r="G66" s="231">
        <v>2.6632747875748359</v>
      </c>
      <c r="H66" s="231">
        <v>4.5589808106160969</v>
      </c>
      <c r="I66" s="231">
        <v>5.6343137949610229</v>
      </c>
      <c r="J66" s="231">
        <v>5.7989528344218657</v>
      </c>
      <c r="K66" s="231">
        <v>4.6462254855892464</v>
      </c>
      <c r="L66" s="231">
        <v>4.2443325956279594</v>
      </c>
      <c r="M66" s="231">
        <v>4.1586148870541617</v>
      </c>
      <c r="N66" s="231">
        <v>3.5715282295217698</v>
      </c>
      <c r="O66" s="231">
        <v>4.8125053050098101</v>
      </c>
      <c r="P66" s="231">
        <v>4.2485416019692153</v>
      </c>
      <c r="Q66" s="231">
        <v>3.6903525021747559</v>
      </c>
      <c r="R66" s="231">
        <v>7.7658939131756179</v>
      </c>
      <c r="S66" s="231">
        <v>15.010500717132469</v>
      </c>
      <c r="T66" s="231">
        <v>18.68521280093838</v>
      </c>
      <c r="U66" s="231">
        <v>28.021368319300269</v>
      </c>
      <c r="V66" s="231">
        <v>33.088720485590287</v>
      </c>
      <c r="W66" s="231">
        <v>37.032216462670704</v>
      </c>
      <c r="DA66" s="73" t="s">
        <v>2000</v>
      </c>
    </row>
    <row r="67" spans="1:105" ht="12" customHeight="1" x14ac:dyDescent="0.25">
      <c r="A67" s="64" t="s">
        <v>79</v>
      </c>
      <c r="B67" s="231">
        <v>23.501816029756039</v>
      </c>
      <c r="C67" s="231">
        <v>21.07569840401867</v>
      </c>
      <c r="D67" s="231">
        <v>22.498834031184</v>
      </c>
      <c r="E67" s="231">
        <v>23.986731508439082</v>
      </c>
      <c r="F67" s="231">
        <v>25.321586077749629</v>
      </c>
      <c r="G67" s="231">
        <v>26.370414392482811</v>
      </c>
      <c r="H67" s="231">
        <v>20.935572303773881</v>
      </c>
      <c r="I67" s="231">
        <v>15.911670165566139</v>
      </c>
      <c r="J67" s="231">
        <v>23.805536461239068</v>
      </c>
      <c r="K67" s="231">
        <v>21.573767418001228</v>
      </c>
      <c r="L67" s="231">
        <v>20.776030504412741</v>
      </c>
      <c r="M67" s="231">
        <v>19.51096381991308</v>
      </c>
      <c r="N67" s="231">
        <v>18.350619134561828</v>
      </c>
      <c r="O67" s="231">
        <v>21.004311070955222</v>
      </c>
      <c r="P67" s="231">
        <v>22.824367650919541</v>
      </c>
      <c r="Q67" s="231">
        <v>30.656054700203029</v>
      </c>
      <c r="R67" s="231">
        <v>38.396205150348813</v>
      </c>
      <c r="S67" s="231">
        <v>12.713745852650179</v>
      </c>
      <c r="T67" s="231">
        <v>11.13212393953386</v>
      </c>
      <c r="U67" s="231">
        <v>10.53903625252749</v>
      </c>
      <c r="V67" s="231">
        <v>9.4300923819704412</v>
      </c>
      <c r="W67" s="231">
        <v>9.9761515882550196</v>
      </c>
      <c r="DA67" s="73" t="s">
        <v>2001</v>
      </c>
    </row>
    <row r="68" spans="1:105" ht="12" customHeight="1" x14ac:dyDescent="0.25">
      <c r="A68" s="60" t="s">
        <v>1913</v>
      </c>
      <c r="B68" s="264">
        <v>3.7715241218352422</v>
      </c>
      <c r="C68" s="264">
        <v>2.931156763816162</v>
      </c>
      <c r="D68" s="264">
        <v>2.5038127841172608</v>
      </c>
      <c r="E68" s="264">
        <v>3.034804850033586</v>
      </c>
      <c r="F68" s="264">
        <v>3.6390020951431672</v>
      </c>
      <c r="G68" s="264">
        <v>4.8661247532170249</v>
      </c>
      <c r="H68" s="264">
        <v>4.3875173845620674</v>
      </c>
      <c r="I68" s="264">
        <v>3.5410386043888691</v>
      </c>
      <c r="J68" s="264">
        <v>2.7749965618118</v>
      </c>
      <c r="K68" s="264">
        <v>2.6782980669645688</v>
      </c>
      <c r="L68" s="264">
        <v>5.234850973292926</v>
      </c>
      <c r="M68" s="264">
        <v>5.5043259271457794</v>
      </c>
      <c r="N68" s="264">
        <v>9.811030418646169</v>
      </c>
      <c r="O68" s="264">
        <v>9.0688504369561134</v>
      </c>
      <c r="P68" s="264">
        <v>9.0325407035517262</v>
      </c>
      <c r="Q68" s="264">
        <v>10.510046013957179</v>
      </c>
      <c r="R68" s="264">
        <v>10.974877804476639</v>
      </c>
      <c r="S68" s="264">
        <v>11.294169911623349</v>
      </c>
      <c r="T68" s="264">
        <v>11.493590671574459</v>
      </c>
      <c r="U68" s="264">
        <v>11.590299304627059</v>
      </c>
      <c r="V68" s="264">
        <v>10.608791920933101</v>
      </c>
      <c r="W68" s="264">
        <v>10.95192594328398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8.5862727039178495</v>
      </c>
      <c r="C69" s="263">
        <f t="shared" si="3"/>
        <v>8.8949747814787443</v>
      </c>
      <c r="D69" s="263">
        <f t="shared" si="3"/>
        <v>9.4013889160474946</v>
      </c>
      <c r="E69" s="263">
        <f t="shared" si="3"/>
        <v>9.668339548266994</v>
      </c>
      <c r="F69" s="263">
        <f t="shared" si="3"/>
        <v>9.0125256588424243</v>
      </c>
      <c r="G69" s="263">
        <f t="shared" si="3"/>
        <v>8.8334617355997267</v>
      </c>
      <c r="H69" s="263">
        <f t="shared" si="3"/>
        <v>9.2045475712741727</v>
      </c>
      <c r="I69" s="263">
        <f t="shared" si="3"/>
        <v>8.5966583396531693</v>
      </c>
      <c r="J69" s="263">
        <f t="shared" si="3"/>
        <v>9.086763367119449</v>
      </c>
      <c r="K69" s="263">
        <f t="shared" si="3"/>
        <v>7.4121275874030701</v>
      </c>
      <c r="L69" s="263">
        <f t="shared" si="3"/>
        <v>8.4803281493664127</v>
      </c>
      <c r="M69" s="263">
        <f t="shared" si="3"/>
        <v>8.4238342069768937</v>
      </c>
      <c r="N69" s="263">
        <f t="shared" si="3"/>
        <v>8.4661969495032192</v>
      </c>
      <c r="O69" s="263">
        <f t="shared" si="3"/>
        <v>10.372190757025534</v>
      </c>
      <c r="P69" s="263">
        <f t="shared" si="3"/>
        <v>10.690223392005596</v>
      </c>
      <c r="Q69" s="263">
        <f t="shared" si="3"/>
        <v>10.030832400676628</v>
      </c>
      <c r="R69" s="263">
        <f t="shared" si="3"/>
        <v>11.008954995079121</v>
      </c>
      <c r="S69" s="263">
        <f t="shared" si="3"/>
        <v>12.929318092414238</v>
      </c>
      <c r="T69" s="263">
        <f t="shared" si="3"/>
        <v>12.209787873733305</v>
      </c>
      <c r="U69" s="263">
        <f t="shared" si="3"/>
        <v>13.219974463756568</v>
      </c>
      <c r="V69" s="263">
        <f t="shared" si="3"/>
        <v>13.167304982749588</v>
      </c>
      <c r="W69" s="263">
        <f t="shared" si="3"/>
        <v>13.492345430806946</v>
      </c>
      <c r="DA69" s="70"/>
    </row>
    <row r="70" spans="1:105" ht="12" customHeight="1" x14ac:dyDescent="0.25">
      <c r="A70" s="60" t="s">
        <v>1916</v>
      </c>
      <c r="B70" s="264">
        <v>7.1720698889404311</v>
      </c>
      <c r="C70" s="264">
        <v>7.4535870877649613</v>
      </c>
      <c r="D70" s="264">
        <v>7.8951163279471714</v>
      </c>
      <c r="E70" s="264">
        <v>8.116156398501376</v>
      </c>
      <c r="F70" s="264">
        <v>7.5431112141118142</v>
      </c>
      <c r="G70" s="264">
        <v>7.3572535460799831</v>
      </c>
      <c r="H70" s="264">
        <v>7.6841595348667173</v>
      </c>
      <c r="I70" s="264">
        <v>7.185030116502908</v>
      </c>
      <c r="J70" s="264">
        <v>7.6251302772942111</v>
      </c>
      <c r="K70" s="264">
        <v>6.2085227771129752</v>
      </c>
      <c r="L70" s="264">
        <v>7.0510165610470317</v>
      </c>
      <c r="M70" s="264">
        <v>6.995893041483102</v>
      </c>
      <c r="N70" s="264">
        <v>6.9101021305403636</v>
      </c>
      <c r="O70" s="264">
        <v>8.5497236348374628</v>
      </c>
      <c r="P70" s="264">
        <v>8.8229154359881736</v>
      </c>
      <c r="Q70" s="264">
        <v>8.2195973306727268</v>
      </c>
      <c r="R70" s="264">
        <v>8.9992858448527961</v>
      </c>
      <c r="S70" s="264">
        <v>10.515526479363171</v>
      </c>
      <c r="T70" s="264">
        <v>9.9134482737614178</v>
      </c>
      <c r="U70" s="264">
        <v>10.751262522882939</v>
      </c>
      <c r="V70" s="264">
        <v>10.73910382238326</v>
      </c>
      <c r="W70" s="264">
        <v>11.0137824449015</v>
      </c>
      <c r="DA70" s="72" t="s">
        <v>2003</v>
      </c>
    </row>
    <row r="71" spans="1:105" ht="12" customHeight="1" x14ac:dyDescent="0.25">
      <c r="A71" s="64" t="s">
        <v>30</v>
      </c>
      <c r="B71" s="231">
        <v>1.542642079059852E-2</v>
      </c>
      <c r="C71" s="231">
        <v>1.710491923552224E-2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0.84173595912691102</v>
      </c>
      <c r="S71" s="231">
        <v>3.8463076129973541</v>
      </c>
      <c r="T71" s="231">
        <v>3.0066921851721511</v>
      </c>
      <c r="U71" s="231">
        <v>2.703905991777408</v>
      </c>
      <c r="V71" s="231">
        <v>2.0494043413453138</v>
      </c>
      <c r="W71" s="231">
        <v>1.399259087238176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7.1414094790201527E-2</v>
      </c>
      <c r="D73" s="231">
        <v>0</v>
      </c>
      <c r="E73" s="231">
        <v>0</v>
      </c>
      <c r="F73" s="231">
        <v>7.1316686659227926E-2</v>
      </c>
      <c r="G73" s="231">
        <v>7.1316686659226733E-2</v>
      </c>
      <c r="H73" s="231">
        <v>7.1316686659193315E-2</v>
      </c>
      <c r="I73" s="231">
        <v>7.2129674187532314E-2</v>
      </c>
      <c r="J73" s="231">
        <v>7.2129674187503684E-2</v>
      </c>
      <c r="K73" s="231">
        <v>7.2129674187514786E-2</v>
      </c>
      <c r="L73" s="231">
        <v>0</v>
      </c>
      <c r="M73" s="231">
        <v>0</v>
      </c>
      <c r="N73" s="231">
        <v>0</v>
      </c>
      <c r="O73" s="231">
        <v>7.6850826680797305E-2</v>
      </c>
      <c r="P73" s="231">
        <v>7.6850826680863654E-2</v>
      </c>
      <c r="Q73" s="231">
        <v>7.7765426403187565E-2</v>
      </c>
      <c r="R73" s="231">
        <v>7.7302412797274678E-2</v>
      </c>
      <c r="S73" s="231">
        <v>7.8167035670035467E-2</v>
      </c>
      <c r="T73" s="231">
        <v>7.8167035670927837E-2</v>
      </c>
      <c r="U73" s="231">
        <v>7.8167035670012444E-2</v>
      </c>
      <c r="V73" s="231">
        <v>7.5852704127996176E-2</v>
      </c>
      <c r="W73" s="231">
        <v>7.551782963120561E-2</v>
      </c>
      <c r="DA73" s="73" t="s">
        <v>2006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6.5001558537451654E-2</v>
      </c>
      <c r="R74" s="231">
        <v>6.6557893258480078E-2</v>
      </c>
      <c r="S74" s="231">
        <v>6.6403058134918522E-2</v>
      </c>
      <c r="T74" s="231">
        <v>6.6874830516396852E-2</v>
      </c>
      <c r="U74" s="231">
        <v>6.6459759556873638E-2</v>
      </c>
      <c r="V74" s="231">
        <v>6.4464589160061814E-2</v>
      </c>
      <c r="W74" s="231">
        <v>6.4396495818031113E-2</v>
      </c>
      <c r="DA74" s="73" t="s">
        <v>2007</v>
      </c>
    </row>
    <row r="75" spans="1:105" ht="12" customHeight="1" x14ac:dyDescent="0.25">
      <c r="A75" s="64" t="s">
        <v>70</v>
      </c>
      <c r="B75" s="231">
        <v>0.4295712797455738</v>
      </c>
      <c r="C75" s="231">
        <v>0.53696170727419257</v>
      </c>
      <c r="D75" s="231">
        <v>0.53696170727365611</v>
      </c>
      <c r="E75" s="231">
        <v>0.37774964613657952</v>
      </c>
      <c r="F75" s="231">
        <v>0.43171250739350092</v>
      </c>
      <c r="G75" s="231">
        <v>0.43171250739349343</v>
      </c>
      <c r="H75" s="231">
        <v>0.32378197621146032</v>
      </c>
      <c r="I75" s="231">
        <v>0.43446964205771899</v>
      </c>
      <c r="J75" s="231">
        <v>0.27154291835043037</v>
      </c>
      <c r="K75" s="231">
        <v>0.21723725277095149</v>
      </c>
      <c r="L75" s="231">
        <v>0.1116587621700408</v>
      </c>
      <c r="M75" s="231">
        <v>0.11294378744905501</v>
      </c>
      <c r="N75" s="231">
        <v>0.16941820980614319</v>
      </c>
      <c r="O75" s="231">
        <v>0.1735908770742095</v>
      </c>
      <c r="P75" s="231">
        <v>0.17359087707435941</v>
      </c>
      <c r="Q75" s="231">
        <v>0.1171027706124354</v>
      </c>
      <c r="R75" s="231">
        <v>5.9267619139194157E-2</v>
      </c>
      <c r="S75" s="231">
        <v>5.9953903231692217E-2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3.5533786460301342</v>
      </c>
      <c r="C77" s="231">
        <v>3.874466459350292</v>
      </c>
      <c r="D77" s="231">
        <v>4.1905905454978436</v>
      </c>
      <c r="E77" s="231">
        <v>4.5718169038381582</v>
      </c>
      <c r="F77" s="231">
        <v>3.8408083934961388</v>
      </c>
      <c r="G77" s="231">
        <v>3.561051273733697</v>
      </c>
      <c r="H77" s="231">
        <v>4.3973175789286891</v>
      </c>
      <c r="I77" s="231">
        <v>4.2345576195497214</v>
      </c>
      <c r="J77" s="231">
        <v>3.9235410748317818</v>
      </c>
      <c r="K77" s="231">
        <v>2.9451288772935591</v>
      </c>
      <c r="L77" s="231">
        <v>4.1013999472520108</v>
      </c>
      <c r="M77" s="231">
        <v>4.1982053729197144</v>
      </c>
      <c r="N77" s="231">
        <v>4.2541440576784497</v>
      </c>
      <c r="O77" s="231">
        <v>5.3709856291790228</v>
      </c>
      <c r="P77" s="231">
        <v>5.5017039327154844</v>
      </c>
      <c r="Q77" s="231">
        <v>4.0639545359610691</v>
      </c>
      <c r="R77" s="231">
        <v>2.71844313156637</v>
      </c>
      <c r="S77" s="231">
        <v>3.3200465315529071</v>
      </c>
      <c r="T77" s="231">
        <v>3.379655193968758</v>
      </c>
      <c r="U77" s="231">
        <v>3.528980143240783</v>
      </c>
      <c r="V77" s="231">
        <v>3.726646468975654</v>
      </c>
      <c r="W77" s="231">
        <v>4.1426413597711429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0.50797829825828489</v>
      </c>
      <c r="C79" s="231">
        <v>0.56310930110338286</v>
      </c>
      <c r="D79" s="231">
        <v>0.61561299293490002</v>
      </c>
      <c r="E79" s="231">
        <v>0.4458726172453602</v>
      </c>
      <c r="F79" s="231">
        <v>0.32714927978116698</v>
      </c>
      <c r="G79" s="231">
        <v>0.30208440877584869</v>
      </c>
      <c r="H79" s="231">
        <v>0.51710661972265781</v>
      </c>
      <c r="I79" s="231">
        <v>0.63907725915066993</v>
      </c>
      <c r="J79" s="231">
        <v>0.65775159464507105</v>
      </c>
      <c r="K79" s="231">
        <v>0.52700242776359374</v>
      </c>
      <c r="L79" s="231">
        <v>0.48141735459668861</v>
      </c>
      <c r="M79" s="231">
        <v>0.47169474413345669</v>
      </c>
      <c r="N79" s="231">
        <v>0.40510389640408839</v>
      </c>
      <c r="O79" s="231">
        <v>0.54586287024416702</v>
      </c>
      <c r="P79" s="231">
        <v>0.48189476503817352</v>
      </c>
      <c r="Q79" s="231">
        <v>0.41858164955222832</v>
      </c>
      <c r="R79" s="231">
        <v>0.88085370774445471</v>
      </c>
      <c r="S79" s="231">
        <v>1.7025799424525221</v>
      </c>
      <c r="T79" s="231">
        <v>2.1193875630693939</v>
      </c>
      <c r="U79" s="231">
        <v>3.178349647328031</v>
      </c>
      <c r="V79" s="231">
        <v>3.753118758782223</v>
      </c>
      <c r="W79" s="231">
        <v>4.200413441367731</v>
      </c>
      <c r="DA79" s="73" t="s">
        <v>2012</v>
      </c>
    </row>
    <row r="80" spans="1:105" ht="12" customHeight="1" x14ac:dyDescent="0.25">
      <c r="A80" s="64" t="s">
        <v>79</v>
      </c>
      <c r="B80" s="231">
        <v>2.66571524411584</v>
      </c>
      <c r="C80" s="231">
        <v>2.39053060601137</v>
      </c>
      <c r="D80" s="231">
        <v>2.5519510822407718</v>
      </c>
      <c r="E80" s="231">
        <v>2.7207172312812782</v>
      </c>
      <c r="F80" s="231">
        <v>2.8721243467817801</v>
      </c>
      <c r="G80" s="231">
        <v>2.9910886695177181</v>
      </c>
      <c r="H80" s="231">
        <v>2.3746366733447171</v>
      </c>
      <c r="I80" s="231">
        <v>1.804795921557266</v>
      </c>
      <c r="J80" s="231">
        <v>2.7001650152794241</v>
      </c>
      <c r="K80" s="231">
        <v>2.447024545097356</v>
      </c>
      <c r="L80" s="231">
        <v>2.3565404970282908</v>
      </c>
      <c r="M80" s="231">
        <v>2.2130491369808758</v>
      </c>
      <c r="N80" s="231">
        <v>2.0814359666516831</v>
      </c>
      <c r="O80" s="231">
        <v>2.3824334316592659</v>
      </c>
      <c r="P80" s="231">
        <v>2.588875034479293</v>
      </c>
      <c r="Q80" s="231">
        <v>3.4771913896063542</v>
      </c>
      <c r="R80" s="231">
        <v>4.3551251212201096</v>
      </c>
      <c r="S80" s="231">
        <v>1.442068395323743</v>
      </c>
      <c r="T80" s="231">
        <v>1.2626714653637909</v>
      </c>
      <c r="U80" s="231">
        <v>1.1953999453098281</v>
      </c>
      <c r="V80" s="231">
        <v>1.0696169599920149</v>
      </c>
      <c r="W80" s="231">
        <v>1.13155423107522</v>
      </c>
      <c r="DA80" s="73" t="s">
        <v>2013</v>
      </c>
    </row>
    <row r="81" spans="1:105" ht="12" customHeight="1" x14ac:dyDescent="0.25">
      <c r="A81" s="61" t="s">
        <v>1928</v>
      </c>
      <c r="B81" s="265">
        <v>1.414202814977418</v>
      </c>
      <c r="C81" s="265">
        <v>1.4413876937137839</v>
      </c>
      <c r="D81" s="265">
        <v>1.5062725881003241</v>
      </c>
      <c r="E81" s="265">
        <v>1.552183149765618</v>
      </c>
      <c r="F81" s="265">
        <v>1.469414444730611</v>
      </c>
      <c r="G81" s="265">
        <v>1.4762081895197441</v>
      </c>
      <c r="H81" s="265">
        <v>1.5203880364074549</v>
      </c>
      <c r="I81" s="265">
        <v>1.4116282231502619</v>
      </c>
      <c r="J81" s="265">
        <v>1.4616330898252381</v>
      </c>
      <c r="K81" s="265">
        <v>1.2036048102900949</v>
      </c>
      <c r="L81" s="265">
        <v>1.429311588319381</v>
      </c>
      <c r="M81" s="265">
        <v>1.4279411654937919</v>
      </c>
      <c r="N81" s="265">
        <v>1.5560948189628561</v>
      </c>
      <c r="O81" s="265">
        <v>1.8224671221880711</v>
      </c>
      <c r="P81" s="265">
        <v>1.8673079560174219</v>
      </c>
      <c r="Q81" s="265">
        <v>1.8112350700039019</v>
      </c>
      <c r="R81" s="265">
        <v>2.009669150226324</v>
      </c>
      <c r="S81" s="265">
        <v>2.4137916130510679</v>
      </c>
      <c r="T81" s="265">
        <v>2.296339599971887</v>
      </c>
      <c r="U81" s="265">
        <v>2.4687119408736282</v>
      </c>
      <c r="V81" s="265">
        <v>2.4282011603663269</v>
      </c>
      <c r="W81" s="265">
        <v>2.4785629859054459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14.03701152546525</v>
      </c>
      <c r="C83" s="225">
        <v>14.32968990031855</v>
      </c>
      <c r="D83" s="225">
        <v>15.019679207098861</v>
      </c>
      <c r="E83" s="225">
        <v>15.48088062281982</v>
      </c>
      <c r="F83" s="225">
        <v>14.71607348429934</v>
      </c>
      <c r="G83" s="225">
        <v>14.83241360533659</v>
      </c>
      <c r="H83" s="225">
        <v>15.228598420998081</v>
      </c>
      <c r="I83" s="225">
        <v>14.152109143576769</v>
      </c>
      <c r="J83" s="225">
        <v>14.662590146999189</v>
      </c>
      <c r="K83" s="225">
        <v>12.07755281821265</v>
      </c>
      <c r="L83" s="225">
        <v>13.98976042581605</v>
      </c>
      <c r="M83" s="225">
        <v>13.977455349999749</v>
      </c>
      <c r="N83" s="225">
        <v>15.542832583690091</v>
      </c>
      <c r="O83" s="225">
        <v>18.316203443384389</v>
      </c>
      <c r="P83" s="225">
        <v>19.0193598776175</v>
      </c>
      <c r="Q83" s="225">
        <v>18.025298724056821</v>
      </c>
      <c r="R83" s="225">
        <v>17.272185506672439</v>
      </c>
      <c r="S83" s="225">
        <v>18.285989748266541</v>
      </c>
      <c r="T83" s="225">
        <v>18.749511385896049</v>
      </c>
      <c r="U83" s="225">
        <v>19.02129574456411</v>
      </c>
      <c r="V83" s="225">
        <v>16.671542065087792</v>
      </c>
      <c r="W83" s="225">
        <v>17.112943647058952</v>
      </c>
      <c r="DA83" s="89" t="s">
        <v>2015</v>
      </c>
    </row>
    <row r="84" spans="1:105" ht="12" customHeight="1" x14ac:dyDescent="0.25">
      <c r="A84" s="55" t="s">
        <v>92</v>
      </c>
      <c r="B84" s="261">
        <v>0.39274498940109359</v>
      </c>
      <c r="C84" s="261">
        <v>0.40136861549811192</v>
      </c>
      <c r="D84" s="261">
        <v>0.42038491152824398</v>
      </c>
      <c r="E84" s="261">
        <v>0.43371160674257292</v>
      </c>
      <c r="F84" s="261">
        <v>0.41203187318840578</v>
      </c>
      <c r="G84" s="261">
        <v>0.4139368765055792</v>
      </c>
      <c r="H84" s="261">
        <v>0.4263251479942019</v>
      </c>
      <c r="I84" s="261">
        <v>0.39657352129560158</v>
      </c>
      <c r="J84" s="261">
        <v>0.41062155868545253</v>
      </c>
      <c r="K84" s="261">
        <v>0.33813279590007972</v>
      </c>
      <c r="L84" s="261">
        <v>0.39059984790421109</v>
      </c>
      <c r="M84" s="261">
        <v>0.39007501689323693</v>
      </c>
      <c r="N84" s="261">
        <v>0.42961850078888419</v>
      </c>
      <c r="O84" s="261">
        <v>0.50898882801847722</v>
      </c>
      <c r="P84" s="261">
        <v>0.52876457851970715</v>
      </c>
      <c r="Q84" s="261">
        <v>0.49790098688412171</v>
      </c>
      <c r="R84" s="261">
        <v>0.47507179250686499</v>
      </c>
      <c r="S84" s="261">
        <v>0.50435213063601092</v>
      </c>
      <c r="T84" s="261">
        <v>0.51690747446893703</v>
      </c>
      <c r="U84" s="261">
        <v>0.52490265526948199</v>
      </c>
      <c r="V84" s="261">
        <v>0.46075084747051248</v>
      </c>
      <c r="W84" s="261">
        <v>0.47322268361941411</v>
      </c>
      <c r="DA84" s="67" t="s">
        <v>2016</v>
      </c>
    </row>
    <row r="85" spans="1:105" ht="12" customHeight="1" x14ac:dyDescent="0.25">
      <c r="A85" s="202" t="s">
        <v>93</v>
      </c>
      <c r="B85" s="226">
        <v>4.3502547725722387E-2</v>
      </c>
      <c r="C85" s="226">
        <v>4.4457746941443527E-2</v>
      </c>
      <c r="D85" s="226">
        <v>4.656409418441862E-2</v>
      </c>
      <c r="E85" s="226">
        <v>4.8040230634871041E-2</v>
      </c>
      <c r="F85" s="226">
        <v>4.5638866724259992E-2</v>
      </c>
      <c r="G85" s="226">
        <v>4.5849875139286157E-2</v>
      </c>
      <c r="H85" s="226">
        <v>4.7222066729800991E-2</v>
      </c>
      <c r="I85" s="226">
        <v>4.3926616513243387E-2</v>
      </c>
      <c r="J85" s="226">
        <v>4.5482652703384592E-2</v>
      </c>
      <c r="K85" s="226">
        <v>3.7453407397268768E-2</v>
      </c>
      <c r="L85" s="226">
        <v>4.3264940314132319E-2</v>
      </c>
      <c r="M85" s="226">
        <v>4.3206807208124642E-2</v>
      </c>
      <c r="N85" s="226">
        <v>4.7586856201327493E-2</v>
      </c>
      <c r="O85" s="226">
        <v>5.6378340603399288E-2</v>
      </c>
      <c r="P85" s="226">
        <v>5.8568809108939281E-2</v>
      </c>
      <c r="Q85" s="226">
        <v>5.5150191674349737E-2</v>
      </c>
      <c r="R85" s="226">
        <v>5.2621507299659608E-2</v>
      </c>
      <c r="S85" s="226">
        <v>5.5864755059053958E-2</v>
      </c>
      <c r="T85" s="226">
        <v>5.7255452481158861E-2</v>
      </c>
      <c r="U85" s="226">
        <v>5.8141041715236347E-2</v>
      </c>
      <c r="V85" s="226">
        <v>5.1035242390535231E-2</v>
      </c>
      <c r="W85" s="226">
        <v>5.2416690052343319E-2</v>
      </c>
      <c r="DA85" s="174" t="s">
        <v>2017</v>
      </c>
    </row>
    <row r="86" spans="1:105" ht="12" customHeight="1" x14ac:dyDescent="0.25">
      <c r="A86" s="202" t="s">
        <v>94</v>
      </c>
      <c r="B86" s="226">
        <v>1.892846798659874</v>
      </c>
      <c r="C86" s="226">
        <v>1.9344086351978089</v>
      </c>
      <c r="D86" s="226">
        <v>2.0260582705448908</v>
      </c>
      <c r="E86" s="226">
        <v>2.090286696250907</v>
      </c>
      <c r="F86" s="226">
        <v>1.985800540192286</v>
      </c>
      <c r="G86" s="226">
        <v>1.9949817634482381</v>
      </c>
      <c r="H86" s="226">
        <v>2.054687426565486</v>
      </c>
      <c r="I86" s="226">
        <v>1.91129852824435</v>
      </c>
      <c r="J86" s="226">
        <v>1.979003485197161</v>
      </c>
      <c r="K86" s="226">
        <v>1.629641618642625</v>
      </c>
      <c r="L86" s="226">
        <v>1.88250822191256</v>
      </c>
      <c r="M86" s="226">
        <v>1.8799787823887739</v>
      </c>
      <c r="N86" s="226">
        <v>2.0705598436872878</v>
      </c>
      <c r="O86" s="226">
        <v>2.4518491508433131</v>
      </c>
      <c r="P86" s="226">
        <v>2.5483974759856691</v>
      </c>
      <c r="Q86" s="226">
        <v>2.3996494277632081</v>
      </c>
      <c r="R86" s="226">
        <v>2.2896234092037631</v>
      </c>
      <c r="S86" s="226">
        <v>2.4307409174778929</v>
      </c>
      <c r="T86" s="226">
        <v>2.4912517910003511</v>
      </c>
      <c r="U86" s="226">
        <v>2.529784815714673</v>
      </c>
      <c r="V86" s="226">
        <v>2.220603165286251</v>
      </c>
      <c r="W86" s="226">
        <v>2.280711570905527</v>
      </c>
      <c r="DA86" s="174" t="s">
        <v>2018</v>
      </c>
    </row>
    <row r="87" spans="1:105" ht="12" customHeight="1" x14ac:dyDescent="0.25">
      <c r="A87" s="202" t="s">
        <v>95</v>
      </c>
      <c r="B87" s="226">
        <v>0.5933250060666263</v>
      </c>
      <c r="C87" s="226">
        <v>0.60635283110427263</v>
      </c>
      <c r="D87" s="226">
        <v>0.63508099890253866</v>
      </c>
      <c r="E87" s="226">
        <v>0.65521381213319874</v>
      </c>
      <c r="F87" s="226">
        <v>0.62246195433823492</v>
      </c>
      <c r="G87" s="226">
        <v>0.62533986783228768</v>
      </c>
      <c r="H87" s="226">
        <v>0.64405499203374628</v>
      </c>
      <c r="I87" s="226">
        <v>0.59910881940820226</v>
      </c>
      <c r="J87" s="226">
        <v>0.62033137372332592</v>
      </c>
      <c r="K87" s="226">
        <v>0.51082164914356876</v>
      </c>
      <c r="L87" s="226">
        <v>0.59008431267524153</v>
      </c>
      <c r="M87" s="226">
        <v>0.58929144358416785</v>
      </c>
      <c r="N87" s="226">
        <v>0.64903030329071276</v>
      </c>
      <c r="O87" s="226">
        <v>0.76893609752330305</v>
      </c>
      <c r="P87" s="226">
        <v>0.79881158315077572</v>
      </c>
      <c r="Q87" s="226">
        <v>0.75218555051227898</v>
      </c>
      <c r="R87" s="226">
        <v>0.71769718717749198</v>
      </c>
      <c r="S87" s="226">
        <v>0.761931377980538</v>
      </c>
      <c r="T87" s="226">
        <v>0.78089890056357381</v>
      </c>
      <c r="U87" s="226">
        <v>0.79297732505021323</v>
      </c>
      <c r="V87" s="226">
        <v>0.69606234770180309</v>
      </c>
      <c r="W87" s="226">
        <v>0.71490371413143783</v>
      </c>
      <c r="DA87" s="174" t="s">
        <v>2019</v>
      </c>
    </row>
    <row r="88" spans="1:105" ht="12" customHeight="1" x14ac:dyDescent="0.25">
      <c r="A88" s="56" t="s">
        <v>96</v>
      </c>
      <c r="B88" s="262">
        <v>4.0144147978697786</v>
      </c>
      <c r="C88" s="262">
        <v>4.7728519735684172</v>
      </c>
      <c r="D88" s="262">
        <v>5.5991999862339217</v>
      </c>
      <c r="E88" s="262">
        <v>5.3120711206387332</v>
      </c>
      <c r="F88" s="262">
        <v>4.3895986151845658</v>
      </c>
      <c r="G88" s="262">
        <v>3.818808822349721</v>
      </c>
      <c r="H88" s="262">
        <v>4.2144578218049542</v>
      </c>
      <c r="I88" s="262">
        <v>4.2339229987338642</v>
      </c>
      <c r="J88" s="262">
        <v>5.0707641152399523</v>
      </c>
      <c r="K88" s="262">
        <v>3.7973706182632778</v>
      </c>
      <c r="L88" s="262">
        <v>3.4500494076670969</v>
      </c>
      <c r="M88" s="262">
        <v>3.3734254397874772</v>
      </c>
      <c r="N88" s="262">
        <v>3.3077247426167959</v>
      </c>
      <c r="O88" s="262">
        <v>4.0518851336331139</v>
      </c>
      <c r="P88" s="262">
        <v>4.2400581393359271</v>
      </c>
      <c r="Q88" s="262">
        <v>3.9422480821018611</v>
      </c>
      <c r="R88" s="262">
        <v>3.94091236590917</v>
      </c>
      <c r="S88" s="262">
        <v>4.2652517587089669</v>
      </c>
      <c r="T88" s="262">
        <v>4.3072586436154614</v>
      </c>
      <c r="U88" s="262">
        <v>4.4213684888765199</v>
      </c>
      <c r="V88" s="262">
        <v>3.9433107926655859</v>
      </c>
      <c r="W88" s="262">
        <v>4.0308237348463267</v>
      </c>
      <c r="DA88" s="68" t="s">
        <v>2020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1.5283355948431049E-2</v>
      </c>
      <c r="R89" s="228">
        <v>1.8724075068976699E-2</v>
      </c>
      <c r="S89" s="228">
        <v>2.408167492735001E-2</v>
      </c>
      <c r="T89" s="228">
        <v>2.1719193432578578E-2</v>
      </c>
      <c r="U89" s="228">
        <v>2.402468051462046E-2</v>
      </c>
      <c r="V89" s="228">
        <v>2.3469255939651299E-2</v>
      </c>
      <c r="W89" s="228">
        <v>2.2192371394799959E-2</v>
      </c>
      <c r="DA89" s="69" t="s">
        <v>2021</v>
      </c>
    </row>
    <row r="90" spans="1:105" ht="12" customHeight="1" x14ac:dyDescent="0.25">
      <c r="A90" s="37" t="s">
        <v>162</v>
      </c>
      <c r="B90" s="228">
        <v>3.089527229928561</v>
      </c>
      <c r="C90" s="228">
        <v>4.1959433301233879</v>
      </c>
      <c r="D90" s="228">
        <v>5.1876717914896933</v>
      </c>
      <c r="E90" s="228">
        <v>4.7732811055400539</v>
      </c>
      <c r="F90" s="228">
        <v>3.5508043219526</v>
      </c>
      <c r="G90" s="228">
        <v>2.4615126518768409</v>
      </c>
      <c r="H90" s="228">
        <v>3.197183194448395</v>
      </c>
      <c r="I90" s="228">
        <v>3.4954577696276199</v>
      </c>
      <c r="J90" s="228">
        <v>4.5458921862987891</v>
      </c>
      <c r="K90" s="228">
        <v>3.1867252618534261</v>
      </c>
      <c r="L90" s="228">
        <v>2.1397456511497031</v>
      </c>
      <c r="M90" s="228">
        <v>1.9988606965359399</v>
      </c>
      <c r="N90" s="228">
        <v>0.80724155654698271</v>
      </c>
      <c r="O90" s="228">
        <v>1.6771610883592329</v>
      </c>
      <c r="P90" s="228">
        <v>1.8396595446686479</v>
      </c>
      <c r="Q90" s="228">
        <v>0.99998966484722929</v>
      </c>
      <c r="R90" s="228">
        <v>0.80033677248191604</v>
      </c>
      <c r="S90" s="228">
        <v>1.2600694776583079</v>
      </c>
      <c r="T90" s="228">
        <v>1.14869599123899</v>
      </c>
      <c r="U90" s="228">
        <v>1.3350569212179011</v>
      </c>
      <c r="V90" s="228">
        <v>1.41986812444716</v>
      </c>
      <c r="W90" s="228">
        <v>1.494068555754219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4.6013675107465263E-2</v>
      </c>
      <c r="T92" s="228">
        <v>2.590162782990273E-2</v>
      </c>
      <c r="U92" s="228">
        <v>3.4694558945850149E-2</v>
      </c>
      <c r="V92" s="228">
        <v>8.2571105902798092E-2</v>
      </c>
      <c r="W92" s="228">
        <v>9.6920559570982265E-2</v>
      </c>
      <c r="DA92" s="69" t="s">
        <v>2024</v>
      </c>
    </row>
    <row r="93" spans="1:105" ht="12" customHeight="1" x14ac:dyDescent="0.25">
      <c r="A93" s="37" t="s">
        <v>38</v>
      </c>
      <c r="B93" s="228">
        <v>0.92488756794121685</v>
      </c>
      <c r="C93" s="228">
        <v>0.57690864344502946</v>
      </c>
      <c r="D93" s="228">
        <v>0.41152819474422841</v>
      </c>
      <c r="E93" s="228">
        <v>0.53879001509867908</v>
      </c>
      <c r="F93" s="228">
        <v>0.8387942932319653</v>
      </c>
      <c r="G93" s="228">
        <v>1.357296170472879</v>
      </c>
      <c r="H93" s="228">
        <v>1.0172746273565589</v>
      </c>
      <c r="I93" s="228">
        <v>0.73846522910624368</v>
      </c>
      <c r="J93" s="228">
        <v>0.52487192894116352</v>
      </c>
      <c r="K93" s="228">
        <v>0.61064535640985251</v>
      </c>
      <c r="L93" s="228">
        <v>1.3103037565173949</v>
      </c>
      <c r="M93" s="228">
        <v>1.3745647432515371</v>
      </c>
      <c r="N93" s="228">
        <v>2.5004831860698138</v>
      </c>
      <c r="O93" s="228">
        <v>2.3747240452738811</v>
      </c>
      <c r="P93" s="228">
        <v>2.400398594667279</v>
      </c>
      <c r="Q93" s="228">
        <v>2.9269750613062011</v>
      </c>
      <c r="R93" s="228">
        <v>3.1218515183582771</v>
      </c>
      <c r="S93" s="228">
        <v>2.9350869310158432</v>
      </c>
      <c r="T93" s="228">
        <v>3.1109418311139878</v>
      </c>
      <c r="U93" s="228">
        <v>3.0275923281981481</v>
      </c>
      <c r="V93" s="228">
        <v>2.4174023063759771</v>
      </c>
      <c r="W93" s="228">
        <v>2.417642248126326</v>
      </c>
      <c r="DA93" s="69" t="s">
        <v>2025</v>
      </c>
    </row>
    <row r="94" spans="1:105" ht="12" customHeight="1" x14ac:dyDescent="0.25">
      <c r="A94" s="132" t="s">
        <v>1941</v>
      </c>
      <c r="B94" s="318">
        <v>7.1001773857421506</v>
      </c>
      <c r="C94" s="318">
        <v>6.5702500980084926</v>
      </c>
      <c r="D94" s="318">
        <v>6.292390945704847</v>
      </c>
      <c r="E94" s="318">
        <v>6.9415571564195373</v>
      </c>
      <c r="F94" s="318">
        <v>7.2605416346715899</v>
      </c>
      <c r="G94" s="318">
        <v>7.9334964000614736</v>
      </c>
      <c r="H94" s="318">
        <v>7.8418509658698916</v>
      </c>
      <c r="I94" s="318">
        <v>6.9672786593815106</v>
      </c>
      <c r="J94" s="318">
        <v>6.5363869614499182</v>
      </c>
      <c r="K94" s="318">
        <v>5.7641327288658326</v>
      </c>
      <c r="L94" s="318">
        <v>7.6332536953428081</v>
      </c>
      <c r="M94" s="318">
        <v>7.701477860137973</v>
      </c>
      <c r="N94" s="318">
        <v>9.0383123371050775</v>
      </c>
      <c r="O94" s="318">
        <v>10.47816589276278</v>
      </c>
      <c r="P94" s="318">
        <v>10.84475929151648</v>
      </c>
      <c r="Q94" s="318">
        <v>10.378164485120999</v>
      </c>
      <c r="R94" s="318">
        <v>9.7962592445754897</v>
      </c>
      <c r="S94" s="318">
        <v>10.26784880840408</v>
      </c>
      <c r="T94" s="318">
        <v>10.59593912376657</v>
      </c>
      <c r="U94" s="318">
        <v>10.69412141793798</v>
      </c>
      <c r="V94" s="318">
        <v>9.2997796695731001</v>
      </c>
      <c r="W94" s="318">
        <v>9.5608652535038985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1</v>
      </c>
      <c r="W98" s="234">
        <f t="shared" si="4"/>
        <v>1.0000000000000004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3.494919616939774E-3</v>
      </c>
      <c r="W99" s="268">
        <f t="shared" si="5"/>
        <v>3.4872502592938172E-3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1.4923650294190681E-3</v>
      </c>
      <c r="W100" s="269">
        <f t="shared" si="6"/>
        <v>1.4890901383190097E-3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3.894789353698775E-2</v>
      </c>
      <c r="W101" s="269">
        <f t="shared" si="7"/>
        <v>3.886242509770118E-2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1.6560128328292116E-2</v>
      </c>
      <c r="W102" s="269">
        <f t="shared" si="8"/>
        <v>1.6523788280241498E-2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1.9602085890267115E-2</v>
      </c>
      <c r="W103" s="270">
        <f t="shared" si="9"/>
        <v>1.9599509974282055E-2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2.61881748009168E-2</v>
      </c>
      <c r="W104" s="271">
        <f t="shared" si="10"/>
        <v>2.6344810973624674E-2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0.82288384305785589</v>
      </c>
      <c r="W105" s="271">
        <f t="shared" si="11"/>
        <v>0.82243888507009733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0.57736970429926193</v>
      </c>
      <c r="W106" s="320">
        <f t="shared" si="12"/>
        <v>0.57545628219236722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0.24551413875859393</v>
      </c>
      <c r="W107" s="320">
        <f t="shared" si="13"/>
        <v>0.24698260287773022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7.0830589739321492E-2</v>
      </c>
      <c r="W108" s="321">
        <f t="shared" si="14"/>
        <v>7.1254240206440722E-2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1</v>
      </c>
      <c r="D110" s="234">
        <f t="shared" si="15"/>
        <v>0.99999999999999978</v>
      </c>
      <c r="E110" s="234">
        <f t="shared" si="15"/>
        <v>0.99999999999999989</v>
      </c>
      <c r="F110" s="234">
        <f t="shared" si="15"/>
        <v>1</v>
      </c>
      <c r="G110" s="234">
        <f t="shared" si="15"/>
        <v>0.99999999999999967</v>
      </c>
      <c r="H110" s="234">
        <f t="shared" si="15"/>
        <v>1</v>
      </c>
      <c r="I110" s="234">
        <f t="shared" si="15"/>
        <v>1</v>
      </c>
      <c r="J110" s="234">
        <f t="shared" si="15"/>
        <v>1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1.0000000000000002</v>
      </c>
      <c r="N110" s="234">
        <f t="shared" si="15"/>
        <v>0.99999999999999989</v>
      </c>
      <c r="O110" s="234">
        <f t="shared" si="15"/>
        <v>0.99999999999999978</v>
      </c>
      <c r="P110" s="234">
        <f t="shared" si="15"/>
        <v>0.99999999999999956</v>
      </c>
      <c r="Q110" s="234">
        <f t="shared" si="15"/>
        <v>1.0000000000000004</v>
      </c>
      <c r="R110" s="234">
        <f t="shared" si="15"/>
        <v>1.0000000000000004</v>
      </c>
      <c r="S110" s="234">
        <f t="shared" si="15"/>
        <v>1</v>
      </c>
      <c r="T110" s="234">
        <f t="shared" si="15"/>
        <v>1.0000000000000002</v>
      </c>
      <c r="U110" s="234">
        <f t="shared" si="15"/>
        <v>1</v>
      </c>
      <c r="V110" s="234">
        <f t="shared" si="15"/>
        <v>1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3.3050502440956659E-3</v>
      </c>
      <c r="C111" s="301">
        <f t="shared" si="16"/>
        <v>3.3020347009055928E-3</v>
      </c>
      <c r="D111" s="301">
        <f t="shared" si="16"/>
        <v>3.293126077369229E-3</v>
      </c>
      <c r="E111" s="301">
        <f t="shared" si="16"/>
        <v>3.2758205251170926E-3</v>
      </c>
      <c r="F111" s="301">
        <f t="shared" si="16"/>
        <v>3.2862597897626278E-3</v>
      </c>
      <c r="G111" s="301">
        <f t="shared" si="16"/>
        <v>3.300484142449666E-3</v>
      </c>
      <c r="H111" s="301">
        <f t="shared" si="16"/>
        <v>3.2957664094404675E-3</v>
      </c>
      <c r="I111" s="301">
        <f t="shared" si="16"/>
        <v>3.3074063856805063E-3</v>
      </c>
      <c r="J111" s="301">
        <f t="shared" si="16"/>
        <v>3.2876356391507125E-3</v>
      </c>
      <c r="K111" s="301">
        <f t="shared" si="16"/>
        <v>3.2936988098141579E-3</v>
      </c>
      <c r="L111" s="301">
        <f t="shared" si="16"/>
        <v>3.2972028115109192E-3</v>
      </c>
      <c r="M111" s="301">
        <f t="shared" si="16"/>
        <v>3.2996056739733708E-3</v>
      </c>
      <c r="N111" s="301">
        <f t="shared" si="16"/>
        <v>3.3414198518202346E-3</v>
      </c>
      <c r="O111" s="301">
        <f t="shared" si="16"/>
        <v>3.3186198336423362E-3</v>
      </c>
      <c r="P111" s="301">
        <f t="shared" si="16"/>
        <v>3.3118778552050842E-3</v>
      </c>
      <c r="Q111" s="301">
        <f t="shared" si="16"/>
        <v>3.3302426844178759E-3</v>
      </c>
      <c r="R111" s="301">
        <f t="shared" si="16"/>
        <v>3.3947360362916747E-3</v>
      </c>
      <c r="S111" s="301">
        <f t="shared" si="16"/>
        <v>3.5479721463097481E-3</v>
      </c>
      <c r="T111" s="301">
        <f t="shared" si="16"/>
        <v>3.540046518945468E-3</v>
      </c>
      <c r="U111" s="301">
        <f t="shared" si="16"/>
        <v>3.5474535715493988E-3</v>
      </c>
      <c r="V111" s="301">
        <f t="shared" si="16"/>
        <v>3.5369825446619012E-3</v>
      </c>
      <c r="W111" s="301">
        <f t="shared" si="16"/>
        <v>3.5185800474632034E-3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1.218994040649369E-3</v>
      </c>
      <c r="C112" s="235">
        <f t="shared" si="17"/>
        <v>1.2178818248261489E-3</v>
      </c>
      <c r="D112" s="235">
        <f t="shared" si="17"/>
        <v>1.2145960778029029E-3</v>
      </c>
      <c r="E112" s="235">
        <f t="shared" si="17"/>
        <v>1.2082133109741122E-3</v>
      </c>
      <c r="F112" s="235">
        <f t="shared" si="17"/>
        <v>1.2120636008189946E-3</v>
      </c>
      <c r="G112" s="235">
        <f t="shared" si="17"/>
        <v>1.2173099359355554E-3</v>
      </c>
      <c r="H112" s="235">
        <f t="shared" si="17"/>
        <v>1.2155699053766063E-3</v>
      </c>
      <c r="I112" s="235">
        <f t="shared" si="17"/>
        <v>1.2198630509029878E-3</v>
      </c>
      <c r="J112" s="235">
        <f t="shared" si="17"/>
        <v>1.2125710521680036E-3</v>
      </c>
      <c r="K112" s="235">
        <f t="shared" si="17"/>
        <v>1.2148073173864776E-3</v>
      </c>
      <c r="L112" s="235">
        <f t="shared" si="17"/>
        <v>1.2160996902314614E-3</v>
      </c>
      <c r="M112" s="235">
        <f t="shared" si="17"/>
        <v>1.2169859324383564E-3</v>
      </c>
      <c r="N112" s="235">
        <f t="shared" si="17"/>
        <v>1.2324081589842426E-3</v>
      </c>
      <c r="O112" s="235">
        <f t="shared" si="17"/>
        <v>1.2239988809906006E-3</v>
      </c>
      <c r="P112" s="235">
        <f t="shared" si="17"/>
        <v>1.2215122526702364E-3</v>
      </c>
      <c r="Q112" s="235">
        <f t="shared" si="17"/>
        <v>1.2282857101715043E-3</v>
      </c>
      <c r="R112" s="235">
        <f t="shared" si="17"/>
        <v>1.2520726440422103E-3</v>
      </c>
      <c r="S112" s="235">
        <f t="shared" si="17"/>
        <v>1.3085903642366362E-3</v>
      </c>
      <c r="T112" s="235">
        <f t="shared" si="17"/>
        <v>1.3056671734189707E-3</v>
      </c>
      <c r="U112" s="235">
        <f t="shared" si="17"/>
        <v>1.3083990995066601E-3</v>
      </c>
      <c r="V112" s="235">
        <f t="shared" si="17"/>
        <v>1.3045370948675048E-3</v>
      </c>
      <c r="W112" s="235">
        <f t="shared" si="17"/>
        <v>1.2977497443700792E-3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2.3778937015992582E-2</v>
      </c>
      <c r="C113" s="235">
        <f t="shared" si="18"/>
        <v>2.3757241003439129E-2</v>
      </c>
      <c r="D113" s="235">
        <f t="shared" si="18"/>
        <v>2.3693145881633081E-2</v>
      </c>
      <c r="E113" s="235">
        <f t="shared" si="18"/>
        <v>2.3568637142994193E-2</v>
      </c>
      <c r="F113" s="235">
        <f t="shared" si="18"/>
        <v>2.3643744811007082E-2</v>
      </c>
      <c r="G113" s="235">
        <f t="shared" si="18"/>
        <v>2.3746085157343007E-2</v>
      </c>
      <c r="H113" s="235">
        <f t="shared" si="18"/>
        <v>2.3712142352302634E-2</v>
      </c>
      <c r="I113" s="235">
        <f t="shared" si="18"/>
        <v>2.3795888813456727E-2</v>
      </c>
      <c r="J113" s="235">
        <f t="shared" si="18"/>
        <v>2.365364367290828E-2</v>
      </c>
      <c r="K113" s="235">
        <f t="shared" si="18"/>
        <v>2.3697266535701617E-2</v>
      </c>
      <c r="L113" s="235">
        <f t="shared" si="18"/>
        <v>2.3722476874273622E-2</v>
      </c>
      <c r="M113" s="235">
        <f t="shared" si="18"/>
        <v>2.3739764815736798E-2</v>
      </c>
      <c r="N113" s="235">
        <f t="shared" si="18"/>
        <v>2.4040606445352674E-2</v>
      </c>
      <c r="O113" s="235">
        <f t="shared" si="18"/>
        <v>2.3876566519731492E-2</v>
      </c>
      <c r="P113" s="235">
        <f t="shared" si="18"/>
        <v>2.3828059819747439E-2</v>
      </c>
      <c r="Q113" s="235">
        <f t="shared" si="18"/>
        <v>2.3960189767829335E-2</v>
      </c>
      <c r="R113" s="235">
        <f t="shared" si="18"/>
        <v>2.4424201882288707E-2</v>
      </c>
      <c r="S113" s="235">
        <f t="shared" si="18"/>
        <v>2.5526693989694631E-2</v>
      </c>
      <c r="T113" s="235">
        <f t="shared" si="18"/>
        <v>2.5469671257818113E-2</v>
      </c>
      <c r="U113" s="235">
        <f t="shared" si="18"/>
        <v>2.5522962985427302E-2</v>
      </c>
      <c r="V113" s="235">
        <f t="shared" si="18"/>
        <v>2.5447626796727792E-2</v>
      </c>
      <c r="W113" s="235">
        <f t="shared" si="18"/>
        <v>2.5315225837738878E-2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1.3275941982365381E-2</v>
      </c>
      <c r="C114" s="235">
        <f t="shared" si="19"/>
        <v>1.3263828951252402E-2</v>
      </c>
      <c r="D114" s="235">
        <f t="shared" si="19"/>
        <v>1.32280442095763E-2</v>
      </c>
      <c r="E114" s="235">
        <f t="shared" si="19"/>
        <v>1.3158530135446088E-2</v>
      </c>
      <c r="F114" s="235">
        <f t="shared" si="19"/>
        <v>1.3200463256438802E-2</v>
      </c>
      <c r="G114" s="235">
        <f t="shared" si="19"/>
        <v>1.3257600566634671E-2</v>
      </c>
      <c r="H114" s="235">
        <f t="shared" si="19"/>
        <v>1.3238650068127036E-2</v>
      </c>
      <c r="I114" s="235">
        <f t="shared" si="19"/>
        <v>1.3285406285983299E-2</v>
      </c>
      <c r="J114" s="235">
        <f t="shared" si="19"/>
        <v>1.3205989858246244E-2</v>
      </c>
      <c r="K114" s="235">
        <f t="shared" si="19"/>
        <v>1.3230344798719805E-2</v>
      </c>
      <c r="L114" s="235">
        <f t="shared" si="19"/>
        <v>1.324441990190936E-2</v>
      </c>
      <c r="M114" s="235">
        <f t="shared" si="19"/>
        <v>1.3254071877004165E-2</v>
      </c>
      <c r="N114" s="235">
        <f t="shared" si="19"/>
        <v>1.3422033801373391E-2</v>
      </c>
      <c r="O114" s="235">
        <f t="shared" si="19"/>
        <v>1.3330449197155226E-2</v>
      </c>
      <c r="P114" s="235">
        <f t="shared" si="19"/>
        <v>1.3303367577219423E-2</v>
      </c>
      <c r="Q114" s="235">
        <f t="shared" si="19"/>
        <v>1.3377136624325632E-2</v>
      </c>
      <c r="R114" s="235">
        <f t="shared" si="19"/>
        <v>1.3636197738223804E-2</v>
      </c>
      <c r="S114" s="235">
        <f t="shared" si="19"/>
        <v>1.4251726567123629E-2</v>
      </c>
      <c r="T114" s="235">
        <f t="shared" si="19"/>
        <v>1.421989038876295E-2</v>
      </c>
      <c r="U114" s="235">
        <f t="shared" si="19"/>
        <v>1.424964352210965E-2</v>
      </c>
      <c r="V114" s="235">
        <f t="shared" si="19"/>
        <v>1.4207582816466046E-2</v>
      </c>
      <c r="W114" s="235">
        <f t="shared" si="19"/>
        <v>1.4133662462130438E-2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1.0391056850262545E-2</v>
      </c>
      <c r="C115" s="302">
        <f t="shared" si="20"/>
        <v>1.0170899182618362E-2</v>
      </c>
      <c r="D115" s="302">
        <f t="shared" si="20"/>
        <v>1.0156412618666821E-2</v>
      </c>
      <c r="E115" s="302">
        <f t="shared" si="20"/>
        <v>1.0219703551919194E-2</v>
      </c>
      <c r="F115" s="302">
        <f t="shared" si="20"/>
        <v>1.0259332381142893E-2</v>
      </c>
      <c r="G115" s="302">
        <f t="shared" si="20"/>
        <v>1.0919430380003405E-2</v>
      </c>
      <c r="H115" s="302">
        <f t="shared" si="20"/>
        <v>1.0657795278888752E-2</v>
      </c>
      <c r="I115" s="302">
        <f t="shared" si="20"/>
        <v>1.0512380705568276E-2</v>
      </c>
      <c r="J115" s="302">
        <f t="shared" si="20"/>
        <v>1.0096406608954797E-2</v>
      </c>
      <c r="K115" s="302">
        <f t="shared" si="20"/>
        <v>1.0067724104471945E-2</v>
      </c>
      <c r="L115" s="302">
        <f t="shared" si="20"/>
        <v>1.1380519932541914E-2</v>
      </c>
      <c r="M115" s="302">
        <f t="shared" si="20"/>
        <v>1.1616527655712224E-2</v>
      </c>
      <c r="N115" s="302">
        <f t="shared" si="20"/>
        <v>1.6075890791723481E-2</v>
      </c>
      <c r="O115" s="302">
        <f t="shared" si="20"/>
        <v>1.3315127007574331E-2</v>
      </c>
      <c r="P115" s="302">
        <f t="shared" si="20"/>
        <v>1.3060012789104954E-2</v>
      </c>
      <c r="Q115" s="302">
        <f t="shared" si="20"/>
        <v>1.5305675420723612E-2</v>
      </c>
      <c r="R115" s="302">
        <f t="shared" si="20"/>
        <v>1.555038202183285E-2</v>
      </c>
      <c r="S115" s="302">
        <f t="shared" si="20"/>
        <v>1.4378823966981648E-2</v>
      </c>
      <c r="T115" s="302">
        <f t="shared" si="20"/>
        <v>1.5018048181420782E-2</v>
      </c>
      <c r="U115" s="302">
        <f t="shared" si="20"/>
        <v>1.4357405660542708E-2</v>
      </c>
      <c r="V115" s="302">
        <f t="shared" si="20"/>
        <v>1.3662367090935355E-2</v>
      </c>
      <c r="W115" s="302">
        <f t="shared" si="20"/>
        <v>1.3667151245936432E-2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4.5528945851658148E-2</v>
      </c>
      <c r="C116" s="303">
        <f t="shared" si="21"/>
        <v>4.0790811115587258E-2</v>
      </c>
      <c r="D116" s="303">
        <f t="shared" si="21"/>
        <v>3.7990421814322425E-2</v>
      </c>
      <c r="E116" s="303">
        <f t="shared" si="21"/>
        <v>4.0101278339100634E-2</v>
      </c>
      <c r="F116" s="303">
        <f t="shared" si="21"/>
        <v>4.4014023106823924E-2</v>
      </c>
      <c r="G116" s="303">
        <f t="shared" si="21"/>
        <v>5.0185657611670549E-2</v>
      </c>
      <c r="H116" s="303">
        <f t="shared" si="21"/>
        <v>4.7101022555958154E-2</v>
      </c>
      <c r="I116" s="303">
        <f t="shared" si="21"/>
        <v>4.4354269905184852E-2</v>
      </c>
      <c r="J116" s="303">
        <f t="shared" si="21"/>
        <v>3.9730300572865723E-2</v>
      </c>
      <c r="K116" s="303">
        <f t="shared" si="21"/>
        <v>4.2186457880099081E-2</v>
      </c>
      <c r="L116" s="303">
        <f t="shared" si="21"/>
        <v>5.2879119112920078E-2</v>
      </c>
      <c r="M116" s="303">
        <f t="shared" si="21"/>
        <v>5.4325212548182344E-2</v>
      </c>
      <c r="N116" s="303">
        <f t="shared" si="21"/>
        <v>7.305420050884559E-2</v>
      </c>
      <c r="O116" s="303">
        <f t="shared" si="21"/>
        <v>6.284780014862866E-2</v>
      </c>
      <c r="P116" s="303">
        <f t="shared" si="21"/>
        <v>6.1742038765082517E-2</v>
      </c>
      <c r="Q116" s="303">
        <f t="shared" si="21"/>
        <v>6.9140724509314036E-2</v>
      </c>
      <c r="R116" s="303">
        <f t="shared" si="21"/>
        <v>6.7326696629417343E-2</v>
      </c>
      <c r="S116" s="303">
        <f t="shared" si="21"/>
        <v>6.2903900786552933E-2</v>
      </c>
      <c r="T116" s="303">
        <f t="shared" si="21"/>
        <v>6.5416492149496991E-2</v>
      </c>
      <c r="U116" s="303">
        <f t="shared" si="21"/>
        <v>6.3026451541782796E-2</v>
      </c>
      <c r="V116" s="303">
        <f t="shared" si="21"/>
        <v>6.0333861136609643E-2</v>
      </c>
      <c r="W116" s="303">
        <f t="shared" si="21"/>
        <v>6.055598525949836E-2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2.3767081464582892E-2</v>
      </c>
      <c r="C117" s="304">
        <f t="shared" si="22"/>
        <v>2.4212025706611188E-2</v>
      </c>
      <c r="D117" s="304">
        <f t="shared" si="22"/>
        <v>2.4475315105551339E-2</v>
      </c>
      <c r="E117" s="304">
        <f t="shared" si="22"/>
        <v>2.4288042582046029E-2</v>
      </c>
      <c r="F117" s="304">
        <f t="shared" si="22"/>
        <v>2.3920655260097023E-2</v>
      </c>
      <c r="G117" s="304">
        <f t="shared" si="22"/>
        <v>2.3324413723348009E-2</v>
      </c>
      <c r="H117" s="304">
        <f t="shared" si="22"/>
        <v>2.3619098944859526E-2</v>
      </c>
      <c r="I117" s="304">
        <f t="shared" si="22"/>
        <v>2.3870460302896447E-2</v>
      </c>
      <c r="J117" s="304">
        <f t="shared" si="22"/>
        <v>2.4319663107671401E-2</v>
      </c>
      <c r="K117" s="304">
        <f t="shared" si="22"/>
        <v>2.4090910820580444E-2</v>
      </c>
      <c r="L117" s="304">
        <f t="shared" si="22"/>
        <v>2.3064043819564298E-2</v>
      </c>
      <c r="M117" s="304">
        <f t="shared" si="22"/>
        <v>2.292238813692277E-2</v>
      </c>
      <c r="N117" s="304">
        <f t="shared" si="22"/>
        <v>2.1039936807716056E-2</v>
      </c>
      <c r="O117" s="304">
        <f t="shared" si="22"/>
        <v>2.2075718722324399E-2</v>
      </c>
      <c r="P117" s="304">
        <f t="shared" si="22"/>
        <v>2.2188883679904462E-2</v>
      </c>
      <c r="Q117" s="304">
        <f t="shared" si="22"/>
        <v>2.1429724109560084E-2</v>
      </c>
      <c r="R117" s="304">
        <f t="shared" si="22"/>
        <v>2.1555319495566373E-2</v>
      </c>
      <c r="S117" s="304">
        <f t="shared" si="22"/>
        <v>2.1916763546061771E-2</v>
      </c>
      <c r="T117" s="304">
        <f t="shared" si="22"/>
        <v>2.1670182647714677E-2</v>
      </c>
      <c r="U117" s="304">
        <f t="shared" si="22"/>
        <v>2.1906386317484376E-2</v>
      </c>
      <c r="V117" s="304">
        <f t="shared" si="22"/>
        <v>2.2181007483632251E-2</v>
      </c>
      <c r="W117" s="304">
        <f t="shared" si="22"/>
        <v>2.2170165880211132E-2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2.1761864387075253E-2</v>
      </c>
      <c r="C118" s="304">
        <f t="shared" si="23"/>
        <v>1.6578785408976074E-2</v>
      </c>
      <c r="D118" s="304">
        <f t="shared" si="23"/>
        <v>1.3515106708771091E-2</v>
      </c>
      <c r="E118" s="304">
        <f t="shared" si="23"/>
        <v>1.5813235757054601E-2</v>
      </c>
      <c r="F118" s="304">
        <f t="shared" si="23"/>
        <v>2.0093367846726901E-2</v>
      </c>
      <c r="G118" s="304">
        <f t="shared" si="23"/>
        <v>2.6861243888322534E-2</v>
      </c>
      <c r="H118" s="304">
        <f t="shared" si="23"/>
        <v>2.3481923611098632E-2</v>
      </c>
      <c r="I118" s="304">
        <f t="shared" si="23"/>
        <v>2.0483809602288405E-2</v>
      </c>
      <c r="J118" s="304">
        <f t="shared" si="23"/>
        <v>1.5410637465194327E-2</v>
      </c>
      <c r="K118" s="304">
        <f t="shared" si="23"/>
        <v>1.809554705951864E-2</v>
      </c>
      <c r="L118" s="304">
        <f t="shared" si="23"/>
        <v>2.9815075293355787E-2</v>
      </c>
      <c r="M118" s="304">
        <f t="shared" si="23"/>
        <v>3.1402824411259571E-2</v>
      </c>
      <c r="N118" s="304">
        <f t="shared" si="23"/>
        <v>5.2014263701129534E-2</v>
      </c>
      <c r="O118" s="304">
        <f t="shared" si="23"/>
        <v>4.0772081426304257E-2</v>
      </c>
      <c r="P118" s="304">
        <f t="shared" si="23"/>
        <v>3.9553155085178059E-2</v>
      </c>
      <c r="Q118" s="304">
        <f t="shared" si="23"/>
        <v>4.7711000399753949E-2</v>
      </c>
      <c r="R118" s="304">
        <f t="shared" si="23"/>
        <v>4.5771377133850981E-2</v>
      </c>
      <c r="S118" s="304">
        <f t="shared" si="23"/>
        <v>4.0987137240491155E-2</v>
      </c>
      <c r="T118" s="304">
        <f t="shared" si="23"/>
        <v>4.3746309501782307E-2</v>
      </c>
      <c r="U118" s="304">
        <f t="shared" si="23"/>
        <v>4.112006522429841E-2</v>
      </c>
      <c r="V118" s="304">
        <f t="shared" si="23"/>
        <v>3.8152853652977381E-2</v>
      </c>
      <c r="W118" s="304">
        <f t="shared" si="23"/>
        <v>3.8385819379287228E-2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0.79998471076830424</v>
      </c>
      <c r="C119" s="303">
        <f t="shared" si="24"/>
        <v>0.80339323796597151</v>
      </c>
      <c r="D119" s="303">
        <f t="shared" si="24"/>
        <v>0.80541708456429673</v>
      </c>
      <c r="E119" s="303">
        <f t="shared" si="24"/>
        <v>0.8042237913899255</v>
      </c>
      <c r="F119" s="303">
        <f t="shared" si="24"/>
        <v>0.80141042984590782</v>
      </c>
      <c r="G119" s="303">
        <f t="shared" si="24"/>
        <v>0.79647530226599295</v>
      </c>
      <c r="H119" s="303">
        <f t="shared" si="24"/>
        <v>0.79884329210566118</v>
      </c>
      <c r="I119" s="303">
        <f t="shared" si="24"/>
        <v>0.80062391658718701</v>
      </c>
      <c r="J119" s="303">
        <f t="shared" si="24"/>
        <v>0.80439513859199752</v>
      </c>
      <c r="K119" s="303">
        <f t="shared" si="24"/>
        <v>0.8026845918268406</v>
      </c>
      <c r="L119" s="303">
        <f t="shared" si="24"/>
        <v>0.79431689297280028</v>
      </c>
      <c r="M119" s="303">
        <f t="shared" si="24"/>
        <v>0.79310266404957963</v>
      </c>
      <c r="N119" s="303">
        <f t="shared" si="24"/>
        <v>0.77595701253399618</v>
      </c>
      <c r="O119" s="303">
        <f t="shared" si="24"/>
        <v>0.78559563079720385</v>
      </c>
      <c r="P119" s="303">
        <f t="shared" si="24"/>
        <v>0.78666804031718285</v>
      </c>
      <c r="Q119" s="303">
        <f t="shared" si="24"/>
        <v>0.7794340389947324</v>
      </c>
      <c r="R119" s="303">
        <f t="shared" si="24"/>
        <v>0.779410007874762</v>
      </c>
      <c r="S119" s="303">
        <f t="shared" si="24"/>
        <v>0.78099146686775422</v>
      </c>
      <c r="T119" s="303">
        <f t="shared" si="24"/>
        <v>0.77886826623826233</v>
      </c>
      <c r="U119" s="303">
        <f t="shared" si="24"/>
        <v>0.78093689616639639</v>
      </c>
      <c r="V119" s="303">
        <f t="shared" si="24"/>
        <v>0.78352030594129385</v>
      </c>
      <c r="W119" s="303">
        <f t="shared" si="24"/>
        <v>0.78365798586365754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0.7549543524043979</v>
      </c>
      <c r="C120" s="304">
        <f t="shared" si="25"/>
        <v>0.76908787538647305</v>
      </c>
      <c r="D120" s="304">
        <f t="shared" si="25"/>
        <v>0.77745118570574823</v>
      </c>
      <c r="E120" s="304">
        <f t="shared" si="25"/>
        <v>0.77150252907675632</v>
      </c>
      <c r="F120" s="304">
        <f t="shared" si="25"/>
        <v>0.75983257885014088</v>
      </c>
      <c r="G120" s="304">
        <f t="shared" si="25"/>
        <v>0.74089314180046617</v>
      </c>
      <c r="H120" s="304">
        <f t="shared" si="25"/>
        <v>0.75025373118965566</v>
      </c>
      <c r="I120" s="304">
        <f t="shared" si="25"/>
        <v>0.75823815079788748</v>
      </c>
      <c r="J120" s="304">
        <f t="shared" si="25"/>
        <v>0.77250694577309142</v>
      </c>
      <c r="K120" s="304">
        <f t="shared" si="25"/>
        <v>0.76524069665373184</v>
      </c>
      <c r="L120" s="304">
        <f t="shared" si="25"/>
        <v>0.73262256838616047</v>
      </c>
      <c r="M120" s="304">
        <f t="shared" si="25"/>
        <v>0.72812291729048806</v>
      </c>
      <c r="N120" s="304">
        <f t="shared" si="25"/>
        <v>0.66832740448039263</v>
      </c>
      <c r="O120" s="304">
        <f t="shared" si="25"/>
        <v>0.70122871235618711</v>
      </c>
      <c r="P120" s="304">
        <f t="shared" si="25"/>
        <v>0.70482336394990652</v>
      </c>
      <c r="Q120" s="304">
        <f t="shared" si="25"/>
        <v>0.6807088834801438</v>
      </c>
      <c r="R120" s="304">
        <f t="shared" si="25"/>
        <v>0.68469838397681437</v>
      </c>
      <c r="S120" s="304">
        <f t="shared" si="25"/>
        <v>0.69617954793372683</v>
      </c>
      <c r="T120" s="304">
        <f t="shared" si="25"/>
        <v>0.68834697822152513</v>
      </c>
      <c r="U120" s="304">
        <f t="shared" si="25"/>
        <v>0.69584991832009191</v>
      </c>
      <c r="V120" s="304">
        <f t="shared" si="25"/>
        <v>0.70457317889184801</v>
      </c>
      <c r="W120" s="304">
        <f t="shared" si="25"/>
        <v>0.70422879854788323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4.5030358363906238E-2</v>
      </c>
      <c r="C121" s="304">
        <f t="shared" si="26"/>
        <v>3.430536257949849E-2</v>
      </c>
      <c r="D121" s="304">
        <f t="shared" si="26"/>
        <v>2.7965898858548541E-2</v>
      </c>
      <c r="E121" s="304">
        <f t="shared" si="26"/>
        <v>3.2721262313169193E-2</v>
      </c>
      <c r="F121" s="304">
        <f t="shared" si="26"/>
        <v>4.1577850995766982E-2</v>
      </c>
      <c r="G121" s="304">
        <f t="shared" si="26"/>
        <v>5.5582160465526803E-2</v>
      </c>
      <c r="H121" s="304">
        <f t="shared" si="26"/>
        <v>4.8589560916005442E-2</v>
      </c>
      <c r="I121" s="304">
        <f t="shared" si="26"/>
        <v>4.2385765789299555E-2</v>
      </c>
      <c r="J121" s="304">
        <f t="shared" si="26"/>
        <v>3.1888192818906029E-2</v>
      </c>
      <c r="K121" s="304">
        <f t="shared" si="26"/>
        <v>3.744389517310874E-2</v>
      </c>
      <c r="L121" s="304">
        <f t="shared" si="26"/>
        <v>6.1694324586639801E-2</v>
      </c>
      <c r="M121" s="304">
        <f t="shared" si="26"/>
        <v>6.4979746759091447E-2</v>
      </c>
      <c r="N121" s="304">
        <f t="shared" si="26"/>
        <v>0.10762960805360353</v>
      </c>
      <c r="O121" s="304">
        <f t="shared" si="26"/>
        <v>8.4366918441016819E-2</v>
      </c>
      <c r="P121" s="304">
        <f t="shared" si="26"/>
        <v>8.1844676367276201E-2</v>
      </c>
      <c r="Q121" s="304">
        <f t="shared" si="26"/>
        <v>9.8725155514588617E-2</v>
      </c>
      <c r="R121" s="304">
        <f t="shared" si="26"/>
        <v>9.4711623897947655E-2</v>
      </c>
      <c r="S121" s="304">
        <f t="shared" si="26"/>
        <v>8.4811918934027355E-2</v>
      </c>
      <c r="T121" s="304">
        <f t="shared" si="26"/>
        <v>9.0521288016737145E-2</v>
      </c>
      <c r="U121" s="304">
        <f t="shared" si="26"/>
        <v>8.5086977846304479E-2</v>
      </c>
      <c r="V121" s="304">
        <f t="shared" si="26"/>
        <v>7.8947127049445828E-2</v>
      </c>
      <c r="W121" s="304">
        <f t="shared" si="26"/>
        <v>7.9429187315774377E-2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0.10251636324667192</v>
      </c>
      <c r="C122" s="303">
        <f t="shared" si="27"/>
        <v>0.10410406525539961</v>
      </c>
      <c r="D122" s="303">
        <f t="shared" si="27"/>
        <v>0.10500716875633234</v>
      </c>
      <c r="E122" s="303">
        <f t="shared" si="27"/>
        <v>0.10424402560452312</v>
      </c>
      <c r="F122" s="303">
        <f t="shared" si="27"/>
        <v>0.1029736832080979</v>
      </c>
      <c r="G122" s="303">
        <f t="shared" si="27"/>
        <v>0.10089812993996981</v>
      </c>
      <c r="H122" s="303">
        <f t="shared" si="27"/>
        <v>0.10193576132424541</v>
      </c>
      <c r="I122" s="303">
        <f t="shared" si="27"/>
        <v>0.10290086826603628</v>
      </c>
      <c r="J122" s="303">
        <f t="shared" si="27"/>
        <v>0.10441831400370877</v>
      </c>
      <c r="K122" s="303">
        <f t="shared" si="27"/>
        <v>0.10362510872696662</v>
      </c>
      <c r="L122" s="303">
        <f t="shared" si="27"/>
        <v>9.9943268703812607E-2</v>
      </c>
      <c r="M122" s="303">
        <f t="shared" si="27"/>
        <v>9.944516744737332E-2</v>
      </c>
      <c r="N122" s="303">
        <f t="shared" si="27"/>
        <v>9.2876427907904124E-2</v>
      </c>
      <c r="O122" s="303">
        <f t="shared" si="27"/>
        <v>9.6491807615073186E-2</v>
      </c>
      <c r="P122" s="303">
        <f t="shared" si="27"/>
        <v>9.6865090623787106E-2</v>
      </c>
      <c r="Q122" s="303">
        <f t="shared" si="27"/>
        <v>9.4223706288486003E-2</v>
      </c>
      <c r="R122" s="303">
        <f t="shared" si="27"/>
        <v>9.5005705173141844E-2</v>
      </c>
      <c r="S122" s="303">
        <f t="shared" si="27"/>
        <v>9.7090825311346607E-2</v>
      </c>
      <c r="T122" s="303">
        <f t="shared" si="27"/>
        <v>9.616191809187459E-2</v>
      </c>
      <c r="U122" s="303">
        <f t="shared" si="27"/>
        <v>9.7050787452685222E-2</v>
      </c>
      <c r="V122" s="303">
        <f t="shared" si="27"/>
        <v>9.7986736578437997E-2</v>
      </c>
      <c r="W122" s="303">
        <f t="shared" si="27"/>
        <v>9.7853659539205023E-2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8.5631396453276429E-2</v>
      </c>
      <c r="C123" s="304">
        <f t="shared" si="28"/>
        <v>8.7234504384113606E-2</v>
      </c>
      <c r="D123" s="304">
        <f t="shared" si="28"/>
        <v>8.8183120600883277E-2</v>
      </c>
      <c r="E123" s="304">
        <f t="shared" si="28"/>
        <v>8.7508388714724453E-2</v>
      </c>
      <c r="F123" s="304">
        <f t="shared" si="28"/>
        <v>8.6184713804761129E-2</v>
      </c>
      <c r="G123" s="304">
        <f t="shared" si="28"/>
        <v>8.4036490620886001E-2</v>
      </c>
      <c r="H123" s="304">
        <f t="shared" si="28"/>
        <v>8.5098224139567177E-2</v>
      </c>
      <c r="I123" s="304">
        <f t="shared" si="28"/>
        <v>8.6003864326612042E-2</v>
      </c>
      <c r="J123" s="304">
        <f t="shared" si="28"/>
        <v>8.7622315608521711E-2</v>
      </c>
      <c r="K123" s="304">
        <f t="shared" si="28"/>
        <v>8.6798134574149907E-2</v>
      </c>
      <c r="L123" s="304">
        <f t="shared" si="28"/>
        <v>8.3098393173430013E-2</v>
      </c>
      <c r="M123" s="304">
        <f t="shared" si="28"/>
        <v>8.2588016081559759E-2</v>
      </c>
      <c r="N123" s="304">
        <f t="shared" si="28"/>
        <v>7.5805654674859113E-2</v>
      </c>
      <c r="O123" s="304">
        <f t="shared" si="28"/>
        <v>7.953751598484507E-2</v>
      </c>
      <c r="P123" s="304">
        <f t="shared" si="28"/>
        <v>7.9945242670243832E-2</v>
      </c>
      <c r="Q123" s="304">
        <f t="shared" si="28"/>
        <v>7.7210035394738336E-2</v>
      </c>
      <c r="R123" s="304">
        <f t="shared" si="28"/>
        <v>7.7662548182555163E-2</v>
      </c>
      <c r="S123" s="304">
        <f t="shared" si="28"/>
        <v>7.8964809835075325E-2</v>
      </c>
      <c r="T123" s="304">
        <f t="shared" si="28"/>
        <v>7.8076393363089441E-2</v>
      </c>
      <c r="U123" s="304">
        <f t="shared" si="28"/>
        <v>7.8927421290936148E-2</v>
      </c>
      <c r="V123" s="304">
        <f t="shared" si="28"/>
        <v>7.9916865198380677E-2</v>
      </c>
      <c r="W123" s="304">
        <f t="shared" si="28"/>
        <v>7.9877803538995762E-2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1.6884966793395483E-2</v>
      </c>
      <c r="C124" s="305">
        <f t="shared" si="29"/>
        <v>1.6869560871286018E-2</v>
      </c>
      <c r="D124" s="305">
        <f t="shared" si="29"/>
        <v>1.6824048155449071E-2</v>
      </c>
      <c r="E124" s="305">
        <f t="shared" si="29"/>
        <v>1.673563688979866E-2</v>
      </c>
      <c r="F124" s="305">
        <f t="shared" si="29"/>
        <v>1.6788969403336768E-2</v>
      </c>
      <c r="G124" s="305">
        <f t="shared" si="29"/>
        <v>1.6861639319083816E-2</v>
      </c>
      <c r="H124" s="305">
        <f t="shared" si="29"/>
        <v>1.6837537184678217E-2</v>
      </c>
      <c r="I124" s="305">
        <f t="shared" si="29"/>
        <v>1.6897003939424254E-2</v>
      </c>
      <c r="J124" s="305">
        <f t="shared" si="29"/>
        <v>1.6795998395187053E-2</v>
      </c>
      <c r="K124" s="305">
        <f t="shared" si="29"/>
        <v>1.6826974152816705E-2</v>
      </c>
      <c r="L124" s="305">
        <f t="shared" si="29"/>
        <v>1.6844875530382605E-2</v>
      </c>
      <c r="M124" s="305">
        <f t="shared" si="29"/>
        <v>1.6857151365813564E-2</v>
      </c>
      <c r="N124" s="305">
        <f t="shared" si="29"/>
        <v>1.7070773233045004E-2</v>
      </c>
      <c r="O124" s="305">
        <f t="shared" si="29"/>
        <v>1.6954291630228116E-2</v>
      </c>
      <c r="P124" s="305">
        <f t="shared" si="29"/>
        <v>1.6919847953543267E-2</v>
      </c>
      <c r="Q124" s="305">
        <f t="shared" si="29"/>
        <v>1.7013670893747675E-2</v>
      </c>
      <c r="R124" s="305">
        <f t="shared" si="29"/>
        <v>1.7343156990586684E-2</v>
      </c>
      <c r="S124" s="305">
        <f t="shared" si="29"/>
        <v>1.8126015476271282E-2</v>
      </c>
      <c r="T124" s="305">
        <f t="shared" si="29"/>
        <v>1.8085524728785142E-2</v>
      </c>
      <c r="U124" s="305">
        <f t="shared" si="29"/>
        <v>1.812336616174906E-2</v>
      </c>
      <c r="V124" s="305">
        <f t="shared" si="29"/>
        <v>1.8069871380057306E-2</v>
      </c>
      <c r="W124" s="305">
        <f t="shared" si="29"/>
        <v>1.7975856000209251E-2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0.99999999999999967</v>
      </c>
      <c r="C126" s="234">
        <f t="shared" si="30"/>
        <v>0.99999999999999967</v>
      </c>
      <c r="D126" s="234">
        <f t="shared" si="30"/>
        <v>1</v>
      </c>
      <c r="E126" s="234">
        <f t="shared" si="30"/>
        <v>1</v>
      </c>
      <c r="F126" s="234">
        <f t="shared" si="30"/>
        <v>1.0000000000000002</v>
      </c>
      <c r="G126" s="234">
        <f t="shared" si="30"/>
        <v>0.99999999999999967</v>
      </c>
      <c r="H126" s="234">
        <f t="shared" si="30"/>
        <v>1</v>
      </c>
      <c r="I126" s="234">
        <f t="shared" si="30"/>
        <v>1.0000000000000002</v>
      </c>
      <c r="J126" s="234">
        <f t="shared" si="30"/>
        <v>1.0000000000000004</v>
      </c>
      <c r="K126" s="234">
        <f t="shared" si="30"/>
        <v>1.0000000000000002</v>
      </c>
      <c r="L126" s="234">
        <f t="shared" si="30"/>
        <v>1</v>
      </c>
      <c r="M126" s="234">
        <f t="shared" si="30"/>
        <v>1.0000000000000004</v>
      </c>
      <c r="N126" s="234">
        <f t="shared" si="30"/>
        <v>0.99999999999999967</v>
      </c>
      <c r="O126" s="234">
        <f t="shared" si="30"/>
        <v>0.99999999999999989</v>
      </c>
      <c r="P126" s="234">
        <f t="shared" si="30"/>
        <v>0.99999999999999989</v>
      </c>
      <c r="Q126" s="234">
        <f t="shared" si="30"/>
        <v>0.99999999999999989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0.99999999999999967</v>
      </c>
      <c r="V126" s="234">
        <f t="shared" si="30"/>
        <v>0.99999999999999978</v>
      </c>
      <c r="W126" s="234">
        <f t="shared" si="30"/>
        <v>0.99999999999999978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2.7979245346389802E-2</v>
      </c>
      <c r="C127" s="301">
        <f t="shared" si="31"/>
        <v>2.8009581385930023E-2</v>
      </c>
      <c r="D127" s="301">
        <f t="shared" si="31"/>
        <v>2.7988940757772935E-2</v>
      </c>
      <c r="E127" s="301">
        <f t="shared" si="31"/>
        <v>2.8015951889923753E-2</v>
      </c>
      <c r="F127" s="301">
        <f t="shared" si="31"/>
        <v>2.7998764319028771E-2</v>
      </c>
      <c r="G127" s="301">
        <f t="shared" si="31"/>
        <v>2.7907587228867988E-2</v>
      </c>
      <c r="H127" s="301">
        <f t="shared" si="31"/>
        <v>2.7995035144295348E-2</v>
      </c>
      <c r="I127" s="301">
        <f t="shared" si="31"/>
        <v>2.8022220382295085E-2</v>
      </c>
      <c r="J127" s="301">
        <f t="shared" si="31"/>
        <v>2.8004708211085704E-2</v>
      </c>
      <c r="K127" s="301">
        <f t="shared" si="31"/>
        <v>2.7996797115238763E-2</v>
      </c>
      <c r="L127" s="301">
        <f t="shared" si="31"/>
        <v>2.7920410072456738E-2</v>
      </c>
      <c r="M127" s="301">
        <f t="shared" si="31"/>
        <v>2.7907441456662848E-2</v>
      </c>
      <c r="N127" s="301">
        <f t="shared" si="31"/>
        <v>2.7640939865729842E-2</v>
      </c>
      <c r="O127" s="301">
        <f t="shared" si="31"/>
        <v>2.778899183948071E-2</v>
      </c>
      <c r="P127" s="301">
        <f t="shared" si="31"/>
        <v>2.780138668820141E-2</v>
      </c>
      <c r="Q127" s="301">
        <f t="shared" si="31"/>
        <v>2.7622343158153376E-2</v>
      </c>
      <c r="R127" s="301">
        <f t="shared" si="31"/>
        <v>2.7505019114306029E-2</v>
      </c>
      <c r="S127" s="301">
        <f t="shared" si="31"/>
        <v>2.7581341648943124E-2</v>
      </c>
      <c r="T127" s="301">
        <f t="shared" si="31"/>
        <v>2.7569117073513207E-2</v>
      </c>
      <c r="U127" s="301">
        <f t="shared" si="31"/>
        <v>2.7595525684389204E-2</v>
      </c>
      <c r="V127" s="301">
        <f t="shared" si="31"/>
        <v>2.7636966374897019E-2</v>
      </c>
      <c r="W127" s="301">
        <f t="shared" si="31"/>
        <v>2.7652909597510576E-2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3.0991317237862364E-3</v>
      </c>
      <c r="C128" s="235">
        <f t="shared" si="32"/>
        <v>3.1024919067128751E-3</v>
      </c>
      <c r="D128" s="235">
        <f t="shared" si="32"/>
        <v>3.1002056397057198E-3</v>
      </c>
      <c r="E128" s="235">
        <f t="shared" si="32"/>
        <v>3.1031975380041775E-3</v>
      </c>
      <c r="F128" s="235">
        <f t="shared" si="32"/>
        <v>3.1012937501944627E-3</v>
      </c>
      <c r="G128" s="235">
        <f t="shared" si="32"/>
        <v>3.0911944852178149E-3</v>
      </c>
      <c r="H128" s="235">
        <f t="shared" si="32"/>
        <v>3.1008806867405766E-3</v>
      </c>
      <c r="I128" s="235">
        <f t="shared" si="32"/>
        <v>3.1038918699394288E-3</v>
      </c>
      <c r="J128" s="235">
        <f t="shared" si="32"/>
        <v>3.1019521276527641E-3</v>
      </c>
      <c r="K128" s="235">
        <f t="shared" si="32"/>
        <v>3.1010758521204692E-3</v>
      </c>
      <c r="L128" s="235">
        <f t="shared" si="32"/>
        <v>3.0926148123518412E-3</v>
      </c>
      <c r="M128" s="235">
        <f t="shared" si="32"/>
        <v>3.0911783387042205E-3</v>
      </c>
      <c r="N128" s="235">
        <f t="shared" si="32"/>
        <v>3.0616591888960368E-3</v>
      </c>
      <c r="O128" s="235">
        <f t="shared" si="32"/>
        <v>3.078058221927128E-3</v>
      </c>
      <c r="P128" s="235">
        <f t="shared" si="32"/>
        <v>3.0794311420472486E-3</v>
      </c>
      <c r="Q128" s="235">
        <f t="shared" si="32"/>
        <v>3.0595993175272875E-3</v>
      </c>
      <c r="R128" s="235">
        <f t="shared" si="32"/>
        <v>3.0466038753075761E-3</v>
      </c>
      <c r="S128" s="235">
        <f t="shared" si="32"/>
        <v>3.0550577698070609E-3</v>
      </c>
      <c r="T128" s="235">
        <f t="shared" si="32"/>
        <v>3.0537037100725807E-3</v>
      </c>
      <c r="U128" s="235">
        <f t="shared" si="32"/>
        <v>3.0566288698734862E-3</v>
      </c>
      <c r="V128" s="235">
        <f t="shared" si="32"/>
        <v>3.061219063676728E-3</v>
      </c>
      <c r="W128" s="235">
        <f t="shared" si="32"/>
        <v>3.0629850207770483E-3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0.13484685078629202</v>
      </c>
      <c r="C129" s="235">
        <f t="shared" si="33"/>
        <v>0.13499305628063918</v>
      </c>
      <c r="D129" s="235">
        <f t="shared" si="33"/>
        <v>0.13489357812564334</v>
      </c>
      <c r="E129" s="235">
        <f t="shared" si="33"/>
        <v>0.13502375912450931</v>
      </c>
      <c r="F129" s="235">
        <f t="shared" si="33"/>
        <v>0.13494092308732678</v>
      </c>
      <c r="G129" s="235">
        <f t="shared" si="33"/>
        <v>0.13450149224064645</v>
      </c>
      <c r="H129" s="235">
        <f t="shared" si="33"/>
        <v>0.13492295021269737</v>
      </c>
      <c r="I129" s="235">
        <f t="shared" si="33"/>
        <v>0.13505397032016481</v>
      </c>
      <c r="J129" s="235">
        <f t="shared" si="33"/>
        <v>0.13496956986158268</v>
      </c>
      <c r="K129" s="235">
        <f t="shared" si="33"/>
        <v>0.13493144208694047</v>
      </c>
      <c r="L129" s="235">
        <f t="shared" si="33"/>
        <v>0.13456329233763484</v>
      </c>
      <c r="M129" s="235">
        <f t="shared" si="33"/>
        <v>0.13450078968693022</v>
      </c>
      <c r="N129" s="235">
        <f t="shared" si="33"/>
        <v>0.13321637690803123</v>
      </c>
      <c r="O129" s="235">
        <f t="shared" si="33"/>
        <v>0.13386230167305191</v>
      </c>
      <c r="P129" s="235">
        <f t="shared" si="33"/>
        <v>0.13398965540289778</v>
      </c>
      <c r="Q129" s="235">
        <f t="shared" si="33"/>
        <v>0.13312674949240103</v>
      </c>
      <c r="R129" s="235">
        <f t="shared" si="33"/>
        <v>0.1325613025820766</v>
      </c>
      <c r="S129" s="235">
        <f t="shared" si="33"/>
        <v>0.13292914143235371</v>
      </c>
      <c r="T129" s="235">
        <f t="shared" si="33"/>
        <v>0.13287022470752738</v>
      </c>
      <c r="U129" s="235">
        <f t="shared" si="33"/>
        <v>0.13299750183620548</v>
      </c>
      <c r="V129" s="235">
        <f t="shared" si="33"/>
        <v>0.13319722654429553</v>
      </c>
      <c r="W129" s="235">
        <f t="shared" si="33"/>
        <v>0.13327406540589481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4.2268612873206345E-2</v>
      </c>
      <c r="C130" s="235">
        <f t="shared" si="34"/>
        <v>4.2314441925975894E-2</v>
      </c>
      <c r="D130" s="235">
        <f t="shared" si="34"/>
        <v>4.2283259858331444E-2</v>
      </c>
      <c r="E130" s="235">
        <f t="shared" si="34"/>
        <v>4.232406592990396E-2</v>
      </c>
      <c r="F130" s="235">
        <f t="shared" si="34"/>
        <v>4.2298100441149809E-2</v>
      </c>
      <c r="G130" s="235">
        <f t="shared" si="34"/>
        <v>4.2160358015319581E-2</v>
      </c>
      <c r="H130" s="235">
        <f t="shared" si="34"/>
        <v>4.2292466727974494E-2</v>
      </c>
      <c r="I130" s="235">
        <f t="shared" si="34"/>
        <v>4.2333535823536265E-2</v>
      </c>
      <c r="J130" s="235">
        <f t="shared" si="34"/>
        <v>4.2307079956830237E-2</v>
      </c>
      <c r="K130" s="235">
        <f t="shared" si="34"/>
        <v>4.2295128560585746E-2</v>
      </c>
      <c r="L130" s="235">
        <f t="shared" si="34"/>
        <v>4.2179729653291816E-2</v>
      </c>
      <c r="M130" s="235">
        <f t="shared" si="34"/>
        <v>4.2160137795337581E-2</v>
      </c>
      <c r="N130" s="235">
        <f t="shared" si="34"/>
        <v>4.1757530346931374E-2</v>
      </c>
      <c r="O130" s="235">
        <f t="shared" si="34"/>
        <v>4.1981194405275854E-2</v>
      </c>
      <c r="P130" s="235">
        <f t="shared" si="34"/>
        <v>4.1999919465788065E-2</v>
      </c>
      <c r="Q130" s="235">
        <f t="shared" si="34"/>
        <v>4.1729436056912692E-2</v>
      </c>
      <c r="R130" s="235">
        <f t="shared" si="34"/>
        <v>4.1552193085248969E-2</v>
      </c>
      <c r="S130" s="235">
        <f t="shared" si="34"/>
        <v>4.1667494539242365E-2</v>
      </c>
      <c r="T130" s="235">
        <f t="shared" si="34"/>
        <v>4.1649026712823549E-2</v>
      </c>
      <c r="U130" s="235">
        <f t="shared" si="34"/>
        <v>4.1688922547604548E-2</v>
      </c>
      <c r="V130" s="235">
        <f t="shared" si="34"/>
        <v>4.1751527542220654E-2</v>
      </c>
      <c r="W130" s="235">
        <f t="shared" si="34"/>
        <v>4.1775613177707269E-2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0.28598785365296786</v>
      </c>
      <c r="C131" s="302">
        <f t="shared" si="35"/>
        <v>0.33307433774001738</v>
      </c>
      <c r="D131" s="302">
        <f t="shared" si="35"/>
        <v>0.37279091710477619</v>
      </c>
      <c r="E131" s="302">
        <f t="shared" si="35"/>
        <v>0.34313752880494386</v>
      </c>
      <c r="F131" s="302">
        <f t="shared" si="35"/>
        <v>0.29828599455336052</v>
      </c>
      <c r="G131" s="302">
        <f t="shared" si="35"/>
        <v>0.25746374959337315</v>
      </c>
      <c r="H131" s="302">
        <f t="shared" si="35"/>
        <v>0.27674627075291536</v>
      </c>
      <c r="I131" s="302">
        <f t="shared" si="35"/>
        <v>0.29917257956249715</v>
      </c>
      <c r="J131" s="302">
        <f t="shared" si="35"/>
        <v>0.34583003851319699</v>
      </c>
      <c r="K131" s="302">
        <f t="shared" si="35"/>
        <v>0.31441556707886525</v>
      </c>
      <c r="L131" s="302">
        <f t="shared" si="35"/>
        <v>0.24661247245524928</v>
      </c>
      <c r="M131" s="302">
        <f t="shared" si="35"/>
        <v>0.24134760979848438</v>
      </c>
      <c r="N131" s="302">
        <f t="shared" si="35"/>
        <v>0.21281350904388979</v>
      </c>
      <c r="O131" s="302">
        <f t="shared" si="35"/>
        <v>0.22121861368036999</v>
      </c>
      <c r="P131" s="302">
        <f t="shared" si="35"/>
        <v>0.22293379833070737</v>
      </c>
      <c r="Q131" s="302">
        <f t="shared" si="35"/>
        <v>0.21870639385523638</v>
      </c>
      <c r="R131" s="302">
        <f t="shared" si="35"/>
        <v>0.22816524083687911</v>
      </c>
      <c r="S131" s="302">
        <f t="shared" si="35"/>
        <v>0.23325244175603349</v>
      </c>
      <c r="T131" s="302">
        <f t="shared" si="35"/>
        <v>0.22972644753054802</v>
      </c>
      <c r="U131" s="302">
        <f t="shared" si="35"/>
        <v>0.23244307581622323</v>
      </c>
      <c r="V131" s="302">
        <f t="shared" si="35"/>
        <v>0.23652945703945116</v>
      </c>
      <c r="W131" s="302">
        <f t="shared" si="35"/>
        <v>0.23554239515882869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0.50581830561735741</v>
      </c>
      <c r="C132" s="237">
        <f t="shared" si="36"/>
        <v>0.45850609076072435</v>
      </c>
      <c r="D132" s="237">
        <f t="shared" si="36"/>
        <v>0.41894309851377043</v>
      </c>
      <c r="E132" s="237">
        <f t="shared" si="36"/>
        <v>0.44839549671271495</v>
      </c>
      <c r="F132" s="237">
        <f t="shared" si="36"/>
        <v>0.49337492384893988</v>
      </c>
      <c r="G132" s="237">
        <f t="shared" si="36"/>
        <v>0.53487561843657472</v>
      </c>
      <c r="H132" s="237">
        <f t="shared" si="36"/>
        <v>0.51494239647537687</v>
      </c>
      <c r="I132" s="237">
        <f t="shared" si="36"/>
        <v>0.49231380204156749</v>
      </c>
      <c r="J132" s="237">
        <f t="shared" si="36"/>
        <v>0.44578665132965195</v>
      </c>
      <c r="K132" s="237">
        <f t="shared" si="36"/>
        <v>0.47725998930624947</v>
      </c>
      <c r="L132" s="237">
        <f t="shared" si="36"/>
        <v>0.54563148066901557</v>
      </c>
      <c r="M132" s="237">
        <f t="shared" si="36"/>
        <v>0.55099284292388107</v>
      </c>
      <c r="N132" s="237">
        <f t="shared" si="36"/>
        <v>0.58150998464652137</v>
      </c>
      <c r="O132" s="237">
        <f t="shared" si="36"/>
        <v>0.57207084017989429</v>
      </c>
      <c r="P132" s="237">
        <f t="shared" si="36"/>
        <v>0.57019580897035804</v>
      </c>
      <c r="Q132" s="237">
        <f t="shared" si="36"/>
        <v>0.57575547811976913</v>
      </c>
      <c r="R132" s="237">
        <f t="shared" si="36"/>
        <v>0.56716964050618168</v>
      </c>
      <c r="S132" s="237">
        <f t="shared" si="36"/>
        <v>0.56151452285362036</v>
      </c>
      <c r="T132" s="237">
        <f t="shared" si="36"/>
        <v>0.56513148026551541</v>
      </c>
      <c r="U132" s="237">
        <f t="shared" si="36"/>
        <v>0.56221834524570369</v>
      </c>
      <c r="V132" s="237">
        <f t="shared" si="36"/>
        <v>0.55782360343545867</v>
      </c>
      <c r="W132" s="237">
        <f t="shared" si="36"/>
        <v>0.55869203163928138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</v>
      </c>
      <c r="K136" s="324">
        <f>IF(K$5=0,0,K$5/PPA_fec!K$5)</f>
        <v>0</v>
      </c>
      <c r="L136" s="324">
        <f>IF(L$5=0,0,L$5/PPA_fec!L$5)</f>
        <v>0</v>
      </c>
      <c r="M136" s="324">
        <f>IF(M$5=0,0,M$5/PPA_fec!M$5)</f>
        <v>0</v>
      </c>
      <c r="N136" s="324">
        <f>IF(N$5=0,0,N$5/PPA_fec!N$5)</f>
        <v>0</v>
      </c>
      <c r="O136" s="324">
        <f>IF(O$5=0,0,O$5/PPA_fec!O$5)</f>
        <v>0</v>
      </c>
      <c r="P136" s="324">
        <f>IF(P$5=0,0,P$5/PPA_fec!P$5)</f>
        <v>0</v>
      </c>
      <c r="Q136" s="324">
        <f>IF(Q$5=0,0,Q$5/PPA_fec!Q$5)</f>
        <v>0</v>
      </c>
      <c r="R136" s="324">
        <f>IF(R$5=0,0,R$5/PPA_fec!R$5)</f>
        <v>0</v>
      </c>
      <c r="S136" s="324">
        <f>IF(S$5=0,0,S$5/PPA_fec!S$5)</f>
        <v>0</v>
      </c>
      <c r="T136" s="324">
        <f>IF(T$5=0,0,T$5/PPA_fec!T$5)</f>
        <v>0</v>
      </c>
      <c r="U136" s="324">
        <f>IF(U$5=0,0,U$5/PPA_fec!U$5)</f>
        <v>0</v>
      </c>
      <c r="V136" s="324">
        <f>IF(V$5=0,0,V$5/PPA_fec!V$5)</f>
        <v>0.77898787337098407</v>
      </c>
      <c r="W136" s="324">
        <f>IF(W$5=0,0,W$5/PPA_fec!W$5)</f>
        <v>0.7807010674805045</v>
      </c>
      <c r="DA136" s="95"/>
    </row>
    <row r="137" spans="1:105" ht="12" customHeight="1" x14ac:dyDescent="0.25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</v>
      </c>
      <c r="K137" s="307">
        <f>IF(K$6=0,0,K$6/PPA_fec!K$6)</f>
        <v>0</v>
      </c>
      <c r="L137" s="307">
        <f>IF(L$6=0,0,L$6/PPA_fec!L$6)</f>
        <v>0</v>
      </c>
      <c r="M137" s="307">
        <f>IF(M$6=0,0,M$6/PPA_fec!M$6)</f>
        <v>0</v>
      </c>
      <c r="N137" s="307">
        <f>IF(N$6=0,0,N$6/PPA_fec!N$6)</f>
        <v>0</v>
      </c>
      <c r="O137" s="307">
        <f>IF(O$6=0,0,O$6/PPA_fec!O$6)</f>
        <v>0</v>
      </c>
      <c r="P137" s="307">
        <f>IF(P$6=0,0,P$6/PPA_fec!P$6)</f>
        <v>0</v>
      </c>
      <c r="Q137" s="307">
        <f>IF(Q$6=0,0,Q$6/PPA_fec!Q$6)</f>
        <v>0</v>
      </c>
      <c r="R137" s="307">
        <f>IF(R$6=0,0,R$6/PPA_fec!R$6)</f>
        <v>0</v>
      </c>
      <c r="S137" s="307">
        <f>IF(S$6=0,0,S$6/PPA_fec!S$6)</f>
        <v>0</v>
      </c>
      <c r="T137" s="307">
        <f>IF(T$6=0,0,T$6/PPA_fec!T$6)</f>
        <v>0</v>
      </c>
      <c r="U137" s="307">
        <f>IF(U$6=0,0,U$6/PPA_fec!U$6)</f>
        <v>0</v>
      </c>
      <c r="V137" s="307">
        <f>IF(V$6=0,0,V$6/PPA_fec!V$6)</f>
        <v>0.54449999999999987</v>
      </c>
      <c r="W137" s="307">
        <f>IF(W$6=0,0,W$6/PPA_fec!W$6)</f>
        <v>0.54449999999999998</v>
      </c>
      <c r="DA137" s="76"/>
    </row>
    <row r="138" spans="1:105" ht="12" customHeight="1" x14ac:dyDescent="0.25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0</v>
      </c>
      <c r="K138" s="308">
        <f>IF(K$7=0,0,K$7/PPA_fec!K$7)</f>
        <v>0</v>
      </c>
      <c r="L138" s="308">
        <f>IF(L$7=0,0,L$7/PPA_fec!L$7)</f>
        <v>0</v>
      </c>
      <c r="M138" s="308">
        <f>IF(M$7=0,0,M$7/PPA_fec!M$7)</f>
        <v>0</v>
      </c>
      <c r="N138" s="308">
        <f>IF(N$7=0,0,N$7/PPA_fec!N$7)</f>
        <v>0</v>
      </c>
      <c r="O138" s="308">
        <f>IF(O$7=0,0,O$7/PPA_fec!O$7)</f>
        <v>0</v>
      </c>
      <c r="P138" s="308">
        <f>IF(P$7=0,0,P$7/PPA_fec!P$7)</f>
        <v>0</v>
      </c>
      <c r="Q138" s="308">
        <f>IF(Q$7=0,0,Q$7/PPA_fec!Q$7)</f>
        <v>0</v>
      </c>
      <c r="R138" s="308">
        <f>IF(R$7=0,0,R$7/PPA_fec!R$7)</f>
        <v>0</v>
      </c>
      <c r="S138" s="308">
        <f>IF(S$7=0,0,S$7/PPA_fec!S$7)</f>
        <v>0</v>
      </c>
      <c r="T138" s="308">
        <f>IF(T$7=0,0,T$7/PPA_fec!T$7)</f>
        <v>0</v>
      </c>
      <c r="U138" s="308">
        <f>IF(U$7=0,0,U$7/PPA_fec!U$7)</f>
        <v>0</v>
      </c>
      <c r="V138" s="308">
        <f>IF(V$7=0,0,V$7/PPA_fec!V$7)</f>
        <v>0.16607632293704855</v>
      </c>
      <c r="W138" s="308">
        <f>IF(W$7=0,0,W$7/PPA_fec!W$7)</f>
        <v>0.16607632293704858</v>
      </c>
      <c r="DA138" s="77"/>
    </row>
    <row r="139" spans="1:105" ht="12" customHeight="1" x14ac:dyDescent="0.25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</v>
      </c>
      <c r="K139" s="308">
        <f>IF(K$8=0,0,K$8/PPA_fec!K$8)</f>
        <v>0</v>
      </c>
      <c r="L139" s="308">
        <f>IF(L$8=0,0,L$8/PPA_fec!L$8)</f>
        <v>0</v>
      </c>
      <c r="M139" s="308">
        <f>IF(M$8=0,0,M$8/PPA_fec!M$8)</f>
        <v>0</v>
      </c>
      <c r="N139" s="308">
        <f>IF(N$8=0,0,N$8/PPA_fec!N$8)</f>
        <v>0</v>
      </c>
      <c r="O139" s="308">
        <f>IF(O$8=0,0,O$8/PPA_fec!O$8)</f>
        <v>0</v>
      </c>
      <c r="P139" s="308">
        <f>IF(P$8=0,0,P$8/PPA_fec!P$8)</f>
        <v>0</v>
      </c>
      <c r="Q139" s="308">
        <f>IF(Q$8=0,0,Q$8/PPA_fec!Q$8)</f>
        <v>0</v>
      </c>
      <c r="R139" s="308">
        <f>IF(R$8=0,0,R$8/PPA_fec!R$8)</f>
        <v>0</v>
      </c>
      <c r="S139" s="308">
        <f>IF(S$8=0,0,S$8/PPA_fec!S$8)</f>
        <v>0</v>
      </c>
      <c r="T139" s="308">
        <f>IF(T$8=0,0,T$8/PPA_fec!T$8)</f>
        <v>0</v>
      </c>
      <c r="U139" s="308">
        <f>IF(U$8=0,0,U$8/PPA_fec!U$8)</f>
        <v>0</v>
      </c>
      <c r="V139" s="308">
        <f>IF(V$8=0,0,V$8/PPA_fec!V$8)</f>
        <v>0.75849841896575709</v>
      </c>
      <c r="W139" s="308">
        <f>IF(W$8=0,0,W$8/PPA_fec!W$8)</f>
        <v>0.75849841896575709</v>
      </c>
      <c r="DA139" s="77"/>
    </row>
    <row r="140" spans="1:105" ht="12" customHeight="1" x14ac:dyDescent="0.25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</v>
      </c>
      <c r="K140" s="308">
        <f>IF(K$9=0,0,K$9/PPA_fec!K$9)</f>
        <v>0</v>
      </c>
      <c r="L140" s="308">
        <f>IF(L$9=0,0,L$9/PPA_fec!L$9)</f>
        <v>0</v>
      </c>
      <c r="M140" s="308">
        <f>IF(M$9=0,0,M$9/PPA_fec!M$9)</f>
        <v>0</v>
      </c>
      <c r="N140" s="308">
        <f>IF(N$9=0,0,N$9/PPA_fec!N$9)</f>
        <v>0</v>
      </c>
      <c r="O140" s="308">
        <f>IF(O$9=0,0,O$9/PPA_fec!O$9)</f>
        <v>0</v>
      </c>
      <c r="P140" s="308">
        <f>IF(P$9=0,0,P$9/PPA_fec!P$9)</f>
        <v>0</v>
      </c>
      <c r="Q140" s="308">
        <f>IF(Q$9=0,0,Q$9/PPA_fec!Q$9)</f>
        <v>0</v>
      </c>
      <c r="R140" s="308">
        <f>IF(R$9=0,0,R$9/PPA_fec!R$9)</f>
        <v>0</v>
      </c>
      <c r="S140" s="308">
        <f>IF(S$9=0,0,S$9/PPA_fec!S$9)</f>
        <v>0</v>
      </c>
      <c r="T140" s="308">
        <f>IF(T$9=0,0,T$9/PPA_fec!T$9)</f>
        <v>0</v>
      </c>
      <c r="U140" s="308">
        <f>IF(U$9=0,0,U$9/PPA_fec!U$9)</f>
        <v>0</v>
      </c>
      <c r="V140" s="308">
        <f>IF(V$9=0,0,V$9/PPA_fec!V$9)</f>
        <v>0.645006957459763</v>
      </c>
      <c r="W140" s="308">
        <f>IF(W$9=0,0,W$9/PPA_fec!W$9)</f>
        <v>0.64500695745976266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</v>
      </c>
      <c r="K141" s="309">
        <f>IF(K$10=0,0,K$10/PPA_fec!K$10)</f>
        <v>0</v>
      </c>
      <c r="L141" s="309">
        <f>IF(L$10=0,0,L$10/PPA_fec!L$10)</f>
        <v>0</v>
      </c>
      <c r="M141" s="309">
        <f>IF(M$10=0,0,M$10/PPA_fec!M$10)</f>
        <v>0</v>
      </c>
      <c r="N141" s="309">
        <f>IF(N$10=0,0,N$10/PPA_fec!N$10)</f>
        <v>0</v>
      </c>
      <c r="O141" s="309">
        <f>IF(O$10=0,0,O$10/PPA_fec!O$10)</f>
        <v>0</v>
      </c>
      <c r="P141" s="309">
        <f>IF(P$10=0,0,P$10/PPA_fec!P$10)</f>
        <v>0</v>
      </c>
      <c r="Q141" s="309">
        <f>IF(Q$10=0,0,Q$10/PPA_fec!Q$10)</f>
        <v>0</v>
      </c>
      <c r="R141" s="309">
        <f>IF(R$10=0,0,R$10/PPA_fec!R$10)</f>
        <v>0</v>
      </c>
      <c r="S141" s="309">
        <f>IF(S$10=0,0,S$10/PPA_fec!S$10)</f>
        <v>0</v>
      </c>
      <c r="T141" s="309">
        <f>IF(T$10=0,0,T$10/PPA_fec!T$10)</f>
        <v>0</v>
      </c>
      <c r="U141" s="309">
        <f>IF(U$10=0,0,U$10/PPA_fec!U$10)</f>
        <v>0</v>
      </c>
      <c r="V141" s="309">
        <f>IF(V$10=0,0,V$10/PPA_fec!V$10)</f>
        <v>1.278290344010016</v>
      </c>
      <c r="W141" s="309">
        <f>IF(W$10=0,0,W$10/PPA_fec!W$10)</f>
        <v>1.2754213368840224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</v>
      </c>
      <c r="K142" s="310">
        <f>IF(K$16=0,0,K$16/PPA_fec!K$16)</f>
        <v>0</v>
      </c>
      <c r="L142" s="310">
        <f>IF(L$16=0,0,L$16/PPA_fec!L$16)</f>
        <v>0</v>
      </c>
      <c r="M142" s="310">
        <f>IF(M$16=0,0,M$16/PPA_fec!M$16)</f>
        <v>0</v>
      </c>
      <c r="N142" s="310">
        <f>IF(N$16=0,0,N$16/PPA_fec!N$16)</f>
        <v>0</v>
      </c>
      <c r="O142" s="310">
        <f>IF(O$16=0,0,O$16/PPA_fec!O$16)</f>
        <v>0</v>
      </c>
      <c r="P142" s="310">
        <f>IF(P$16=0,0,P$16/PPA_fec!P$16)</f>
        <v>0</v>
      </c>
      <c r="Q142" s="310">
        <f>IF(Q$16=0,0,Q$16/PPA_fec!Q$16)</f>
        <v>0</v>
      </c>
      <c r="R142" s="310">
        <f>IF(R$16=0,0,R$16/PPA_fec!R$16)</f>
        <v>0</v>
      </c>
      <c r="S142" s="310">
        <f>IF(S$16=0,0,S$16/PPA_fec!S$16)</f>
        <v>0</v>
      </c>
      <c r="T142" s="310">
        <f>IF(T$16=0,0,T$16/PPA_fec!T$16)</f>
        <v>0</v>
      </c>
      <c r="U142" s="310">
        <f>IF(U$16=0,0,U$16/PPA_fec!U$16)</f>
        <v>0</v>
      </c>
      <c r="V142" s="310">
        <f>IF(V$16=0,0,V$16/PPA_fec!V$16)</f>
        <v>0.67715999999999987</v>
      </c>
      <c r="W142" s="310">
        <f>IF(W$16=0,0,W$16/PPA_fec!W$16)</f>
        <v>0.67716000000000021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</v>
      </c>
      <c r="K143" s="310">
        <f>IF(K$17=0,0,K$17/PPA_fec!K$17)</f>
        <v>0</v>
      </c>
      <c r="L143" s="310">
        <f>IF(L$17=0,0,L$17/PPA_fec!L$17)</f>
        <v>0</v>
      </c>
      <c r="M143" s="310">
        <f>IF(M$17=0,0,M$17/PPA_fec!M$17)</f>
        <v>0</v>
      </c>
      <c r="N143" s="310">
        <f>IF(N$17=0,0,N$17/PPA_fec!N$17)</f>
        <v>0</v>
      </c>
      <c r="O143" s="310">
        <f>IF(O$17=0,0,O$17/PPA_fec!O$17)</f>
        <v>0</v>
      </c>
      <c r="P143" s="310">
        <f>IF(P$17=0,0,P$17/PPA_fec!P$17)</f>
        <v>0</v>
      </c>
      <c r="Q143" s="310">
        <f>IF(Q$17=0,0,Q$17/PPA_fec!Q$17)</f>
        <v>0</v>
      </c>
      <c r="R143" s="310">
        <f>IF(R$17=0,0,R$17/PPA_fec!R$17)</f>
        <v>0</v>
      </c>
      <c r="S143" s="310">
        <f>IF(S$17=0,0,S$17/PPA_fec!S$17)</f>
        <v>0</v>
      </c>
      <c r="T143" s="310">
        <f>IF(T$17=0,0,T$17/PPA_fec!T$17)</f>
        <v>0</v>
      </c>
      <c r="U143" s="310">
        <f>IF(U$17=0,0,U$17/PPA_fec!U$17)</f>
        <v>0</v>
      </c>
      <c r="V143" s="310">
        <f>IF(V$17=0,0,V$17/PPA_fec!V$17)</f>
        <v>0.78269998582459444</v>
      </c>
      <c r="W143" s="310">
        <f>IF(W$17=0,0,W$17/PPA_fec!W$17)</f>
        <v>0.78480884588723643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</v>
      </c>
      <c r="K144" s="311">
        <f>IF(K$30=0,0,K$30/PPA_fec!K$30)</f>
        <v>0</v>
      </c>
      <c r="L144" s="311">
        <f>IF(L$30=0,0,L$30/PPA_fec!L$30)</f>
        <v>0</v>
      </c>
      <c r="M144" s="311">
        <f>IF(M$30=0,0,M$30/PPA_fec!M$30)</f>
        <v>0</v>
      </c>
      <c r="N144" s="311">
        <f>IF(N$30=0,0,N$30/PPA_fec!N$30)</f>
        <v>0</v>
      </c>
      <c r="O144" s="311">
        <f>IF(O$30=0,0,O$30/PPA_fec!O$30)</f>
        <v>0</v>
      </c>
      <c r="P144" s="311">
        <f>IF(P$30=0,0,P$30/PPA_fec!P$30)</f>
        <v>0</v>
      </c>
      <c r="Q144" s="311">
        <f>IF(Q$30=0,0,Q$30/PPA_fec!Q$30)</f>
        <v>0</v>
      </c>
      <c r="R144" s="311">
        <f>IF(R$30=0,0,R$30/PPA_fec!R$30)</f>
        <v>0</v>
      </c>
      <c r="S144" s="311">
        <f>IF(S$30=0,0,S$30/PPA_fec!S$30)</f>
        <v>0</v>
      </c>
      <c r="T144" s="311">
        <f>IF(T$30=0,0,T$30/PPA_fec!T$30)</f>
        <v>0</v>
      </c>
      <c r="U144" s="311">
        <f>IF(U$30=0,0,U$30/PPA_fec!U$30)</f>
        <v>0</v>
      </c>
      <c r="V144" s="311">
        <f>IF(V$30=0,0,V$30/PPA_fec!V$30)</f>
        <v>0.82417499999999999</v>
      </c>
      <c r="W144" s="311">
        <f>IF(W$30=0,0,W$30/PPA_fec!W$30)</f>
        <v>0.82417499999999999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0.61577417741575036</v>
      </c>
      <c r="C146" s="324">
        <f>IF(C$32=0,0,C$32/PPA_fec!C$32)</f>
        <v>0.61633652572404551</v>
      </c>
      <c r="D146" s="324">
        <f>IF(D$32=0,0,D$32/PPA_fec!D$32)</f>
        <v>0.61800385031150418</v>
      </c>
      <c r="E146" s="324">
        <f>IF(E$32=0,0,E$32/PPA_fec!E$32)</f>
        <v>0.62436540642987681</v>
      </c>
      <c r="F146" s="324">
        <f>IF(F$32=0,0,F$32/PPA_fec!F$32)</f>
        <v>0.62238202223899641</v>
      </c>
      <c r="G146" s="324">
        <f>IF(G$32=0,0,G$32/PPA_fec!G$32)</f>
        <v>0.61969969412954962</v>
      </c>
      <c r="H146" s="324">
        <f>IF(H$32=0,0,H$32/PPA_fec!H$32)</f>
        <v>0.62058676479508135</v>
      </c>
      <c r="I146" s="324">
        <f>IF(I$32=0,0,I$32/PPA_fec!I$32)</f>
        <v>0.62545228619576476</v>
      </c>
      <c r="J146" s="324">
        <f>IF(J$32=0,0,J$32/PPA_fec!J$32)</f>
        <v>0.62921354807922159</v>
      </c>
      <c r="K146" s="324">
        <f>IF(K$32=0,0,K$32/PPA_fec!K$32)</f>
        <v>0.62805526696556746</v>
      </c>
      <c r="L146" s="324">
        <f>IF(L$32=0,0,L$32/PPA_fec!L$32)</f>
        <v>0.64496226971930526</v>
      </c>
      <c r="M146" s="324">
        <f>IF(M$32=0,0,M$32/PPA_fec!M$32)</f>
        <v>0.65190973605150959</v>
      </c>
      <c r="N146" s="324">
        <f>IF(N$32=0,0,N$32/PPA_fec!N$32)</f>
        <v>0.64375180593753556</v>
      </c>
      <c r="O146" s="324">
        <f>IF(O$32=0,0,O$32/PPA_fec!O$32)</f>
        <v>0.66413873948267088</v>
      </c>
      <c r="P146" s="324">
        <f>IF(P$32=0,0,P$32/PPA_fec!P$32)</f>
        <v>0.66549072444630086</v>
      </c>
      <c r="Q146" s="324">
        <f>IF(Q$32=0,0,Q$32/PPA_fec!Q$32)</f>
        <v>0.66969714751734455</v>
      </c>
      <c r="R146" s="324">
        <f>IF(R$32=0,0,R$32/PPA_fec!R$32)</f>
        <v>0.66498091654104519</v>
      </c>
      <c r="S146" s="324">
        <f>IF(S$32=0,0,S$32/PPA_fec!S$32)</f>
        <v>0.64362806402251005</v>
      </c>
      <c r="T146" s="324">
        <f>IF(T$32=0,0,T$32/PPA_fec!T$32)</f>
        <v>0.64506904966428402</v>
      </c>
      <c r="U146" s="324">
        <f>IF(U$32=0,0,U$32/PPA_fec!U$32)</f>
        <v>0.64372215102382091</v>
      </c>
      <c r="V146" s="324">
        <f>IF(V$32=0,0,V$32/PPA_fec!V$32)</f>
        <v>0.6549138771543237</v>
      </c>
      <c r="W146" s="324">
        <f>IF(W$32=0,0,W$32/PPA_fec!W$32)</f>
        <v>0.65833913695440294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0.38558497685479193</v>
      </c>
      <c r="C147" s="307">
        <f>IF(C$33=0,0,C$33/PPA_fec!C$33)</f>
        <v>0.38558497685479193</v>
      </c>
      <c r="D147" s="307">
        <f>IF(D$33=0,0,D$33/PPA_fec!D$33)</f>
        <v>0.38558497685479198</v>
      </c>
      <c r="E147" s="307">
        <f>IF(E$33=0,0,E$33/PPA_fec!E$33)</f>
        <v>0.3875069517445911</v>
      </c>
      <c r="F147" s="307">
        <f>IF(F$33=0,0,F$33/PPA_fec!F$33)</f>
        <v>0.38750695174459099</v>
      </c>
      <c r="G147" s="307">
        <f>IF(G$33=0,0,G$33/PPA_fec!G$33)</f>
        <v>0.38750695174459099</v>
      </c>
      <c r="H147" s="307">
        <f>IF(H$33=0,0,H$33/PPA_fec!H$33)</f>
        <v>0.38750695174459093</v>
      </c>
      <c r="I147" s="307">
        <f>IF(I$33=0,0,I$33/PPA_fec!I$33)</f>
        <v>0.39192440765381326</v>
      </c>
      <c r="J147" s="307">
        <f>IF(J$33=0,0,J$33/PPA_fec!J$33)</f>
        <v>0.39192440765381314</v>
      </c>
      <c r="K147" s="307">
        <f>IF(K$33=0,0,K$33/PPA_fec!K$33)</f>
        <v>0.3919244076538132</v>
      </c>
      <c r="L147" s="307">
        <f>IF(L$33=0,0,L$33/PPA_fec!L$33)</f>
        <v>0.40290303270625183</v>
      </c>
      <c r="M147" s="307">
        <f>IF(M$33=0,0,M$33/PPA_fec!M$33)</f>
        <v>0.40753984375419239</v>
      </c>
      <c r="N147" s="307">
        <f>IF(N$33=0,0,N$33/PPA_fec!N$33)</f>
        <v>0.4075398437541925</v>
      </c>
      <c r="O147" s="307">
        <f>IF(O$33=0,0,O$33/PPA_fec!O$33)</f>
        <v>0.41757730176120395</v>
      </c>
      <c r="P147" s="307">
        <f>IF(P$33=0,0,P$33/PPA_fec!P$33)</f>
        <v>0.41757730176120395</v>
      </c>
      <c r="Q147" s="307">
        <f>IF(Q$33=0,0,Q$33/PPA_fec!Q$33)</f>
        <v>0.42254687854658507</v>
      </c>
      <c r="R147" s="307">
        <f>IF(R$33=0,0,R$33/PPA_fec!R$33)</f>
        <v>0.42769656131580774</v>
      </c>
      <c r="S147" s="307">
        <f>IF(S$33=0,0,S$33/PPA_fec!S$33)</f>
        <v>0.43264903538179283</v>
      </c>
      <c r="T147" s="307">
        <f>IF(T$33=0,0,T$33/PPA_fec!T$33)</f>
        <v>0.43264903538179311</v>
      </c>
      <c r="U147" s="307">
        <f>IF(U$33=0,0,U$33/PPA_fec!U$33)</f>
        <v>0.43264903538179311</v>
      </c>
      <c r="V147" s="307">
        <f>IF(V$33=0,0,V$33/PPA_fec!V$33)</f>
        <v>0.43887179932551112</v>
      </c>
      <c r="W147" s="307">
        <f>IF(W$33=0,0,W$33/PPA_fec!W$33)</f>
        <v>0.43887179932551096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0.10021626845728379</v>
      </c>
      <c r="C148" s="308">
        <f>IF(C$34=0,0,C$34/PPA_fec!C$34)</f>
        <v>0.10021626845728375</v>
      </c>
      <c r="D148" s="308">
        <f>IF(D$34=0,0,D$34/PPA_fec!D$34)</f>
        <v>0.10021626845728379</v>
      </c>
      <c r="E148" s="308">
        <f>IF(E$34=0,0,E$34/PPA_fec!E$34)</f>
        <v>0.10071580335383346</v>
      </c>
      <c r="F148" s="308">
        <f>IF(F$34=0,0,F$34/PPA_fec!F$34)</f>
        <v>0.10071580335383332</v>
      </c>
      <c r="G148" s="308">
        <f>IF(G$34=0,0,G$34/PPA_fec!G$34)</f>
        <v>0.10071580335383344</v>
      </c>
      <c r="H148" s="308">
        <f>IF(H$34=0,0,H$34/PPA_fec!H$34)</f>
        <v>0.1007158033538334</v>
      </c>
      <c r="I148" s="308">
        <f>IF(I$34=0,0,I$34/PPA_fec!I$34)</f>
        <v>0.10186393145495368</v>
      </c>
      <c r="J148" s="308">
        <f>IF(J$34=0,0,J$34/PPA_fec!J$34)</f>
        <v>0.10186393145495375</v>
      </c>
      <c r="K148" s="308">
        <f>IF(K$34=0,0,K$34/PPA_fec!K$34)</f>
        <v>0.10186393145495375</v>
      </c>
      <c r="L148" s="308">
        <f>IF(L$34=0,0,L$34/PPA_fec!L$34)</f>
        <v>0.104717353921051</v>
      </c>
      <c r="M148" s="308">
        <f>IF(M$34=0,0,M$34/PPA_fec!M$34)</f>
        <v>0.10592249397748298</v>
      </c>
      <c r="N148" s="308">
        <f>IF(N$34=0,0,N$34/PPA_fec!N$34)</f>
        <v>0.10592249397748292</v>
      </c>
      <c r="O148" s="308">
        <f>IF(O$34=0,0,O$34/PPA_fec!O$34)</f>
        <v>0.10853130045761249</v>
      </c>
      <c r="P148" s="308">
        <f>IF(P$34=0,0,P$34/PPA_fec!P$34)</f>
        <v>0.10853130045761256</v>
      </c>
      <c r="Q148" s="308">
        <f>IF(Q$34=0,0,Q$34/PPA_fec!Q$34)</f>
        <v>0.10982292868780266</v>
      </c>
      <c r="R148" s="308">
        <f>IF(R$34=0,0,R$34/PPA_fec!R$34)</f>
        <v>0.11116136773975935</v>
      </c>
      <c r="S148" s="308">
        <f>IF(S$34=0,0,S$34/PPA_fec!S$34)</f>
        <v>0.11244855085195668</v>
      </c>
      <c r="T148" s="308">
        <f>IF(T$34=0,0,T$34/PPA_fec!T$34)</f>
        <v>0.11244855085195669</v>
      </c>
      <c r="U148" s="308">
        <f>IF(U$34=0,0,U$34/PPA_fec!U$34)</f>
        <v>0.11244855085195668</v>
      </c>
      <c r="V148" s="308">
        <f>IF(V$34=0,0,V$34/PPA_fec!V$34)</f>
        <v>0.11406589130701486</v>
      </c>
      <c r="W148" s="308">
        <f>IF(W$34=0,0,W$34/PPA_fec!W$34)</f>
        <v>0.1140658913070149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0.54938227366831405</v>
      </c>
      <c r="C149" s="308">
        <f>IF(C$35=0,0,C$35/PPA_fec!C$35)</f>
        <v>0.54938227366831416</v>
      </c>
      <c r="D149" s="308">
        <f>IF(D$35=0,0,D$35/PPA_fec!D$35)</f>
        <v>0.54938227366831394</v>
      </c>
      <c r="E149" s="308">
        <f>IF(E$35=0,0,E$35/PPA_fec!E$35)</f>
        <v>0.55212070747220399</v>
      </c>
      <c r="F149" s="308">
        <f>IF(F$35=0,0,F$35/PPA_fec!F$35)</f>
        <v>0.55212070747220388</v>
      </c>
      <c r="G149" s="308">
        <f>IF(G$35=0,0,G$35/PPA_fec!G$35)</f>
        <v>0.55212070747220399</v>
      </c>
      <c r="H149" s="308">
        <f>IF(H$35=0,0,H$35/PPA_fec!H$35)</f>
        <v>0.55212070747220421</v>
      </c>
      <c r="I149" s="308">
        <f>IF(I$35=0,0,I$35/PPA_fec!I$35)</f>
        <v>0.55841470780135072</v>
      </c>
      <c r="J149" s="308">
        <f>IF(J$35=0,0,J$35/PPA_fec!J$35)</f>
        <v>0.55841470780135061</v>
      </c>
      <c r="K149" s="308">
        <f>IF(K$35=0,0,K$35/PPA_fec!K$35)</f>
        <v>0.55841470780135072</v>
      </c>
      <c r="L149" s="308">
        <f>IF(L$35=0,0,L$35/PPA_fec!L$35)</f>
        <v>0.57405707551561946</v>
      </c>
      <c r="M149" s="308">
        <f>IF(M$35=0,0,M$35/PPA_fec!M$35)</f>
        <v>0.58066361350075313</v>
      </c>
      <c r="N149" s="308">
        <f>IF(N$35=0,0,N$35/PPA_fec!N$35)</f>
        <v>0.58066361350075302</v>
      </c>
      <c r="O149" s="308">
        <f>IF(O$35=0,0,O$35/PPA_fec!O$35)</f>
        <v>0.5949650044592989</v>
      </c>
      <c r="P149" s="308">
        <f>IF(P$35=0,0,P$35/PPA_fec!P$35)</f>
        <v>0.5949650044592989</v>
      </c>
      <c r="Q149" s="308">
        <f>IF(Q$35=0,0,Q$35/PPA_fec!Q$35)</f>
        <v>0.60204566775638102</v>
      </c>
      <c r="R149" s="308">
        <f>IF(R$35=0,0,R$35/PPA_fec!R$35)</f>
        <v>0.6093829464322863</v>
      </c>
      <c r="S149" s="308">
        <f>IF(S$35=0,0,S$35/PPA_fec!S$35)</f>
        <v>0.61643924173934894</v>
      </c>
      <c r="T149" s="308">
        <f>IF(T$35=0,0,T$35/PPA_fec!T$35)</f>
        <v>0.61643924173934872</v>
      </c>
      <c r="U149" s="308">
        <f>IF(U$35=0,0,U$35/PPA_fec!U$35)</f>
        <v>0.61643924173934861</v>
      </c>
      <c r="V149" s="308">
        <f>IF(V$35=0,0,V$35/PPA_fec!V$35)</f>
        <v>0.62530544869530202</v>
      </c>
      <c r="W149" s="308">
        <f>IF(W$35=0,0,W$35/PPA_fec!W$35)</f>
        <v>0.6253054486953018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0.38721073841016534</v>
      </c>
      <c r="C150" s="308">
        <f>IF(C$36=0,0,C$36/PPA_fec!C$36)</f>
        <v>0.3872107384101654</v>
      </c>
      <c r="D150" s="308">
        <f>IF(D$36=0,0,D$36/PPA_fec!D$36)</f>
        <v>0.38721073841016557</v>
      </c>
      <c r="E150" s="308">
        <f>IF(E$36=0,0,E$36/PPA_fec!E$36)</f>
        <v>0.38914081702047704</v>
      </c>
      <c r="F150" s="308">
        <f>IF(F$36=0,0,F$36/PPA_fec!F$36)</f>
        <v>0.38914081702047698</v>
      </c>
      <c r="G150" s="308">
        <f>IF(G$36=0,0,G$36/PPA_fec!G$36)</f>
        <v>0.38914081702047693</v>
      </c>
      <c r="H150" s="308">
        <f>IF(H$36=0,0,H$36/PPA_fec!H$36)</f>
        <v>0.38914081702047704</v>
      </c>
      <c r="I150" s="308">
        <f>IF(I$36=0,0,I$36/PPA_fec!I$36)</f>
        <v>0.39357689847379657</v>
      </c>
      <c r="J150" s="308">
        <f>IF(J$36=0,0,J$36/PPA_fec!J$36)</f>
        <v>0.39357689847379679</v>
      </c>
      <c r="K150" s="308">
        <f>IF(K$36=0,0,K$36/PPA_fec!K$36)</f>
        <v>0.39357689847379662</v>
      </c>
      <c r="L150" s="308">
        <f>IF(L$36=0,0,L$36/PPA_fec!L$36)</f>
        <v>0.40460181326160516</v>
      </c>
      <c r="M150" s="308">
        <f>IF(M$36=0,0,M$36/PPA_fec!M$36)</f>
        <v>0.40925817473187448</v>
      </c>
      <c r="N150" s="308">
        <f>IF(N$36=0,0,N$36/PPA_fec!N$36)</f>
        <v>0.40925817473187476</v>
      </c>
      <c r="O150" s="308">
        <f>IF(O$36=0,0,O$36/PPA_fec!O$36)</f>
        <v>0.41933795418375819</v>
      </c>
      <c r="P150" s="308">
        <f>IF(P$36=0,0,P$36/PPA_fec!P$36)</f>
        <v>0.41933795418375835</v>
      </c>
      <c r="Q150" s="308">
        <f>IF(Q$36=0,0,Q$36/PPA_fec!Q$36)</f>
        <v>0.42432848444857746</v>
      </c>
      <c r="R150" s="308">
        <f>IF(R$36=0,0,R$36/PPA_fec!R$36)</f>
        <v>0.42949988008726148</v>
      </c>
      <c r="S150" s="308">
        <f>IF(S$36=0,0,S$36/PPA_fec!S$36)</f>
        <v>0.43447323552161859</v>
      </c>
      <c r="T150" s="308">
        <f>IF(T$36=0,0,T$36/PPA_fec!T$36)</f>
        <v>0.43447323552161848</v>
      </c>
      <c r="U150" s="308">
        <f>IF(U$36=0,0,U$36/PPA_fec!U$36)</f>
        <v>0.43447323552161848</v>
      </c>
      <c r="V150" s="308">
        <f>IF(V$36=0,0,V$36/PPA_fec!V$36)</f>
        <v>0.44072223682154882</v>
      </c>
      <c r="W150" s="308">
        <f>IF(W$36=0,0,W$36/PPA_fec!W$36)</f>
        <v>0.44072223682154882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0.57291672059705478</v>
      </c>
      <c r="C151" s="309">
        <f>IF(C$37=0,0,C$37/PPA_fec!C$37)</f>
        <v>0.56022548102852288</v>
      </c>
      <c r="D151" s="309">
        <f>IF(D$37=0,0,D$37/PPA_fec!D$37)</f>
        <v>0.55490810971768667</v>
      </c>
      <c r="E151" s="309">
        <f>IF(E$37=0,0,E$37/PPA_fec!E$37)</f>
        <v>0.56081219559786522</v>
      </c>
      <c r="F151" s="309">
        <f>IF(F$37=0,0,F$37/PPA_fec!F$37)</f>
        <v>0.57112909346264618</v>
      </c>
      <c r="G151" s="309">
        <f>IF(G$37=0,0,G$37/PPA_fec!G$37)</f>
        <v>0.59105889214950358</v>
      </c>
      <c r="H151" s="309">
        <f>IF(H$37=0,0,H$37/PPA_fec!H$37)</f>
        <v>0.57708381780829254</v>
      </c>
      <c r="I151" s="309">
        <f>IF(I$37=0,0,I$37/PPA_fec!I$37)</f>
        <v>0.57567072550870546</v>
      </c>
      <c r="J151" s="309">
        <f>IF(J$37=0,0,J$37/PPA_fec!J$37)</f>
        <v>0.56744329545589667</v>
      </c>
      <c r="K151" s="309">
        <f>IF(K$37=0,0,K$37/PPA_fec!K$37)</f>
        <v>0.57407321574766446</v>
      </c>
      <c r="L151" s="309">
        <f>IF(L$37=0,0,L$37/PPA_fec!L$37)</f>
        <v>0.61773879451005453</v>
      </c>
      <c r="M151" s="309">
        <f>IF(M$37=0,0,M$37/PPA_fec!M$37)</f>
        <v>0.62856111618553989</v>
      </c>
      <c r="N151" s="309">
        <f>IF(N$37=0,0,N$37/PPA_fec!N$37)</f>
        <v>0.67939638898224242</v>
      </c>
      <c r="O151" s="309">
        <f>IF(O$37=0,0,O$37/PPA_fec!O$37)</f>
        <v>0.66972619633275599</v>
      </c>
      <c r="P151" s="309">
        <f>IF(P$37=0,0,P$37/PPA_fec!P$37)</f>
        <v>0.66675551055353854</v>
      </c>
      <c r="Q151" s="309">
        <f>IF(Q$37=0,0,Q$37/PPA_fec!Q$37)</f>
        <v>0.70186693948212842</v>
      </c>
      <c r="R151" s="309">
        <f>IF(R$37=0,0,R$37/PPA_fec!R$37)</f>
        <v>0.71859900967999857</v>
      </c>
      <c r="S151" s="309">
        <f>IF(S$37=0,0,S$37/PPA_fec!S$37)</f>
        <v>0.71219136184328191</v>
      </c>
      <c r="T151" s="309">
        <f>IF(T$37=0,0,T$37/PPA_fec!T$37)</f>
        <v>0.71667879690367564</v>
      </c>
      <c r="U151" s="309">
        <f>IF(U$37=0,0,U$37/PPA_fec!U$37)</f>
        <v>0.71094526005242209</v>
      </c>
      <c r="V151" s="309">
        <f>IF(V$37=0,0,V$37/PPA_fec!V$37)</f>
        <v>0.71261768725482022</v>
      </c>
      <c r="W151" s="309">
        <f>IF(W$37=0,0,W$37/PPA_fec!W$37)</f>
        <v>0.71127240374191258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0.5552851210994556</v>
      </c>
      <c r="C152" s="310">
        <f>IF(C$43=0,0,C$43/PPA_fec!C$43)</f>
        <v>0.5617013263963041</v>
      </c>
      <c r="D152" s="310">
        <f>IF(D$43=0,0,D$43/PPA_fec!D$43)</f>
        <v>0.5671649091762363</v>
      </c>
      <c r="E152" s="310">
        <f>IF(E$43=0,0,E$43/PPA_fec!E$43)</f>
        <v>0.56847519728793061</v>
      </c>
      <c r="F152" s="310">
        <f>IF(F$43=0,0,F$43/PPA_fec!F$43)</f>
        <v>0.56173667507102742</v>
      </c>
      <c r="G152" s="310">
        <f>IF(G$43=0,0,G$43/PPA_fec!G$43)</f>
        <v>0.5536261370605815</v>
      </c>
      <c r="H152" s="310">
        <f>IF(H$43=0,0,H$43/PPA_fec!H$43)</f>
        <v>0.55718751362024288</v>
      </c>
      <c r="I152" s="310">
        <f>IF(I$43=0,0,I$43/PPA_fec!I$43)</f>
        <v>0.56559727122531156</v>
      </c>
      <c r="J152" s="310">
        <f>IF(J$43=0,0,J$43/PPA_fec!J$43)</f>
        <v>0.57419920817131664</v>
      </c>
      <c r="K152" s="310">
        <f>IF(K$43=0,0,K$43/PPA_fec!K$43)</f>
        <v>0.56982546760669062</v>
      </c>
      <c r="L152" s="310">
        <f>IF(L$43=0,0,L$43/PPA_fec!L$43)</f>
        <v>0.57343596199215185</v>
      </c>
      <c r="M152" s="310">
        <f>IF(M$43=0,0,M$43/PPA_fec!M$43)</f>
        <v>0.57859232961325702</v>
      </c>
      <c r="N152" s="310">
        <f>IF(N$43=0,0,N$43/PPA_fec!N$43)</f>
        <v>0.56468673409236236</v>
      </c>
      <c r="O152" s="310">
        <f>IF(O$43=0,0,O$43/PPA_fec!O$43)</f>
        <v>0.58523874290490185</v>
      </c>
      <c r="P152" s="310">
        <f>IF(P$43=0,0,P$43/PPA_fec!P$43)</f>
        <v>0.58640689388608325</v>
      </c>
      <c r="Q152" s="310">
        <f>IF(Q$43=0,0,Q$43/PPA_fec!Q$43)</f>
        <v>0.58792079265230113</v>
      </c>
      <c r="R152" s="310">
        <f>IF(R$43=0,0,R$43/PPA_fec!R$43)</f>
        <v>0.59163647882321857</v>
      </c>
      <c r="S152" s="310">
        <f>IF(S$43=0,0,S$43/PPA_fec!S$43)</f>
        <v>0.58985163974195465</v>
      </c>
      <c r="T152" s="310">
        <f>IF(T$43=0,0,T$43/PPA_fec!T$43)</f>
        <v>0.58957077163436189</v>
      </c>
      <c r="U152" s="310">
        <f>IF(U$43=0,0,U$43/PPA_fec!U$43)</f>
        <v>0.58985540972401596</v>
      </c>
      <c r="V152" s="310">
        <f>IF(V$43=0,0,V$43/PPA_fec!V$43)</f>
        <v>0.6000819092670332</v>
      </c>
      <c r="W152" s="310">
        <f>IF(W$43=0,0,W$43/PPA_fec!W$43)</f>
        <v>0.60136247906535989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0.63592243102244572</v>
      </c>
      <c r="C153" s="310">
        <f>IF(C$56=0,0,C$56/PPA_fec!C$56)</f>
        <v>0.63606776920114849</v>
      </c>
      <c r="D153" s="310">
        <f>IF(D$56=0,0,D$56/PPA_fec!D$56)</f>
        <v>0.63763222591347102</v>
      </c>
      <c r="E153" s="310">
        <f>IF(E$56=0,0,E$56/PPA_fec!E$56)</f>
        <v>0.64476059831336852</v>
      </c>
      <c r="F153" s="310">
        <f>IF(F$56=0,0,F$56/PPA_fec!F$56)</f>
        <v>0.64293936779196237</v>
      </c>
      <c r="G153" s="310">
        <f>IF(G$56=0,0,G$56/PPA_fec!G$56)</f>
        <v>0.64053578301231928</v>
      </c>
      <c r="H153" s="310">
        <f>IF(H$56=0,0,H$56/PPA_fec!H$56)</f>
        <v>0.64129093386650426</v>
      </c>
      <c r="I153" s="310">
        <f>IF(I$56=0,0,I$56/PPA_fec!I$56)</f>
        <v>0.64581362129249387</v>
      </c>
      <c r="J153" s="310">
        <f>IF(J$56=0,0,J$56/PPA_fec!J$56)</f>
        <v>0.64948610404667417</v>
      </c>
      <c r="K153" s="310">
        <f>IF(K$56=0,0,K$56/PPA_fec!K$56)</f>
        <v>0.64843396367225947</v>
      </c>
      <c r="L153" s="310">
        <f>IF(L$56=0,0,L$56/PPA_fec!L$56)</f>
        <v>0.66709512755748734</v>
      </c>
      <c r="M153" s="310">
        <f>IF(M$56=0,0,M$56/PPA_fec!M$56)</f>
        <v>0.67440363446777263</v>
      </c>
      <c r="N153" s="310">
        <f>IF(N$56=0,0,N$56/PPA_fec!N$56)</f>
        <v>0.66693861617890404</v>
      </c>
      <c r="O153" s="310">
        <f>IF(O$56=0,0,O$56/PPA_fec!O$56)</f>
        <v>0.68756919219956258</v>
      </c>
      <c r="P153" s="310">
        <f>IF(P$56=0,0,P$56/PPA_fec!P$56)</f>
        <v>0.68900888670465521</v>
      </c>
      <c r="Q153" s="310">
        <f>IF(Q$56=0,0,Q$56/PPA_fec!Q$56)</f>
        <v>0.69359317044946356</v>
      </c>
      <c r="R153" s="310">
        <f>IF(R$56=0,0,R$56/PPA_fec!R$56)</f>
        <v>0.68662193355953705</v>
      </c>
      <c r="S153" s="310">
        <f>IF(S$56=0,0,S$56/PPA_fec!S$56)</f>
        <v>0.66069783106066382</v>
      </c>
      <c r="T153" s="310">
        <f>IF(T$56=0,0,T$56/PPA_fec!T$56)</f>
        <v>0.66249999945445792</v>
      </c>
      <c r="U153" s="310">
        <f>IF(U$56=0,0,U$56/PPA_fec!U$56)</f>
        <v>0.66083601591407437</v>
      </c>
      <c r="V153" s="310">
        <f>IF(V$56=0,0,V$56/PPA_fec!V$56)</f>
        <v>0.67245635272060322</v>
      </c>
      <c r="W153" s="310">
        <f>IF(W$56=0,0,W$56/PPA_fec!W$56)</f>
        <v>0.67643232805693521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0.6118644087554781</v>
      </c>
      <c r="C154" s="311">
        <f>IF(C$69=0,0,C$69/PPA_fec!C$69)</f>
        <v>0.61080242036344079</v>
      </c>
      <c r="D154" s="311">
        <f>IF(D$69=0,0,D$69/PPA_fec!D$69)</f>
        <v>0.61143098453342382</v>
      </c>
      <c r="E154" s="311">
        <f>IF(E$69=0,0,E$69/PPA_fec!E$69)</f>
        <v>0.61833538519141429</v>
      </c>
      <c r="F154" s="311">
        <f>IF(F$69=0,0,F$69/PPA_fec!F$69)</f>
        <v>0.6178153490313858</v>
      </c>
      <c r="G154" s="311">
        <f>IF(G$69=0,0,G$69/PPA_fec!G$69)</f>
        <v>0.61738501318936923</v>
      </c>
      <c r="H154" s="311">
        <f>IF(H$69=0,0,H$69/PPA_fec!H$69)</f>
        <v>0.61721498264263808</v>
      </c>
      <c r="I154" s="311">
        <f>IF(I$69=0,0,I$69/PPA_fec!I$69)</f>
        <v>0.62113855052309475</v>
      </c>
      <c r="J154" s="311">
        <f>IF(J$69=0,0,J$69/PPA_fec!J$69)</f>
        <v>0.62307509223372814</v>
      </c>
      <c r="K154" s="311">
        <f>IF(K$69=0,0,K$69/PPA_fec!K$69)</f>
        <v>0.62281667306919963</v>
      </c>
      <c r="L154" s="311">
        <f>IF(L$69=0,0,L$69/PPA_fec!L$69)</f>
        <v>0.64365185721487739</v>
      </c>
      <c r="M154" s="311">
        <f>IF(M$69=0,0,M$69/PPA_fec!M$69)</f>
        <v>0.65115860570093809</v>
      </c>
      <c r="N154" s="311">
        <f>IF(N$69=0,0,N$69/PPA_fec!N$69)</f>
        <v>0.6500873771176372</v>
      </c>
      <c r="O154" s="311">
        <f>IF(O$69=0,0,O$69/PPA_fec!O$69)</f>
        <v>0.66672666913473555</v>
      </c>
      <c r="P154" s="311">
        <f>IF(P$69=0,0,P$69/PPA_fec!P$69)</f>
        <v>0.66768747389456617</v>
      </c>
      <c r="Q154" s="311">
        <f>IF(Q$69=0,0,Q$69/PPA_fec!Q$69)</f>
        <v>0.67470586169153146</v>
      </c>
      <c r="R154" s="311">
        <f>IF(R$69=0,0,R$69/PPA_fec!R$69)</f>
        <v>0.66812183620066834</v>
      </c>
      <c r="S154" s="311">
        <f>IF(S$69=0,0,S$69/PPA_fec!S$69)</f>
        <v>0.64410066945594868</v>
      </c>
      <c r="T154" s="311">
        <f>IF(T$69=0,0,T$69/PPA_fec!T$69)</f>
        <v>0.6461613442837153</v>
      </c>
      <c r="U154" s="311">
        <f>IF(U$69=0,0,U$69/PPA_fec!U$69)</f>
        <v>0.64424505185008951</v>
      </c>
      <c r="V154" s="311">
        <f>IF(V$69=0,0,V$69/PPA_fec!V$69)</f>
        <v>0.65493625270823863</v>
      </c>
      <c r="W154" s="311">
        <f>IF(W$69=0,0,W$69/PPA_fec!W$69)</f>
        <v>0.65852139633780837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0.50361712171779582</v>
      </c>
      <c r="C156" s="324">
        <f>IF(C$83=0,0,C$83/PPA_fec!C$83)</f>
        <v>0.50442140778758227</v>
      </c>
      <c r="D156" s="324">
        <f>IF(D$83=0,0,D$83/PPA_fec!D$83)</f>
        <v>0.50593486884281269</v>
      </c>
      <c r="E156" s="324">
        <f>IF(E$83=0,0,E$83/PPA_fec!E$83)</f>
        <v>0.5085686885215801</v>
      </c>
      <c r="F156" s="324">
        <f>IF(F$83=0,0,F$83/PPA_fec!F$83)</f>
        <v>0.51067496045187921</v>
      </c>
      <c r="G156" s="324">
        <f>IF(G$83=0,0,G$83/PPA_fec!G$83)</f>
        <v>0.51234339049330024</v>
      </c>
      <c r="H156" s="324">
        <f>IF(H$83=0,0,H$83/PPA_fec!H$83)</f>
        <v>0.51074298666285511</v>
      </c>
      <c r="I156" s="324">
        <f>IF(I$83=0,0,I$83/PPA_fec!I$83)</f>
        <v>0.51703574638190464</v>
      </c>
      <c r="J156" s="324">
        <f>IF(J$83=0,0,J$83/PPA_fec!J$83)</f>
        <v>0.51735906410561305</v>
      </c>
      <c r="K156" s="324">
        <f>IF(K$83=0,0,K$83/PPA_fec!K$83)</f>
        <v>0.51750525501202671</v>
      </c>
      <c r="L156" s="324">
        <f>IF(L$83=0,0,L$83/PPA_fec!L$83)</f>
        <v>0.51892109009264775</v>
      </c>
      <c r="M156" s="324">
        <f>IF(M$83=0,0,M$83/PPA_fec!M$83)</f>
        <v>0.52493471832355898</v>
      </c>
      <c r="N156" s="324">
        <f>IF(N$83=0,0,N$83/PPA_fec!N$83)</f>
        <v>0.53565061748782405</v>
      </c>
      <c r="O156" s="324">
        <f>IF(O$83=0,0,O$83/PPA_fec!O$83)</f>
        <v>0.55224280086106825</v>
      </c>
      <c r="P156" s="324">
        <f>IF(P$83=0,0,P$83/PPA_fec!P$83)</f>
        <v>0.5596728699438358</v>
      </c>
      <c r="Q156" s="324">
        <f>IF(Q$83=0,0,Q$83/PPA_fec!Q$83)</f>
        <v>0.56726037806585317</v>
      </c>
      <c r="R156" s="324">
        <f>IF(R$83=0,0,R$83/PPA_fec!R$83)</f>
        <v>0.56968005576915215</v>
      </c>
      <c r="S156" s="324">
        <f>IF(S$83=0,0,S$83/PPA_fec!S$83)</f>
        <v>0.57288073838702747</v>
      </c>
      <c r="T156" s="324">
        <f>IF(T$83=0,0,T$83/PPA_fec!T$83)</f>
        <v>0.5781870388927568</v>
      </c>
      <c r="U156" s="324">
        <f>IF(U$83=0,0,U$83/PPA_fec!U$83)</f>
        <v>0.577633720340473</v>
      </c>
      <c r="V156" s="324">
        <f>IF(V$83=0,0,V$83/PPA_fec!V$83)</f>
        <v>0.57676757823590785</v>
      </c>
      <c r="W156" s="324">
        <f>IF(W$83=0,0,W$83/PPA_fec!W$83)</f>
        <v>0.57643504419025993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0.3805476692957116</v>
      </c>
      <c r="C157" s="336">
        <f>IF(C$84=0,0,C$84/PPA_fec!C$84)</f>
        <v>0.38156867264835592</v>
      </c>
      <c r="D157" s="336">
        <f>IF(D$84=0,0,D$84/PPA_fec!D$84)</f>
        <v>0.38243150093755779</v>
      </c>
      <c r="E157" s="336">
        <f>IF(E$84=0,0,E$84/PPA_fec!E$84)</f>
        <v>0.38479337331996666</v>
      </c>
      <c r="F157" s="336">
        <f>IF(F$84=0,0,F$84/PPA_fec!F$84)</f>
        <v>0.38614997587054917</v>
      </c>
      <c r="G157" s="336">
        <f>IF(G$84=0,0,G$84/PPA_fec!G$84)</f>
        <v>0.38614997587054933</v>
      </c>
      <c r="H157" s="336">
        <f>IF(H$84=0,0,H$84/PPA_fec!H$84)</f>
        <v>0.38614997587054928</v>
      </c>
      <c r="I157" s="336">
        <f>IF(I$84=0,0,I$84/PPA_fec!I$84)</f>
        <v>0.39128725070292486</v>
      </c>
      <c r="J157" s="336">
        <f>IF(J$84=0,0,J$84/PPA_fec!J$84)</f>
        <v>0.39128725070292464</v>
      </c>
      <c r="K157" s="336">
        <f>IF(K$84=0,0,K$84/PPA_fec!K$84)</f>
        <v>0.39128725070292469</v>
      </c>
      <c r="L157" s="336">
        <f>IF(L$84=0,0,L$84/PPA_fec!L$84)</f>
        <v>0.39128725070292469</v>
      </c>
      <c r="M157" s="336">
        <f>IF(M$84=0,0,M$84/PPA_fec!M$84)</f>
        <v>0.39563791350875666</v>
      </c>
      <c r="N157" s="336">
        <f>IF(N$84=0,0,N$84/PPA_fec!N$84)</f>
        <v>0.39985911391218154</v>
      </c>
      <c r="O157" s="336">
        <f>IF(O$84=0,0,O$84/PPA_fec!O$84)</f>
        <v>0.41445314305640057</v>
      </c>
      <c r="P157" s="336">
        <f>IF(P$84=0,0,P$84/PPA_fec!P$84)</f>
        <v>0.42021668914075705</v>
      </c>
      <c r="Q157" s="336">
        <f>IF(Q$84=0,0,Q$84/PPA_fec!Q$84)</f>
        <v>0.42317066077318283</v>
      </c>
      <c r="R157" s="336">
        <f>IF(R$84=0,0,R$84/PPA_fec!R$84)</f>
        <v>0.42317066077318277</v>
      </c>
      <c r="S157" s="336">
        <f>IF(S$84=0,0,S$84/PPA_fec!S$84)</f>
        <v>0.42672903301825232</v>
      </c>
      <c r="T157" s="336">
        <f>IF(T$84=0,0,T$84/PPA_fec!T$84)</f>
        <v>0.43049071894692803</v>
      </c>
      <c r="U157" s="336">
        <f>IF(U$84=0,0,U$84/PPA_fec!U$84)</f>
        <v>0.43049071894692825</v>
      </c>
      <c r="V157" s="336">
        <f>IF(V$84=0,0,V$84/PPA_fec!V$84)</f>
        <v>0.43049071894692792</v>
      </c>
      <c r="W157" s="336">
        <f>IF(W$84=0,0,W$84/PPA_fec!W$84)</f>
        <v>0.43049071894692809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9.5595291498342866E-2</v>
      </c>
      <c r="C158" s="337">
        <f>IF(C$85=0,0,C$85/PPA_fec!C$85)</f>
        <v>9.5851772147133738E-2</v>
      </c>
      <c r="D158" s="337">
        <f>IF(D$85=0,0,D$85/PPA_fec!D$85)</f>
        <v>9.6068518506326875E-2</v>
      </c>
      <c r="E158" s="337">
        <f>IF(E$85=0,0,E$85/PPA_fec!E$85)</f>
        <v>9.6661831505184842E-2</v>
      </c>
      <c r="F158" s="337">
        <f>IF(F$85=0,0,F$85/PPA_fec!F$85)</f>
        <v>9.7002616186668625E-2</v>
      </c>
      <c r="G158" s="337">
        <f>IF(G$85=0,0,G$85/PPA_fec!G$85)</f>
        <v>9.7002616186668611E-2</v>
      </c>
      <c r="H158" s="337">
        <f>IF(H$85=0,0,H$85/PPA_fec!H$85)</f>
        <v>9.7002616186668611E-2</v>
      </c>
      <c r="I158" s="337">
        <f>IF(I$85=0,0,I$85/PPA_fec!I$85)</f>
        <v>9.8293122803137775E-2</v>
      </c>
      <c r="J158" s="337">
        <f>IF(J$85=0,0,J$85/PPA_fec!J$85)</f>
        <v>9.8293122803137775E-2</v>
      </c>
      <c r="K158" s="337">
        <f>IF(K$85=0,0,K$85/PPA_fec!K$85)</f>
        <v>9.8293122803137775E-2</v>
      </c>
      <c r="L158" s="337">
        <f>IF(L$85=0,0,L$85/PPA_fec!L$85)</f>
        <v>9.8293122803137761E-2</v>
      </c>
      <c r="M158" s="337">
        <f>IF(M$85=0,0,M$85/PPA_fec!M$85)</f>
        <v>9.9386028929469447E-2</v>
      </c>
      <c r="N158" s="337">
        <f>IF(N$85=0,0,N$85/PPA_fec!N$85)</f>
        <v>0.10044641351620236</v>
      </c>
      <c r="O158" s="337">
        <f>IF(O$85=0,0,O$85/PPA_fec!O$85)</f>
        <v>0.10411249948319538</v>
      </c>
      <c r="P158" s="337">
        <f>IF(P$85=0,0,P$85/PPA_fec!P$85)</f>
        <v>0.10556032826379967</v>
      </c>
      <c r="Q158" s="337">
        <f>IF(Q$85=0,0,Q$85/PPA_fec!Q$85)</f>
        <v>0.10630237926572066</v>
      </c>
      <c r="R158" s="337">
        <f>IF(R$85=0,0,R$85/PPA_fec!R$85)</f>
        <v>0.10630237926572067</v>
      </c>
      <c r="S158" s="337">
        <f>IF(S$85=0,0,S$85/PPA_fec!S$85)</f>
        <v>0.10719625842849832</v>
      </c>
      <c r="T158" s="337">
        <f>IF(T$85=0,0,T$85/PPA_fec!T$85)</f>
        <v>0.10814121090591719</v>
      </c>
      <c r="U158" s="337">
        <f>IF(U$85=0,0,U$85/PPA_fec!U$85)</f>
        <v>0.10814121090591719</v>
      </c>
      <c r="V158" s="337">
        <f>IF(V$85=0,0,V$85/PPA_fec!V$85)</f>
        <v>0.10814121090591718</v>
      </c>
      <c r="W158" s="337">
        <f>IF(W$85=0,0,W$85/PPA_fec!W$85)</f>
        <v>0.10814121090591719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0.53624547695600255</v>
      </c>
      <c r="C159" s="337">
        <f>IF(C$86=0,0,C$86/PPA_fec!C$86)</f>
        <v>0.53768421505371766</v>
      </c>
      <c r="D159" s="337">
        <f>IF(D$86=0,0,D$86/PPA_fec!D$86)</f>
        <v>0.53890006212047425</v>
      </c>
      <c r="E159" s="337">
        <f>IF(E$86=0,0,E$86/PPA_fec!E$86)</f>
        <v>0.54222827428521558</v>
      </c>
      <c r="F159" s="337">
        <f>IF(F$86=0,0,F$86/PPA_fec!F$86)</f>
        <v>0.54413991910785597</v>
      </c>
      <c r="G159" s="337">
        <f>IF(G$86=0,0,G$86/PPA_fec!G$86)</f>
        <v>0.54413991910785575</v>
      </c>
      <c r="H159" s="337">
        <f>IF(H$86=0,0,H$86/PPA_fec!H$86)</f>
        <v>0.54413991910785575</v>
      </c>
      <c r="I159" s="337">
        <f>IF(I$86=0,0,I$86/PPA_fec!I$86)</f>
        <v>0.55137906577728535</v>
      </c>
      <c r="J159" s="337">
        <f>IF(J$86=0,0,J$86/PPA_fec!J$86)</f>
        <v>0.55137906577728535</v>
      </c>
      <c r="K159" s="337">
        <f>IF(K$86=0,0,K$86/PPA_fec!K$86)</f>
        <v>0.55137906577728524</v>
      </c>
      <c r="L159" s="337">
        <f>IF(L$86=0,0,L$86/PPA_fec!L$86)</f>
        <v>0.55137906577728546</v>
      </c>
      <c r="M159" s="337">
        <f>IF(M$86=0,0,M$86/PPA_fec!M$86)</f>
        <v>0.55750976487131954</v>
      </c>
      <c r="N159" s="337">
        <f>IF(N$86=0,0,N$86/PPA_fec!N$86)</f>
        <v>0.56345803313387599</v>
      </c>
      <c r="O159" s="337">
        <f>IF(O$86=0,0,O$86/PPA_fec!O$86)</f>
        <v>0.58372823173622146</v>
      </c>
      <c r="P159" s="337">
        <f>IF(P$86=0,0,P$86/PPA_fec!P$86)</f>
        <v>0.59214473527113753</v>
      </c>
      <c r="Q159" s="337">
        <f>IF(Q$86=0,0,Q$86/PPA_fec!Q$86)</f>
        <v>0.59630729900428636</v>
      </c>
      <c r="R159" s="337">
        <f>IF(R$86=0,0,R$86/PPA_fec!R$86)</f>
        <v>0.59630729900428636</v>
      </c>
      <c r="S159" s="337">
        <f>IF(S$86=0,0,S$86/PPA_fec!S$86)</f>
        <v>0.60132154866524401</v>
      </c>
      <c r="T159" s="337">
        <f>IF(T$86=0,0,T$86/PPA_fec!T$86)</f>
        <v>0.60662229605574758</v>
      </c>
      <c r="U159" s="337">
        <f>IF(U$86=0,0,U$86/PPA_fec!U$86)</f>
        <v>0.60662229605574758</v>
      </c>
      <c r="V159" s="337">
        <f>IF(V$86=0,0,V$86/PPA_fec!V$86)</f>
        <v>0.60662229605574736</v>
      </c>
      <c r="W159" s="337">
        <f>IF(W$86=0,0,W$86/PPA_fec!W$86)</f>
        <v>0.60662229605574747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0.38067562164139251</v>
      </c>
      <c r="C160" s="337">
        <f>IF(C$87=0,0,C$87/PPA_fec!C$87)</f>
        <v>0.38169696828814814</v>
      </c>
      <c r="D160" s="337">
        <f>IF(D$87=0,0,D$87/PPA_fec!D$87)</f>
        <v>0.3825600866879259</v>
      </c>
      <c r="E160" s="337">
        <f>IF(E$87=0,0,E$87/PPA_fec!E$87)</f>
        <v>0.38492275320766861</v>
      </c>
      <c r="F160" s="337">
        <f>IF(F$87=0,0,F$87/PPA_fec!F$87)</f>
        <v>0.38627981189158866</v>
      </c>
      <c r="G160" s="337">
        <f>IF(G$87=0,0,G$87/PPA_fec!G$87)</f>
        <v>0.38627981189158878</v>
      </c>
      <c r="H160" s="337">
        <f>IF(H$87=0,0,H$87/PPA_fec!H$87)</f>
        <v>0.38627981189158872</v>
      </c>
      <c r="I160" s="337">
        <f>IF(I$87=0,0,I$87/PPA_fec!I$87)</f>
        <v>0.39141881404071915</v>
      </c>
      <c r="J160" s="337">
        <f>IF(J$87=0,0,J$87/PPA_fec!J$87)</f>
        <v>0.39141881404071915</v>
      </c>
      <c r="K160" s="337">
        <f>IF(K$87=0,0,K$87/PPA_fec!K$87)</f>
        <v>0.39141881404071904</v>
      </c>
      <c r="L160" s="337">
        <f>IF(L$87=0,0,L$87/PPA_fec!L$87)</f>
        <v>0.39141881404071927</v>
      </c>
      <c r="M160" s="337">
        <f>IF(M$87=0,0,M$87/PPA_fec!M$87)</f>
        <v>0.39577093967908494</v>
      </c>
      <c r="N160" s="337">
        <f>IF(N$87=0,0,N$87/PPA_fec!N$87)</f>
        <v>0.39999355938562681</v>
      </c>
      <c r="O160" s="337">
        <f>IF(O$87=0,0,O$87/PPA_fec!O$87)</f>
        <v>0.41459249551105343</v>
      </c>
      <c r="P160" s="337">
        <f>IF(P$87=0,0,P$87/PPA_fec!P$87)</f>
        <v>0.42035797948466924</v>
      </c>
      <c r="Q160" s="337">
        <f>IF(Q$87=0,0,Q$87/PPA_fec!Q$87)</f>
        <v>0.42331294433720901</v>
      </c>
      <c r="R160" s="337">
        <f>IF(R$87=0,0,R$87/PPA_fec!R$87)</f>
        <v>0.42331294433720901</v>
      </c>
      <c r="S160" s="337">
        <f>IF(S$87=0,0,S$87/PPA_fec!S$87)</f>
        <v>0.42687251302128565</v>
      </c>
      <c r="T160" s="337">
        <f>IF(T$87=0,0,T$87/PPA_fec!T$87)</f>
        <v>0.43063546374955675</v>
      </c>
      <c r="U160" s="337">
        <f>IF(U$87=0,0,U$87/PPA_fec!U$87)</f>
        <v>0.43063546374955686</v>
      </c>
      <c r="V160" s="337">
        <f>IF(V$87=0,0,V$87/PPA_fec!V$87)</f>
        <v>0.43063546374955691</v>
      </c>
      <c r="W160" s="337">
        <f>IF(W$87=0,0,W$87/PPA_fec!W$87)</f>
        <v>0.43063546374955686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0.56689691283854282</v>
      </c>
      <c r="C161" s="338">
        <f>IF(C$88=0,0,C$88/PPA_fec!C$88)</f>
        <v>0.55582630672619038</v>
      </c>
      <c r="D161" s="338">
        <f>IF(D$88=0,0,D$88/PPA_fec!D$88)</f>
        <v>0.55179563169892676</v>
      </c>
      <c r="E161" s="338">
        <f>IF(E$88=0,0,E$88/PPA_fec!E$88)</f>
        <v>0.55832769182778252</v>
      </c>
      <c r="F161" s="338">
        <f>IF(F$88=0,0,F$88/PPA_fec!F$88)</f>
        <v>0.57060349922259435</v>
      </c>
      <c r="G161" s="338">
        <f>IF(G$88=0,0,G$88/PPA_fec!G$88)</f>
        <v>0.59051495706932455</v>
      </c>
      <c r="H161" s="338">
        <f>IF(H$88=0,0,H$88/PPA_fec!H$88)</f>
        <v>0.57655274360083419</v>
      </c>
      <c r="I161" s="338">
        <f>IF(I$88=0,0,I$88/PPA_fec!I$88)</f>
        <v>0.57622376346868043</v>
      </c>
      <c r="J161" s="338">
        <f>IF(J$88=0,0,J$88/PPA_fec!J$88)</f>
        <v>0.56798842945110362</v>
      </c>
      <c r="K161" s="338">
        <f>IF(K$88=0,0,K$88/PPA_fec!K$88)</f>
        <v>0.57462471900472645</v>
      </c>
      <c r="L161" s="338">
        <f>IF(L$88=0,0,L$88/PPA_fec!L$88)</f>
        <v>0.60148343351829348</v>
      </c>
      <c r="M161" s="338">
        <f>IF(M$88=0,0,M$88/PPA_fec!M$88)</f>
        <v>0.61178520823141136</v>
      </c>
      <c r="N161" s="338">
        <f>IF(N$88=0,0,N$88/PPA_fec!N$88)</f>
        <v>0.66831897477942148</v>
      </c>
      <c r="O161" s="338">
        <f>IF(O$88=0,0,O$88/PPA_fec!O$88)</f>
        <v>0.66643757175369045</v>
      </c>
      <c r="P161" s="338">
        <f>IF(P$88=0,0,P$88/PPA_fec!P$88)</f>
        <v>0.67270810382285773</v>
      </c>
      <c r="Q161" s="338">
        <f>IF(Q$88=0,0,Q$88/PPA_fec!Q$88)</f>
        <v>0.70472401394307693</v>
      </c>
      <c r="R161" s="338">
        <f>IF(R$88=0,0,R$88/PPA_fec!R$88)</f>
        <v>0.71283667902613868</v>
      </c>
      <c r="S161" s="338">
        <f>IF(S$88=0,0,S$88/PPA_fec!S$88)</f>
        <v>0.70426610394739098</v>
      </c>
      <c r="T161" s="338">
        <f>IF(T$88=0,0,T$88/PPA_fec!T$88)</f>
        <v>0.71495094056620845</v>
      </c>
      <c r="U161" s="338">
        <f>IF(U$88=0,0,U$88/PPA_fec!U$88)</f>
        <v>0.70923122682235962</v>
      </c>
      <c r="V161" s="338">
        <f>IF(V$88=0,0,V$88/PPA_fec!V$88)</f>
        <v>0.70081977505897919</v>
      </c>
      <c r="W161" s="338">
        <f>IF(W$88=0,0,W$88/PPA_fec!W$88)</f>
        <v>0.69949676370833713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0.49946881595062159</v>
      </c>
      <c r="C162" s="339">
        <f>IF(C$94=0,0,C$94/PPA_fec!C$94)</f>
        <v>0.50080888285096725</v>
      </c>
      <c r="D162" s="339">
        <f>IF(D$94=0,0,D$94/PPA_fec!D$94)</f>
        <v>0.50194134498054477</v>
      </c>
      <c r="E162" s="339">
        <f>IF(E$94=0,0,E$94/PPA_fec!E$94)</f>
        <v>0.50504130248245616</v>
      </c>
      <c r="F162" s="339">
        <f>IF(F$94=0,0,F$94/PPA_fec!F$94)</f>
        <v>0.50682184333009594</v>
      </c>
      <c r="G162" s="339">
        <f>IF(G$94=0,0,G$94/PPA_fec!G$94)</f>
        <v>0.50682184333009594</v>
      </c>
      <c r="H162" s="339">
        <f>IF(H$94=0,0,H$94/PPA_fec!H$94)</f>
        <v>0.50682184333009594</v>
      </c>
      <c r="I162" s="339">
        <f>IF(I$94=0,0,I$94/PPA_fec!I$94)</f>
        <v>0.51356451654758883</v>
      </c>
      <c r="J162" s="339">
        <f>IF(J$94=0,0,J$94/PPA_fec!J$94)</f>
        <v>0.51356451654758861</v>
      </c>
      <c r="K162" s="339">
        <f>IF(K$94=0,0,K$94/PPA_fec!K$94)</f>
        <v>0.51356451654758895</v>
      </c>
      <c r="L162" s="339">
        <f>IF(L$94=0,0,L$94/PPA_fec!L$94)</f>
        <v>0.51356451654758861</v>
      </c>
      <c r="M162" s="339">
        <f>IF(M$94=0,0,M$94/PPA_fec!M$94)</f>
        <v>0.5192747614802431</v>
      </c>
      <c r="N162" s="339">
        <f>IF(N$94=0,0,N$94/PPA_fec!N$94)</f>
        <v>0.52481508700973822</v>
      </c>
      <c r="O162" s="339">
        <f>IF(O$94=0,0,O$94/PPA_fec!O$94)</f>
        <v>0.5439697502615255</v>
      </c>
      <c r="P162" s="339">
        <f>IF(P$94=0,0,P$94/PPA_fec!P$94)</f>
        <v>0.55153440449724389</v>
      </c>
      <c r="Q162" s="339">
        <f>IF(Q$94=0,0,Q$94/PPA_fec!Q$94)</f>
        <v>0.55541149226480269</v>
      </c>
      <c r="R162" s="339">
        <f>IF(R$94=0,0,R$94/PPA_fec!R$94)</f>
        <v>0.55541149226480258</v>
      </c>
      <c r="S162" s="339">
        <f>IF(S$94=0,0,S$94/PPA_fec!S$94)</f>
        <v>0.56008185583645631</v>
      </c>
      <c r="T162" s="339">
        <f>IF(T$94=0,0,T$94/PPA_fec!T$94)</f>
        <v>0.56501906861784312</v>
      </c>
      <c r="U162" s="339">
        <f>IF(U$94=0,0,U$94/PPA_fec!U$94)</f>
        <v>0.56501906861784279</v>
      </c>
      <c r="V162" s="339">
        <f>IF(V$94=0,0,V$94/PPA_fec!V$94)</f>
        <v>0.56501906861784279</v>
      </c>
      <c r="W162" s="339">
        <f>IF(W$94=0,0,W$94/PPA_fec!W$94)</f>
        <v>0.56501906861784301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HU: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18.316959376749761</v>
      </c>
      <c r="W5" s="225">
        <v>19.51333428963105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0.14775099708040609</v>
      </c>
      <c r="W10" s="262">
        <v>0.1695781868915785</v>
      </c>
      <c r="DA10" s="68" t="s">
        <v>2032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3.5807979163925371E-3</v>
      </c>
      <c r="W11" s="228">
        <v>3.7477060964860478E-3</v>
      </c>
      <c r="DA11" s="69" t="s">
        <v>2033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0.14417019916401361</v>
      </c>
      <c r="W12" s="228">
        <v>0.16583048079509241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0</v>
      </c>
      <c r="K17" s="296">
        <f t="shared" si="0"/>
        <v>0</v>
      </c>
      <c r="L17" s="296">
        <f t="shared" si="0"/>
        <v>0</v>
      </c>
      <c r="M17" s="296">
        <f t="shared" si="0"/>
        <v>0</v>
      </c>
      <c r="N17" s="296">
        <f t="shared" si="0"/>
        <v>0</v>
      </c>
      <c r="O17" s="296">
        <f t="shared" si="0"/>
        <v>0</v>
      </c>
      <c r="P17" s="296">
        <f t="shared" si="0"/>
        <v>0</v>
      </c>
      <c r="Q17" s="296">
        <f t="shared" si="0"/>
        <v>0</v>
      </c>
      <c r="R17" s="296">
        <f t="shared" si="0"/>
        <v>0</v>
      </c>
      <c r="S17" s="296">
        <f t="shared" si="0"/>
        <v>0</v>
      </c>
      <c r="T17" s="296">
        <f t="shared" si="0"/>
        <v>0</v>
      </c>
      <c r="U17" s="296">
        <f t="shared" si="0"/>
        <v>0</v>
      </c>
      <c r="V17" s="296">
        <f t="shared" si="0"/>
        <v>18.16920837966936</v>
      </c>
      <c r="W17" s="296">
        <f t="shared" si="0"/>
        <v>19.34375610273948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</v>
      </c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1">
        <v>0</v>
      </c>
      <c r="R18" s="331">
        <v>0</v>
      </c>
      <c r="S18" s="331">
        <v>0</v>
      </c>
      <c r="T18" s="331">
        <v>0</v>
      </c>
      <c r="U18" s="331">
        <v>0</v>
      </c>
      <c r="V18" s="331">
        <v>18.16920837966936</v>
      </c>
      <c r="W18" s="331">
        <v>19.34375610273948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5.995181422784718</v>
      </c>
      <c r="W19" s="231">
        <v>4.5118443357611513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0.12626259722409369</v>
      </c>
      <c r="W21" s="231">
        <v>0.1385589054369048</v>
      </c>
      <c r="DA21" s="73" t="s">
        <v>2042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0.12936340438825711</v>
      </c>
      <c r="W22" s="231">
        <v>0.14244058408290541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5.2084334862379178</v>
      </c>
      <c r="W25" s="231">
        <v>6.3027862738088416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6.7099674690343729</v>
      </c>
      <c r="W27" s="231">
        <v>8.2481260036496735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156.97518714302851</v>
      </c>
      <c r="C32" s="225">
        <v>178.30973049210959</v>
      </c>
      <c r="D32" s="225">
        <v>185.67831332181331</v>
      </c>
      <c r="E32" s="225">
        <v>189.22087395803851</v>
      </c>
      <c r="F32" s="225">
        <v>168.60431933250089</v>
      </c>
      <c r="G32" s="225">
        <v>158.11700927449209</v>
      </c>
      <c r="H32" s="225">
        <v>182.2917883831357</v>
      </c>
      <c r="I32" s="225">
        <v>180.82903708195559</v>
      </c>
      <c r="J32" s="225">
        <v>160.74887327438009</v>
      </c>
      <c r="K32" s="225">
        <v>122.2260362038984</v>
      </c>
      <c r="L32" s="225">
        <v>149.92204861457901</v>
      </c>
      <c r="M32" s="225">
        <v>151.51841572701991</v>
      </c>
      <c r="N32" s="225">
        <v>152.98559084414441</v>
      </c>
      <c r="O32" s="225">
        <v>186.56147200425849</v>
      </c>
      <c r="P32" s="225">
        <v>188.8886055287586</v>
      </c>
      <c r="Q32" s="225">
        <v>143.67679489194111</v>
      </c>
      <c r="R32" s="225">
        <v>173.15057499005721</v>
      </c>
      <c r="S32" s="225">
        <v>422.2867960984247</v>
      </c>
      <c r="T32" s="225">
        <v>381.99629581577449</v>
      </c>
      <c r="U32" s="225">
        <v>421.90897751849661</v>
      </c>
      <c r="V32" s="225">
        <v>403.29067411759519</v>
      </c>
      <c r="W32" s="225">
        <v>389.71862383746623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2.876824488827701</v>
      </c>
      <c r="C37" s="262">
        <v>3.28140932214311</v>
      </c>
      <c r="D37" s="262">
        <v>3.6185309850801519</v>
      </c>
      <c r="E37" s="262">
        <v>3.6400314198063191</v>
      </c>
      <c r="F37" s="262">
        <v>3.1042327811548112</v>
      </c>
      <c r="G37" s="262">
        <v>2.6335097928451501</v>
      </c>
      <c r="H37" s="262">
        <v>3.1201972016156252</v>
      </c>
      <c r="I37" s="262">
        <v>3.0638181406227281</v>
      </c>
      <c r="J37" s="262">
        <v>3.3283981254746591</v>
      </c>
      <c r="K37" s="262">
        <v>2.5536478133507399</v>
      </c>
      <c r="L37" s="262">
        <v>2.461784287886188</v>
      </c>
      <c r="M37" s="262">
        <v>2.3693885099155452</v>
      </c>
      <c r="N37" s="262">
        <v>1.4271418616585749</v>
      </c>
      <c r="O37" s="262">
        <v>2.264557939020869</v>
      </c>
      <c r="P37" s="262">
        <v>2.3638244083552751</v>
      </c>
      <c r="Q37" s="262">
        <v>1.6130575985655831</v>
      </c>
      <c r="R37" s="262">
        <v>1.438146724450835</v>
      </c>
      <c r="S37" s="262">
        <v>2.098638051790096</v>
      </c>
      <c r="T37" s="262">
        <v>1.9367767782289389</v>
      </c>
      <c r="U37" s="262">
        <v>2.266474041685612</v>
      </c>
      <c r="V37" s="262">
        <v>2.4931578707960811</v>
      </c>
      <c r="W37" s="262">
        <v>2.5960201162658172</v>
      </c>
      <c r="DA37" s="68" t="s">
        <v>2057</v>
      </c>
    </row>
    <row r="38" spans="1:105" ht="12" customHeight="1" x14ac:dyDescent="0.25">
      <c r="A38" s="37" t="s">
        <v>160</v>
      </c>
      <c r="B38" s="228">
        <v>0</v>
      </c>
      <c r="C38" s="228">
        <v>0</v>
      </c>
      <c r="D38" s="228">
        <v>0</v>
      </c>
      <c r="E38" s="228">
        <v>0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3.6280407085964292E-2</v>
      </c>
      <c r="R38" s="228">
        <v>4.8578968890418343E-2</v>
      </c>
      <c r="S38" s="228">
        <v>6.0641516764074699E-2</v>
      </c>
      <c r="T38" s="228">
        <v>5.3934726242902853E-2</v>
      </c>
      <c r="U38" s="228">
        <v>5.9609526950256633E-2</v>
      </c>
      <c r="V38" s="228">
        <v>6.0422566922684877E-2</v>
      </c>
      <c r="W38" s="228">
        <v>5.7372475756862717E-2</v>
      </c>
      <c r="DA38" s="69" t="s">
        <v>2058</v>
      </c>
    </row>
    <row r="39" spans="1:105" ht="12" customHeight="1" x14ac:dyDescent="0.25">
      <c r="A39" s="37" t="s">
        <v>162</v>
      </c>
      <c r="B39" s="228">
        <v>2.876824488827701</v>
      </c>
      <c r="C39" s="228">
        <v>3.28140932214311</v>
      </c>
      <c r="D39" s="228">
        <v>3.6185309850801519</v>
      </c>
      <c r="E39" s="228">
        <v>3.6400314198063191</v>
      </c>
      <c r="F39" s="228">
        <v>3.1042327811548112</v>
      </c>
      <c r="G39" s="228">
        <v>2.6335097928451501</v>
      </c>
      <c r="H39" s="228">
        <v>3.1201972016156252</v>
      </c>
      <c r="I39" s="228">
        <v>3.0638181406227281</v>
      </c>
      <c r="J39" s="228">
        <v>3.3283981254746591</v>
      </c>
      <c r="K39" s="228">
        <v>2.5536478133507399</v>
      </c>
      <c r="L39" s="228">
        <v>2.461784287886188</v>
      </c>
      <c r="M39" s="228">
        <v>2.3693885099155452</v>
      </c>
      <c r="N39" s="228">
        <v>1.4271418616585749</v>
      </c>
      <c r="O39" s="228">
        <v>2.264557939020869</v>
      </c>
      <c r="P39" s="228">
        <v>2.3638244083552751</v>
      </c>
      <c r="Q39" s="228">
        <v>1.576777191479618</v>
      </c>
      <c r="R39" s="228">
        <v>1.389567755560416</v>
      </c>
      <c r="S39" s="228">
        <v>2.0379965350260218</v>
      </c>
      <c r="T39" s="228">
        <v>1.882842051986036</v>
      </c>
      <c r="U39" s="228">
        <v>2.2068645147353552</v>
      </c>
      <c r="V39" s="228">
        <v>2.4327353038733959</v>
      </c>
      <c r="W39" s="228">
        <v>2.538647640508954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4.466619207368141</v>
      </c>
      <c r="C43" s="263">
        <f t="shared" si="1"/>
        <v>5.0732846715932318</v>
      </c>
      <c r="D43" s="263">
        <f t="shared" si="1"/>
        <v>5.277095140195164</v>
      </c>
      <c r="E43" s="263">
        <f t="shared" si="1"/>
        <v>5.3791548561806444</v>
      </c>
      <c r="F43" s="263">
        <f t="shared" si="1"/>
        <v>4.7971039580100339</v>
      </c>
      <c r="G43" s="263">
        <f t="shared" si="1"/>
        <v>4.5067681009173048</v>
      </c>
      <c r="H43" s="263">
        <f t="shared" si="1"/>
        <v>5.1933794545368146</v>
      </c>
      <c r="I43" s="263">
        <f t="shared" si="1"/>
        <v>5.1526150417777643</v>
      </c>
      <c r="J43" s="263">
        <f t="shared" si="1"/>
        <v>4.5629123231566791</v>
      </c>
      <c r="K43" s="263">
        <f t="shared" si="1"/>
        <v>3.468764880885439</v>
      </c>
      <c r="L43" s="263">
        <f t="shared" si="1"/>
        <v>4.2742105601939953</v>
      </c>
      <c r="M43" s="263">
        <f t="shared" si="1"/>
        <v>4.3231602091914327</v>
      </c>
      <c r="N43" s="263">
        <f t="shared" si="1"/>
        <v>4.3929985212314744</v>
      </c>
      <c r="O43" s="263">
        <f t="shared" si="1"/>
        <v>5.341939538122829</v>
      </c>
      <c r="P43" s="263">
        <f t="shared" si="1"/>
        <v>5.4065153947943028</v>
      </c>
      <c r="Q43" s="263">
        <f t="shared" si="1"/>
        <v>4.1177894867645071</v>
      </c>
      <c r="R43" s="263">
        <f t="shared" si="1"/>
        <v>4.9771718337856923</v>
      </c>
      <c r="S43" s="263">
        <f t="shared" si="1"/>
        <v>12.179366899902449</v>
      </c>
      <c r="T43" s="263">
        <f t="shared" si="1"/>
        <v>11.016217943117271</v>
      </c>
      <c r="U43" s="263">
        <f t="shared" si="1"/>
        <v>12.163550825414809</v>
      </c>
      <c r="V43" s="263">
        <f t="shared" si="1"/>
        <v>11.617319311501429</v>
      </c>
      <c r="W43" s="263">
        <f t="shared" si="1"/>
        <v>11.22094503539711</v>
      </c>
      <c r="DA43" s="70"/>
    </row>
    <row r="44" spans="1:105" ht="12" customHeight="1" x14ac:dyDescent="0.25">
      <c r="A44" s="60" t="s">
        <v>1886</v>
      </c>
      <c r="B44" s="264">
        <v>4.466619207368141</v>
      </c>
      <c r="C44" s="264">
        <v>5.0732846715932318</v>
      </c>
      <c r="D44" s="264">
        <v>5.277095140195164</v>
      </c>
      <c r="E44" s="264">
        <v>5.3791548561806444</v>
      </c>
      <c r="F44" s="264">
        <v>4.7971039580100339</v>
      </c>
      <c r="G44" s="264">
        <v>4.5067681009173048</v>
      </c>
      <c r="H44" s="264">
        <v>5.1933794545368146</v>
      </c>
      <c r="I44" s="264">
        <v>5.1526150417777643</v>
      </c>
      <c r="J44" s="264">
        <v>4.5629123231566791</v>
      </c>
      <c r="K44" s="264">
        <v>3.468764880885439</v>
      </c>
      <c r="L44" s="264">
        <v>4.2742105601939953</v>
      </c>
      <c r="M44" s="264">
        <v>4.3231602091914327</v>
      </c>
      <c r="N44" s="264">
        <v>4.3929985212314744</v>
      </c>
      <c r="O44" s="264">
        <v>5.341939538122829</v>
      </c>
      <c r="P44" s="264">
        <v>5.4065153947943028</v>
      </c>
      <c r="Q44" s="264">
        <v>4.1177894867645071</v>
      </c>
      <c r="R44" s="264">
        <v>4.9771718337856923</v>
      </c>
      <c r="S44" s="264">
        <v>12.179366899902449</v>
      </c>
      <c r="T44" s="264">
        <v>11.016217943117271</v>
      </c>
      <c r="U44" s="264">
        <v>12.163550825414809</v>
      </c>
      <c r="V44" s="264">
        <v>11.617319311501429</v>
      </c>
      <c r="W44" s="264">
        <v>11.22094503539711</v>
      </c>
      <c r="DA44" s="72" t="s">
        <v>2063</v>
      </c>
    </row>
    <row r="45" spans="1:105" ht="12" customHeight="1" x14ac:dyDescent="0.25">
      <c r="A45" s="64" t="s">
        <v>30</v>
      </c>
      <c r="B45" s="231">
        <v>3.5397287449727297E-2</v>
      </c>
      <c r="C45" s="231">
        <v>3.9391116885235729E-2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1.6155574121842311</v>
      </c>
      <c r="S45" s="231">
        <v>7.297776333876433</v>
      </c>
      <c r="T45" s="231">
        <v>5.7047353669930319</v>
      </c>
      <c r="U45" s="231">
        <v>5.1302451964944913</v>
      </c>
      <c r="V45" s="231">
        <v>3.833295070620955</v>
      </c>
      <c r="W45" s="231">
        <v>2.617235092861506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8.6511746086357574E-2</v>
      </c>
      <c r="D47" s="231">
        <v>0</v>
      </c>
      <c r="E47" s="231">
        <v>0</v>
      </c>
      <c r="F47" s="231">
        <v>8.596524521670737E-2</v>
      </c>
      <c r="G47" s="231">
        <v>8.5965245216705913E-2</v>
      </c>
      <c r="H47" s="231">
        <v>8.5965245216665639E-2</v>
      </c>
      <c r="I47" s="231">
        <v>8.5965245216678574E-2</v>
      </c>
      <c r="J47" s="231">
        <v>8.5965245216644476E-2</v>
      </c>
      <c r="K47" s="231">
        <v>8.5965245216657701E-2</v>
      </c>
      <c r="L47" s="231">
        <v>0</v>
      </c>
      <c r="M47" s="231">
        <v>0</v>
      </c>
      <c r="N47" s="231">
        <v>0</v>
      </c>
      <c r="O47" s="231">
        <v>8.5965245217913988E-2</v>
      </c>
      <c r="P47" s="231">
        <v>8.5965245217988262E-2</v>
      </c>
      <c r="Q47" s="231">
        <v>8.5965245218064978E-2</v>
      </c>
      <c r="R47" s="231">
        <v>8.4424507826626097E-2</v>
      </c>
      <c r="S47" s="231">
        <v>8.4391586086533091E-2</v>
      </c>
      <c r="T47" s="231">
        <v>8.4391586087496584E-2</v>
      </c>
      <c r="U47" s="231">
        <v>8.4391586086508263E-2</v>
      </c>
      <c r="V47" s="231">
        <v>8.0731800659687492E-2</v>
      </c>
      <c r="W47" s="231">
        <v>8.0375385928904919E-2</v>
      </c>
      <c r="DA47" s="73" t="s">
        <v>2066</v>
      </c>
    </row>
    <row r="48" spans="1:105" ht="12" customHeight="1" x14ac:dyDescent="0.25">
      <c r="A48" s="64" t="s">
        <v>160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8.6625685586472476E-2</v>
      </c>
      <c r="R48" s="231">
        <v>8.7631777548229331E-2</v>
      </c>
      <c r="S48" s="231">
        <v>8.6427142410864854E-2</v>
      </c>
      <c r="T48" s="231">
        <v>8.704117947398772E-2</v>
      </c>
      <c r="U48" s="231">
        <v>8.6500942353335261E-2</v>
      </c>
      <c r="V48" s="231">
        <v>8.2714444382888191E-2</v>
      </c>
      <c r="W48" s="231">
        <v>8.2627073889635541E-2</v>
      </c>
      <c r="DA48" s="73" t="s">
        <v>2067</v>
      </c>
    </row>
    <row r="49" spans="1:105" ht="12" customHeight="1" x14ac:dyDescent="0.25">
      <c r="A49" s="64" t="s">
        <v>70</v>
      </c>
      <c r="B49" s="231">
        <v>0.7250939686898098</v>
      </c>
      <c r="C49" s="231">
        <v>0.90636342260242053</v>
      </c>
      <c r="D49" s="231">
        <v>0.90636342260151515</v>
      </c>
      <c r="E49" s="231">
        <v>0.63445924173494317</v>
      </c>
      <c r="F49" s="231">
        <v>0.72509396868988374</v>
      </c>
      <c r="G49" s="231">
        <v>0.7250939686898713</v>
      </c>
      <c r="H49" s="231">
        <v>0.54381643825627901</v>
      </c>
      <c r="I49" s="231">
        <v>0.7214999165157574</v>
      </c>
      <c r="J49" s="231">
        <v>0.45093643825695218</v>
      </c>
      <c r="K49" s="231">
        <v>0.36075399651866058</v>
      </c>
      <c r="L49" s="231">
        <v>0.18037295999862851</v>
      </c>
      <c r="M49" s="231">
        <v>0.18037295999858741</v>
      </c>
      <c r="N49" s="231">
        <v>0.2705634782628446</v>
      </c>
      <c r="O49" s="231">
        <v>0.2705634782625147</v>
      </c>
      <c r="P49" s="231">
        <v>0.27056347826274851</v>
      </c>
      <c r="Q49" s="231">
        <v>0.18037296000141359</v>
      </c>
      <c r="R49" s="231">
        <v>9.0190518261445529E-2</v>
      </c>
      <c r="S49" s="231">
        <v>9.019051826041713E-2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3.7061279512286038</v>
      </c>
      <c r="C51" s="231">
        <v>4.0410183860192177</v>
      </c>
      <c r="D51" s="231">
        <v>4.3707317175936486</v>
      </c>
      <c r="E51" s="231">
        <v>4.7446956144457024</v>
      </c>
      <c r="F51" s="231">
        <v>3.986044744103443</v>
      </c>
      <c r="G51" s="231">
        <v>3.6957088870107269</v>
      </c>
      <c r="H51" s="231">
        <v>4.5635977710638702</v>
      </c>
      <c r="I51" s="231">
        <v>4.3451498800453283</v>
      </c>
      <c r="J51" s="231">
        <v>4.0260106396830828</v>
      </c>
      <c r="K51" s="231">
        <v>3.0220456391501198</v>
      </c>
      <c r="L51" s="231">
        <v>4.0938376001953669</v>
      </c>
      <c r="M51" s="231">
        <v>4.1427872491928452</v>
      </c>
      <c r="N51" s="231">
        <v>4.1224350429686298</v>
      </c>
      <c r="O51" s="231">
        <v>4.9854108146423997</v>
      </c>
      <c r="P51" s="231">
        <v>5.0499866713135662</v>
      </c>
      <c r="Q51" s="231">
        <v>3.7648255959585559</v>
      </c>
      <c r="R51" s="231">
        <v>2.506646296222244</v>
      </c>
      <c r="S51" s="231">
        <v>2.9045813192768142</v>
      </c>
      <c r="T51" s="231">
        <v>3.0385765235927771</v>
      </c>
      <c r="U51" s="231">
        <v>3.2024387700651298</v>
      </c>
      <c r="V51" s="231">
        <v>3.3302515804732922</v>
      </c>
      <c r="W51" s="231">
        <v>3.656126450966187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0.5927213217429157</v>
      </c>
      <c r="S53" s="231">
        <v>1.715999999991392</v>
      </c>
      <c r="T53" s="231">
        <v>2.1014732869699708</v>
      </c>
      <c r="U53" s="231">
        <v>3.6599743304153449</v>
      </c>
      <c r="V53" s="231">
        <v>4.2903264153646044</v>
      </c>
      <c r="W53" s="231">
        <v>4.7845810317508821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133.9985762210442</v>
      </c>
      <c r="C56" s="263">
        <f t="shared" si="2"/>
        <v>152.19854014779699</v>
      </c>
      <c r="D56" s="263">
        <f t="shared" si="2"/>
        <v>158.3128542058549</v>
      </c>
      <c r="E56" s="263">
        <f t="shared" si="2"/>
        <v>161.3746456854193</v>
      </c>
      <c r="F56" s="263">
        <f t="shared" si="2"/>
        <v>143.913118740301</v>
      </c>
      <c r="G56" s="263">
        <f t="shared" si="2"/>
        <v>135.2030430275191</v>
      </c>
      <c r="H56" s="263">
        <f t="shared" si="2"/>
        <v>155.80138363610439</v>
      </c>
      <c r="I56" s="263">
        <f t="shared" si="2"/>
        <v>154.57845125333299</v>
      </c>
      <c r="J56" s="263">
        <f t="shared" si="2"/>
        <v>136.8873696947004</v>
      </c>
      <c r="K56" s="263">
        <f t="shared" si="2"/>
        <v>104.0629464265632</v>
      </c>
      <c r="L56" s="263">
        <f t="shared" si="2"/>
        <v>128.22631680581989</v>
      </c>
      <c r="M56" s="263">
        <f t="shared" si="2"/>
        <v>129.69480627574299</v>
      </c>
      <c r="N56" s="263">
        <f t="shared" si="2"/>
        <v>131.7899556369442</v>
      </c>
      <c r="O56" s="263">
        <f t="shared" si="2"/>
        <v>160.2581861436849</v>
      </c>
      <c r="P56" s="263">
        <f t="shared" si="2"/>
        <v>162.19546184382901</v>
      </c>
      <c r="Q56" s="263">
        <f t="shared" si="2"/>
        <v>123.5336846029352</v>
      </c>
      <c r="R56" s="263">
        <f t="shared" si="2"/>
        <v>149.31515501357069</v>
      </c>
      <c r="S56" s="263">
        <f t="shared" si="2"/>
        <v>365.38100699707371</v>
      </c>
      <c r="T56" s="263">
        <f t="shared" si="2"/>
        <v>330.48653829351798</v>
      </c>
      <c r="U56" s="263">
        <f t="shared" si="2"/>
        <v>364.90652476244429</v>
      </c>
      <c r="V56" s="263">
        <f t="shared" si="2"/>
        <v>348.51957934504293</v>
      </c>
      <c r="W56" s="263">
        <f t="shared" si="2"/>
        <v>336.62835106191352</v>
      </c>
      <c r="DA56" s="70"/>
    </row>
    <row r="57" spans="1:105" ht="12" customHeight="1" x14ac:dyDescent="0.25">
      <c r="A57" s="60" t="s">
        <v>1901</v>
      </c>
      <c r="B57" s="264">
        <v>133.9985762210442</v>
      </c>
      <c r="C57" s="264">
        <v>152.19854014779699</v>
      </c>
      <c r="D57" s="264">
        <v>158.3128542058549</v>
      </c>
      <c r="E57" s="264">
        <v>161.3746456854193</v>
      </c>
      <c r="F57" s="264">
        <v>143.913118740301</v>
      </c>
      <c r="G57" s="264">
        <v>135.2030430275191</v>
      </c>
      <c r="H57" s="264">
        <v>155.80138363610439</v>
      </c>
      <c r="I57" s="264">
        <v>154.57845125333299</v>
      </c>
      <c r="J57" s="264">
        <v>136.8873696947004</v>
      </c>
      <c r="K57" s="264">
        <v>104.0629464265632</v>
      </c>
      <c r="L57" s="264">
        <v>128.22631680581989</v>
      </c>
      <c r="M57" s="264">
        <v>129.69480627574299</v>
      </c>
      <c r="N57" s="264">
        <v>131.7899556369442</v>
      </c>
      <c r="O57" s="264">
        <v>160.2581861436849</v>
      </c>
      <c r="P57" s="264">
        <v>162.19546184382901</v>
      </c>
      <c r="Q57" s="264">
        <v>123.5336846029352</v>
      </c>
      <c r="R57" s="264">
        <v>149.31515501357069</v>
      </c>
      <c r="S57" s="264">
        <v>365.38100699707371</v>
      </c>
      <c r="T57" s="264">
        <v>330.48653829351798</v>
      </c>
      <c r="U57" s="264">
        <v>364.90652476244429</v>
      </c>
      <c r="V57" s="264">
        <v>348.51957934504293</v>
      </c>
      <c r="W57" s="264">
        <v>336.62835106191352</v>
      </c>
      <c r="DA57" s="72" t="s">
        <v>2075</v>
      </c>
    </row>
    <row r="58" spans="1:105" ht="12" customHeight="1" x14ac:dyDescent="0.25">
      <c r="A58" s="64" t="s">
        <v>30</v>
      </c>
      <c r="B58" s="231">
        <v>1.061918623491819</v>
      </c>
      <c r="C58" s="231">
        <v>1.181733506557072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48.466722365526927</v>
      </c>
      <c r="S58" s="231">
        <v>218.933290016293</v>
      </c>
      <c r="T58" s="231">
        <v>171.14206100979101</v>
      </c>
      <c r="U58" s="231">
        <v>153.90735589483481</v>
      </c>
      <c r="V58" s="231">
        <v>114.9988521186287</v>
      </c>
      <c r="W58" s="231">
        <v>78.517052785845181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2.5953523825907281</v>
      </c>
      <c r="D60" s="231">
        <v>0</v>
      </c>
      <c r="E60" s="231">
        <v>0</v>
      </c>
      <c r="F60" s="231">
        <v>2.5789573565012209</v>
      </c>
      <c r="G60" s="231">
        <v>2.578957356501177</v>
      </c>
      <c r="H60" s="231">
        <v>2.578957356499969</v>
      </c>
      <c r="I60" s="231">
        <v>2.5789573565003581</v>
      </c>
      <c r="J60" s="231">
        <v>2.578957356499334</v>
      </c>
      <c r="K60" s="231">
        <v>2.578957356499731</v>
      </c>
      <c r="L60" s="231">
        <v>0</v>
      </c>
      <c r="M60" s="231">
        <v>0</v>
      </c>
      <c r="N60" s="231">
        <v>0</v>
      </c>
      <c r="O60" s="231">
        <v>2.57895735653742</v>
      </c>
      <c r="P60" s="231">
        <v>2.578957356539648</v>
      </c>
      <c r="Q60" s="231">
        <v>2.5789573565419501</v>
      </c>
      <c r="R60" s="231">
        <v>2.5327352347987828</v>
      </c>
      <c r="S60" s="231">
        <v>2.531747582595993</v>
      </c>
      <c r="T60" s="231">
        <v>2.5317475826248979</v>
      </c>
      <c r="U60" s="231">
        <v>2.5317475825952478</v>
      </c>
      <c r="V60" s="231">
        <v>2.4219540197906251</v>
      </c>
      <c r="W60" s="231">
        <v>2.411261577867148</v>
      </c>
      <c r="DA60" s="73" t="s">
        <v>2078</v>
      </c>
    </row>
    <row r="61" spans="1:105" ht="12" customHeight="1" x14ac:dyDescent="0.25">
      <c r="A61" s="64" t="s">
        <v>160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2.5987705675941748</v>
      </c>
      <c r="R61" s="231">
        <v>2.6289533264468798</v>
      </c>
      <c r="S61" s="231">
        <v>2.592814272325946</v>
      </c>
      <c r="T61" s="231">
        <v>2.6112353842196319</v>
      </c>
      <c r="U61" s="231">
        <v>2.595028270600058</v>
      </c>
      <c r="V61" s="231">
        <v>2.4814333314866461</v>
      </c>
      <c r="W61" s="231">
        <v>2.4788122166890658</v>
      </c>
      <c r="DA61" s="73" t="s">
        <v>2079</v>
      </c>
    </row>
    <row r="62" spans="1:105" ht="12" customHeight="1" x14ac:dyDescent="0.25">
      <c r="A62" s="64" t="s">
        <v>70</v>
      </c>
      <c r="B62" s="231">
        <v>21.752819060694289</v>
      </c>
      <c r="C62" s="231">
        <v>27.190902678072622</v>
      </c>
      <c r="D62" s="231">
        <v>27.190902678045461</v>
      </c>
      <c r="E62" s="231">
        <v>19.033777252048299</v>
      </c>
      <c r="F62" s="231">
        <v>21.75281906069651</v>
      </c>
      <c r="G62" s="231">
        <v>21.75281906069614</v>
      </c>
      <c r="H62" s="231">
        <v>16.314493147688371</v>
      </c>
      <c r="I62" s="231">
        <v>21.64499749547273</v>
      </c>
      <c r="J62" s="231">
        <v>13.528093147708571</v>
      </c>
      <c r="K62" s="231">
        <v>10.82261989555982</v>
      </c>
      <c r="L62" s="231">
        <v>5.4111887999588566</v>
      </c>
      <c r="M62" s="231">
        <v>5.4111887999576211</v>
      </c>
      <c r="N62" s="231">
        <v>8.1169043478853382</v>
      </c>
      <c r="O62" s="231">
        <v>8.1169043478754421</v>
      </c>
      <c r="P62" s="231">
        <v>8.1169043478824534</v>
      </c>
      <c r="Q62" s="231">
        <v>5.4111888000424093</v>
      </c>
      <c r="R62" s="231">
        <v>2.7057155478433659</v>
      </c>
      <c r="S62" s="231">
        <v>2.7057155478125141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111.1838385368581</v>
      </c>
      <c r="C64" s="231">
        <v>121.2305515805765</v>
      </c>
      <c r="D64" s="231">
        <v>131.1219515278095</v>
      </c>
      <c r="E64" s="231">
        <v>142.34086843337101</v>
      </c>
      <c r="F64" s="231">
        <v>119.5813423231033</v>
      </c>
      <c r="G64" s="231">
        <v>110.8712666103218</v>
      </c>
      <c r="H64" s="231">
        <v>136.90793313191611</v>
      </c>
      <c r="I64" s="231">
        <v>130.35449640135991</v>
      </c>
      <c r="J64" s="231">
        <v>120.78031919049251</v>
      </c>
      <c r="K64" s="231">
        <v>90.661369174503633</v>
      </c>
      <c r="L64" s="231">
        <v>122.815128005861</v>
      </c>
      <c r="M64" s="231">
        <v>124.28361747578531</v>
      </c>
      <c r="N64" s="231">
        <v>123.6730512890589</v>
      </c>
      <c r="O64" s="231">
        <v>149.56232443927209</v>
      </c>
      <c r="P64" s="231">
        <v>151.49960013940691</v>
      </c>
      <c r="Q64" s="231">
        <v>112.94476787875671</v>
      </c>
      <c r="R64" s="231">
        <v>75.199388886667322</v>
      </c>
      <c r="S64" s="231">
        <v>87.137439578304452</v>
      </c>
      <c r="T64" s="231">
        <v>91.157295707783334</v>
      </c>
      <c r="U64" s="231">
        <v>96.073163101953938</v>
      </c>
      <c r="V64" s="231">
        <v>99.907547414198774</v>
      </c>
      <c r="W64" s="231">
        <v>109.6837935289856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17.78163965228747</v>
      </c>
      <c r="S66" s="231">
        <v>51.479999999741757</v>
      </c>
      <c r="T66" s="231">
        <v>63.044198609099148</v>
      </c>
      <c r="U66" s="231">
        <v>109.7992299124604</v>
      </c>
      <c r="V66" s="231">
        <v>128.7097924609381</v>
      </c>
      <c r="W66" s="231">
        <v>143.53743095252639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15.63316722578846</v>
      </c>
      <c r="C69" s="263">
        <f t="shared" si="3"/>
        <v>17.756496350576271</v>
      </c>
      <c r="D69" s="263">
        <f t="shared" si="3"/>
        <v>18.469832990683031</v>
      </c>
      <c r="E69" s="263">
        <f t="shared" si="3"/>
        <v>18.827041996632211</v>
      </c>
      <c r="F69" s="263">
        <f t="shared" si="3"/>
        <v>16.789863853035079</v>
      </c>
      <c r="G69" s="263">
        <f t="shared" si="3"/>
        <v>15.773688353210529</v>
      </c>
      <c r="H69" s="263">
        <f t="shared" si="3"/>
        <v>18.176828090878811</v>
      </c>
      <c r="I69" s="263">
        <f t="shared" si="3"/>
        <v>18.03415264622214</v>
      </c>
      <c r="J69" s="263">
        <f t="shared" si="3"/>
        <v>15.97019313104834</v>
      </c>
      <c r="K69" s="263">
        <f t="shared" si="3"/>
        <v>12.140677083099011</v>
      </c>
      <c r="L69" s="263">
        <f t="shared" si="3"/>
        <v>14.959736960678949</v>
      </c>
      <c r="M69" s="263">
        <f t="shared" si="3"/>
        <v>15.131060732169971</v>
      </c>
      <c r="N69" s="263">
        <f t="shared" si="3"/>
        <v>15.37549482431012</v>
      </c>
      <c r="O69" s="263">
        <f t="shared" si="3"/>
        <v>18.696788383429851</v>
      </c>
      <c r="P69" s="263">
        <f t="shared" si="3"/>
        <v>18.922803881780009</v>
      </c>
      <c r="Q69" s="263">
        <f t="shared" si="3"/>
        <v>14.412263203675741</v>
      </c>
      <c r="R69" s="263">
        <f t="shared" si="3"/>
        <v>17.420101418249882</v>
      </c>
      <c r="S69" s="263">
        <f t="shared" si="3"/>
        <v>42.627784149658503</v>
      </c>
      <c r="T69" s="263">
        <f t="shared" si="3"/>
        <v>38.556762800910327</v>
      </c>
      <c r="U69" s="263">
        <f t="shared" si="3"/>
        <v>42.572427888951722</v>
      </c>
      <c r="V69" s="263">
        <f t="shared" si="3"/>
        <v>40.660617590254887</v>
      </c>
      <c r="W69" s="263">
        <f t="shared" si="3"/>
        <v>39.273307623889806</v>
      </c>
      <c r="DA69" s="70"/>
    </row>
    <row r="70" spans="1:105" ht="12" customHeight="1" x14ac:dyDescent="0.25">
      <c r="A70" s="60" t="s">
        <v>1916</v>
      </c>
      <c r="B70" s="264">
        <v>15.63316722578846</v>
      </c>
      <c r="C70" s="264">
        <v>17.756496350576271</v>
      </c>
      <c r="D70" s="264">
        <v>18.469832990683031</v>
      </c>
      <c r="E70" s="264">
        <v>18.827041996632211</v>
      </c>
      <c r="F70" s="264">
        <v>16.789863853035079</v>
      </c>
      <c r="G70" s="264">
        <v>15.773688353210529</v>
      </c>
      <c r="H70" s="264">
        <v>18.176828090878811</v>
      </c>
      <c r="I70" s="264">
        <v>18.03415264622214</v>
      </c>
      <c r="J70" s="264">
        <v>15.97019313104834</v>
      </c>
      <c r="K70" s="264">
        <v>12.140677083099011</v>
      </c>
      <c r="L70" s="264">
        <v>14.959736960678949</v>
      </c>
      <c r="M70" s="264">
        <v>15.131060732169971</v>
      </c>
      <c r="N70" s="264">
        <v>15.37549482431012</v>
      </c>
      <c r="O70" s="264">
        <v>18.696788383429851</v>
      </c>
      <c r="P70" s="264">
        <v>18.922803881780009</v>
      </c>
      <c r="Q70" s="264">
        <v>14.412263203675741</v>
      </c>
      <c r="R70" s="264">
        <v>17.420101418249882</v>
      </c>
      <c r="S70" s="264">
        <v>42.627784149658503</v>
      </c>
      <c r="T70" s="264">
        <v>38.556762800910327</v>
      </c>
      <c r="U70" s="264">
        <v>42.572427888951722</v>
      </c>
      <c r="V70" s="264">
        <v>40.660617590254887</v>
      </c>
      <c r="W70" s="264">
        <v>39.273307623889806</v>
      </c>
      <c r="DA70" s="72" t="s">
        <v>2087</v>
      </c>
    </row>
    <row r="71" spans="1:105" ht="12" customHeight="1" x14ac:dyDescent="0.25">
      <c r="A71" s="64" t="s">
        <v>30</v>
      </c>
      <c r="B71" s="231">
        <v>0.1238905060740452</v>
      </c>
      <c r="C71" s="231">
        <v>0.13786890909832469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5.6544509426447958</v>
      </c>
      <c r="S71" s="231">
        <v>25.542217168567461</v>
      </c>
      <c r="T71" s="231">
        <v>19.96657378447556</v>
      </c>
      <c r="U71" s="231">
        <v>17.955858187730669</v>
      </c>
      <c r="V71" s="231">
        <v>13.41653274717331</v>
      </c>
      <c r="W71" s="231">
        <v>9.1603228250152497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0.30279111130225078</v>
      </c>
      <c r="D73" s="231">
        <v>0</v>
      </c>
      <c r="E73" s="231">
        <v>0</v>
      </c>
      <c r="F73" s="231">
        <v>0.30087835825847498</v>
      </c>
      <c r="G73" s="231">
        <v>0.30087835825846998</v>
      </c>
      <c r="H73" s="231">
        <v>0.30087835825832898</v>
      </c>
      <c r="I73" s="231">
        <v>0.30087835825837439</v>
      </c>
      <c r="J73" s="231">
        <v>0.30087835825825487</v>
      </c>
      <c r="K73" s="231">
        <v>0.30087835825830128</v>
      </c>
      <c r="L73" s="231">
        <v>0</v>
      </c>
      <c r="M73" s="231">
        <v>0</v>
      </c>
      <c r="N73" s="231">
        <v>0</v>
      </c>
      <c r="O73" s="231">
        <v>0.30087835826269832</v>
      </c>
      <c r="P73" s="231">
        <v>0.30087835826295811</v>
      </c>
      <c r="Q73" s="231">
        <v>0.30087835826322668</v>
      </c>
      <c r="R73" s="231">
        <v>0.29548577739319071</v>
      </c>
      <c r="S73" s="231">
        <v>0.29537055130286521</v>
      </c>
      <c r="T73" s="231">
        <v>0.29537055130623729</v>
      </c>
      <c r="U73" s="231">
        <v>0.29537055130277828</v>
      </c>
      <c r="V73" s="231">
        <v>0.28256130230890553</v>
      </c>
      <c r="W73" s="231">
        <v>0.28131385075116649</v>
      </c>
      <c r="DA73" s="73" t="s">
        <v>2090</v>
      </c>
    </row>
    <row r="74" spans="1:105" ht="12" customHeight="1" x14ac:dyDescent="0.25">
      <c r="A74" s="64" t="s">
        <v>160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0.30318989955265291</v>
      </c>
      <c r="R74" s="231">
        <v>0.30671122141880203</v>
      </c>
      <c r="S74" s="231">
        <v>0.30249499843802641</v>
      </c>
      <c r="T74" s="231">
        <v>0.30464412815895631</v>
      </c>
      <c r="U74" s="231">
        <v>0.30275329823667269</v>
      </c>
      <c r="V74" s="231">
        <v>0.28950055534010788</v>
      </c>
      <c r="W74" s="231">
        <v>0.28919475861372379</v>
      </c>
      <c r="DA74" s="73" t="s">
        <v>2091</v>
      </c>
    </row>
    <row r="75" spans="1:105" ht="12" customHeight="1" x14ac:dyDescent="0.25">
      <c r="A75" s="64" t="s">
        <v>70</v>
      </c>
      <c r="B75" s="231">
        <v>2.5378288904143291</v>
      </c>
      <c r="C75" s="231">
        <v>3.1722719791084648</v>
      </c>
      <c r="D75" s="231">
        <v>3.1722719791052958</v>
      </c>
      <c r="E75" s="231">
        <v>2.2206073460722959</v>
      </c>
      <c r="F75" s="231">
        <v>2.5378288904145871</v>
      </c>
      <c r="G75" s="231">
        <v>2.5378288904145432</v>
      </c>
      <c r="H75" s="231">
        <v>1.9033575338969719</v>
      </c>
      <c r="I75" s="231">
        <v>2.5252497078051461</v>
      </c>
      <c r="J75" s="231">
        <v>1.5782775338993289</v>
      </c>
      <c r="K75" s="231">
        <v>1.262638987815309</v>
      </c>
      <c r="L75" s="231">
        <v>0.63130535999519821</v>
      </c>
      <c r="M75" s="231">
        <v>0.63130535999505422</v>
      </c>
      <c r="N75" s="231">
        <v>0.94697217391995381</v>
      </c>
      <c r="O75" s="231">
        <v>0.94697217391879951</v>
      </c>
      <c r="P75" s="231">
        <v>0.94697217391961708</v>
      </c>
      <c r="Q75" s="231">
        <v>0.63130536000494608</v>
      </c>
      <c r="R75" s="231">
        <v>0.31566681391505858</v>
      </c>
      <c r="S75" s="231">
        <v>0.31566681391145918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12.971447829300081</v>
      </c>
      <c r="C77" s="231">
        <v>14.14356435106723</v>
      </c>
      <c r="D77" s="231">
        <v>15.29756101157774</v>
      </c>
      <c r="E77" s="231">
        <v>16.606434650559908</v>
      </c>
      <c r="F77" s="231">
        <v>13.951156604362019</v>
      </c>
      <c r="G77" s="231">
        <v>12.93498110453751</v>
      </c>
      <c r="H77" s="231">
        <v>15.9725921987235</v>
      </c>
      <c r="I77" s="231">
        <v>15.20802458015862</v>
      </c>
      <c r="J77" s="231">
        <v>14.09103723889076</v>
      </c>
      <c r="K77" s="231">
        <v>10.577159737025401</v>
      </c>
      <c r="L77" s="231">
        <v>14.32843160068375</v>
      </c>
      <c r="M77" s="231">
        <v>14.499755372174921</v>
      </c>
      <c r="N77" s="231">
        <v>14.42852265039016</v>
      </c>
      <c r="O77" s="231">
        <v>17.44893785124836</v>
      </c>
      <c r="P77" s="231">
        <v>17.67495334959743</v>
      </c>
      <c r="Q77" s="231">
        <v>13.17688958585491</v>
      </c>
      <c r="R77" s="231">
        <v>8.7732620367778349</v>
      </c>
      <c r="S77" s="231">
        <v>10.16603461746883</v>
      </c>
      <c r="T77" s="231">
        <v>10.63501783257469</v>
      </c>
      <c r="U77" s="231">
        <v>11.20853569522793</v>
      </c>
      <c r="V77" s="231">
        <v>11.655880531656489</v>
      </c>
      <c r="W77" s="231">
        <v>12.796442578381621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2.0745246261001999</v>
      </c>
      <c r="S79" s="231">
        <v>6.0059999999698572</v>
      </c>
      <c r="T79" s="231">
        <v>7.3551565043948823</v>
      </c>
      <c r="U79" s="231">
        <v>12.80991015645367</v>
      </c>
      <c r="V79" s="231">
        <v>15.01614245377608</v>
      </c>
      <c r="W79" s="231">
        <v>16.746033611128041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13.41071119285256</v>
      </c>
      <c r="C83" s="225">
        <v>18.16459635931044</v>
      </c>
      <c r="D83" s="225">
        <v>22.407204756835071</v>
      </c>
      <c r="E83" s="225">
        <v>20.490769880814941</v>
      </c>
      <c r="F83" s="225">
        <v>15.189363546280511</v>
      </c>
      <c r="G83" s="225">
        <v>10.529673604364129</v>
      </c>
      <c r="H83" s="225">
        <v>13.67666969545369</v>
      </c>
      <c r="I83" s="225">
        <v>14.756290996661271</v>
      </c>
      <c r="J83" s="225">
        <v>19.190764804353471</v>
      </c>
      <c r="K83" s="225">
        <v>13.452957635168429</v>
      </c>
      <c r="L83" s="225">
        <v>9.0330685043776668</v>
      </c>
      <c r="M83" s="225">
        <v>8.345521391888834</v>
      </c>
      <c r="N83" s="225">
        <v>3.2747491569201288</v>
      </c>
      <c r="O83" s="225">
        <v>6.4424789568043677</v>
      </c>
      <c r="P83" s="225">
        <v>6.8922954324674999</v>
      </c>
      <c r="Q83" s="225">
        <v>3.8868721091171752</v>
      </c>
      <c r="R83" s="225">
        <v>3.170728650994878</v>
      </c>
      <c r="S83" s="225">
        <v>4.7273889395198472</v>
      </c>
      <c r="T83" s="225">
        <v>4.3854113865972462</v>
      </c>
      <c r="U83" s="225">
        <v>5.136274799334192</v>
      </c>
      <c r="V83" s="225">
        <v>5.4450953033207297</v>
      </c>
      <c r="W83" s="225">
        <v>5.6462971507508053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13.41071119285256</v>
      </c>
      <c r="C88" s="262">
        <v>18.16459635931044</v>
      </c>
      <c r="D88" s="262">
        <v>22.407204756835071</v>
      </c>
      <c r="E88" s="262">
        <v>20.490769880814941</v>
      </c>
      <c r="F88" s="262">
        <v>15.189363546280511</v>
      </c>
      <c r="G88" s="262">
        <v>10.529673604364129</v>
      </c>
      <c r="H88" s="262">
        <v>13.67666969545369</v>
      </c>
      <c r="I88" s="262">
        <v>14.756290996661271</v>
      </c>
      <c r="J88" s="262">
        <v>19.190764804353471</v>
      </c>
      <c r="K88" s="262">
        <v>13.452957635168429</v>
      </c>
      <c r="L88" s="262">
        <v>9.0330685043776668</v>
      </c>
      <c r="M88" s="262">
        <v>8.345521391888834</v>
      </c>
      <c r="N88" s="262">
        <v>3.2747491569201288</v>
      </c>
      <c r="O88" s="262">
        <v>6.4424789568043677</v>
      </c>
      <c r="P88" s="262">
        <v>6.8922954324674999</v>
      </c>
      <c r="Q88" s="262">
        <v>3.8868721091171752</v>
      </c>
      <c r="R88" s="262">
        <v>3.170728650994878</v>
      </c>
      <c r="S88" s="262">
        <v>4.7273889395198472</v>
      </c>
      <c r="T88" s="262">
        <v>4.3854113865972462</v>
      </c>
      <c r="U88" s="262">
        <v>5.136274799334192</v>
      </c>
      <c r="V88" s="262">
        <v>5.4450953033207297</v>
      </c>
      <c r="W88" s="262">
        <v>5.6462971507508053</v>
      </c>
      <c r="DA88" s="68" t="s">
        <v>2104</v>
      </c>
    </row>
    <row r="89" spans="1:105" ht="12" customHeight="1" x14ac:dyDescent="0.25">
      <c r="A89" s="37" t="s">
        <v>160</v>
      </c>
      <c r="B89" s="228">
        <v>0</v>
      </c>
      <c r="C89" s="228">
        <v>0</v>
      </c>
      <c r="D89" s="228">
        <v>0</v>
      </c>
      <c r="E89" s="228">
        <v>0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8.7422360202916452E-2</v>
      </c>
      <c r="R89" s="228">
        <v>0.1071036257134723</v>
      </c>
      <c r="S89" s="228">
        <v>0.13660099004764789</v>
      </c>
      <c r="T89" s="228">
        <v>0.1221235019220541</v>
      </c>
      <c r="U89" s="228">
        <v>0.13508688184539339</v>
      </c>
      <c r="V89" s="228">
        <v>0.1319638195475524</v>
      </c>
      <c r="W89" s="228">
        <v>0.1247841048564217</v>
      </c>
      <c r="DA89" s="69" t="s">
        <v>2105</v>
      </c>
    </row>
    <row r="90" spans="1:105" ht="12" customHeight="1" x14ac:dyDescent="0.25">
      <c r="A90" s="37" t="s">
        <v>162</v>
      </c>
      <c r="B90" s="228">
        <v>13.41071119285256</v>
      </c>
      <c r="C90" s="228">
        <v>18.16459635931044</v>
      </c>
      <c r="D90" s="228">
        <v>22.407204756835071</v>
      </c>
      <c r="E90" s="228">
        <v>20.490769880814941</v>
      </c>
      <c r="F90" s="228">
        <v>15.189363546280511</v>
      </c>
      <c r="G90" s="228">
        <v>10.529673604364129</v>
      </c>
      <c r="H90" s="228">
        <v>13.67666969545369</v>
      </c>
      <c r="I90" s="228">
        <v>14.756290996661271</v>
      </c>
      <c r="J90" s="228">
        <v>19.190764804353471</v>
      </c>
      <c r="K90" s="228">
        <v>13.452957635168429</v>
      </c>
      <c r="L90" s="228">
        <v>9.0330685043776668</v>
      </c>
      <c r="M90" s="228">
        <v>8.345521391888834</v>
      </c>
      <c r="N90" s="228">
        <v>3.2747491569201288</v>
      </c>
      <c r="O90" s="228">
        <v>6.4424789568043677</v>
      </c>
      <c r="P90" s="228">
        <v>6.8922954324674999</v>
      </c>
      <c r="Q90" s="228">
        <v>3.7994497489142591</v>
      </c>
      <c r="R90" s="228">
        <v>3.0636250252814059</v>
      </c>
      <c r="S90" s="228">
        <v>4.5907879494721993</v>
      </c>
      <c r="T90" s="228">
        <v>4.2632878846751918</v>
      </c>
      <c r="U90" s="228">
        <v>5.0011879174887994</v>
      </c>
      <c r="V90" s="228">
        <v>5.3131314837731773</v>
      </c>
      <c r="W90" s="228">
        <v>5.521513045894384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</v>
      </c>
      <c r="K98" s="234">
        <f t="shared" si="4"/>
        <v>0</v>
      </c>
      <c r="L98" s="234">
        <f t="shared" si="4"/>
        <v>0</v>
      </c>
      <c r="M98" s="234">
        <f t="shared" si="4"/>
        <v>0</v>
      </c>
      <c r="N98" s="234">
        <f t="shared" si="4"/>
        <v>0</v>
      </c>
      <c r="O98" s="234">
        <f t="shared" si="4"/>
        <v>0</v>
      </c>
      <c r="P98" s="234">
        <f t="shared" si="4"/>
        <v>0</v>
      </c>
      <c r="Q98" s="234">
        <f t="shared" si="4"/>
        <v>0</v>
      </c>
      <c r="R98" s="234">
        <f t="shared" si="4"/>
        <v>0</v>
      </c>
      <c r="S98" s="234">
        <f t="shared" si="4"/>
        <v>0</v>
      </c>
      <c r="T98" s="234">
        <f t="shared" si="4"/>
        <v>0</v>
      </c>
      <c r="U98" s="234">
        <f t="shared" si="4"/>
        <v>0</v>
      </c>
      <c r="V98" s="234">
        <f t="shared" si="4"/>
        <v>1.0000000000000002</v>
      </c>
      <c r="W98" s="234">
        <f t="shared" si="4"/>
        <v>1.0000000000000004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0</v>
      </c>
      <c r="K103" s="270">
        <f t="shared" si="9"/>
        <v>0</v>
      </c>
      <c r="L103" s="270">
        <f t="shared" si="9"/>
        <v>0</v>
      </c>
      <c r="M103" s="270">
        <f t="shared" si="9"/>
        <v>0</v>
      </c>
      <c r="N103" s="270">
        <f t="shared" si="9"/>
        <v>0</v>
      </c>
      <c r="O103" s="270">
        <f t="shared" si="9"/>
        <v>0</v>
      </c>
      <c r="P103" s="270">
        <f t="shared" si="9"/>
        <v>0</v>
      </c>
      <c r="Q103" s="270">
        <f t="shared" si="9"/>
        <v>0</v>
      </c>
      <c r="R103" s="270">
        <f t="shared" si="9"/>
        <v>0</v>
      </c>
      <c r="S103" s="270">
        <f t="shared" si="9"/>
        <v>0</v>
      </c>
      <c r="T103" s="270">
        <f t="shared" si="9"/>
        <v>0</v>
      </c>
      <c r="U103" s="270">
        <f t="shared" si="9"/>
        <v>0</v>
      </c>
      <c r="V103" s="270">
        <f t="shared" si="9"/>
        <v>8.0663495529695092E-3</v>
      </c>
      <c r="W103" s="270">
        <f t="shared" si="9"/>
        <v>8.6903747137509219E-3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</v>
      </c>
      <c r="K105" s="271">
        <f t="shared" si="11"/>
        <v>0</v>
      </c>
      <c r="L105" s="271">
        <f t="shared" si="11"/>
        <v>0</v>
      </c>
      <c r="M105" s="271">
        <f t="shared" si="11"/>
        <v>0</v>
      </c>
      <c r="N105" s="271">
        <f t="shared" si="11"/>
        <v>0</v>
      </c>
      <c r="O105" s="271">
        <f t="shared" si="11"/>
        <v>0</v>
      </c>
      <c r="P105" s="271">
        <f t="shared" si="11"/>
        <v>0</v>
      </c>
      <c r="Q105" s="271">
        <f t="shared" si="11"/>
        <v>0</v>
      </c>
      <c r="R105" s="271">
        <f t="shared" si="11"/>
        <v>0</v>
      </c>
      <c r="S105" s="271">
        <f t="shared" si="11"/>
        <v>0</v>
      </c>
      <c r="T105" s="271">
        <f t="shared" si="11"/>
        <v>0</v>
      </c>
      <c r="U105" s="271">
        <f t="shared" si="11"/>
        <v>0</v>
      </c>
      <c r="V105" s="271">
        <f t="shared" si="11"/>
        <v>0.99193365044703075</v>
      </c>
      <c r="W105" s="271">
        <f t="shared" si="11"/>
        <v>0.99130962528624955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</v>
      </c>
      <c r="K106" s="320">
        <f t="shared" si="12"/>
        <v>0</v>
      </c>
      <c r="L106" s="320">
        <f t="shared" si="12"/>
        <v>0</v>
      </c>
      <c r="M106" s="320">
        <f t="shared" si="12"/>
        <v>0</v>
      </c>
      <c r="N106" s="320">
        <f t="shared" si="12"/>
        <v>0</v>
      </c>
      <c r="O106" s="320">
        <f t="shared" si="12"/>
        <v>0</v>
      </c>
      <c r="P106" s="320">
        <f t="shared" si="12"/>
        <v>0</v>
      </c>
      <c r="Q106" s="320">
        <f t="shared" si="12"/>
        <v>0</v>
      </c>
      <c r="R106" s="320">
        <f t="shared" si="12"/>
        <v>0</v>
      </c>
      <c r="S106" s="320">
        <f t="shared" si="12"/>
        <v>0</v>
      </c>
      <c r="T106" s="320">
        <f t="shared" si="12"/>
        <v>0</v>
      </c>
      <c r="U106" s="320">
        <f t="shared" si="12"/>
        <v>0</v>
      </c>
      <c r="V106" s="320">
        <f t="shared" si="12"/>
        <v>0.99193365044703075</v>
      </c>
      <c r="W106" s="320">
        <f t="shared" si="12"/>
        <v>0.99130962528624955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</v>
      </c>
      <c r="D110" s="234">
        <f t="shared" si="15"/>
        <v>0.99999999999999967</v>
      </c>
      <c r="E110" s="234">
        <f t="shared" si="15"/>
        <v>0.99999999999999978</v>
      </c>
      <c r="F110" s="234">
        <f t="shared" si="15"/>
        <v>1.0000000000000002</v>
      </c>
      <c r="G110" s="234">
        <f t="shared" si="15"/>
        <v>1</v>
      </c>
      <c r="H110" s="234">
        <f t="shared" si="15"/>
        <v>0.99999999999999978</v>
      </c>
      <c r="I110" s="234">
        <f t="shared" si="15"/>
        <v>1.0000000000000002</v>
      </c>
      <c r="J110" s="234">
        <f t="shared" si="15"/>
        <v>0.99999999999999989</v>
      </c>
      <c r="K110" s="234">
        <f t="shared" si="15"/>
        <v>1</v>
      </c>
      <c r="L110" s="234">
        <f t="shared" si="15"/>
        <v>1</v>
      </c>
      <c r="M110" s="234">
        <f t="shared" si="15"/>
        <v>1.0000000000000002</v>
      </c>
      <c r="N110" s="234">
        <f t="shared" si="15"/>
        <v>0.99999999999999978</v>
      </c>
      <c r="O110" s="234">
        <f t="shared" si="15"/>
        <v>0.99999999999999978</v>
      </c>
      <c r="P110" s="234">
        <f t="shared" si="15"/>
        <v>0.99999999999999989</v>
      </c>
      <c r="Q110" s="234">
        <f t="shared" si="15"/>
        <v>0.99999999999999933</v>
      </c>
      <c r="R110" s="234">
        <f t="shared" si="15"/>
        <v>0.99999999999999933</v>
      </c>
      <c r="S110" s="234">
        <f t="shared" si="15"/>
        <v>1</v>
      </c>
      <c r="T110" s="234">
        <f t="shared" si="15"/>
        <v>1</v>
      </c>
      <c r="U110" s="234">
        <f t="shared" si="15"/>
        <v>0.99999999999999956</v>
      </c>
      <c r="V110" s="234">
        <f t="shared" si="15"/>
        <v>1.0000000000000004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1.832661926503373E-2</v>
      </c>
      <c r="C115" s="302">
        <f t="shared" si="20"/>
        <v>1.8402861768041963E-2</v>
      </c>
      <c r="D115" s="302">
        <f t="shared" si="20"/>
        <v>1.9488172422207427E-2</v>
      </c>
      <c r="E115" s="302">
        <f t="shared" si="20"/>
        <v>1.9236944337407139E-2</v>
      </c>
      <c r="F115" s="302">
        <f t="shared" si="20"/>
        <v>1.8411347902855452E-2</v>
      </c>
      <c r="G115" s="302">
        <f t="shared" si="20"/>
        <v>1.6655449055916313E-2</v>
      </c>
      <c r="H115" s="302">
        <f t="shared" si="20"/>
        <v>1.7116498934431887E-2</v>
      </c>
      <c r="I115" s="302">
        <f t="shared" si="20"/>
        <v>1.6943175665057267E-2</v>
      </c>
      <c r="J115" s="302">
        <f t="shared" si="20"/>
        <v>2.0705576702820562E-2</v>
      </c>
      <c r="K115" s="302">
        <f t="shared" si="20"/>
        <v>2.0892830142104298E-2</v>
      </c>
      <c r="L115" s="302">
        <f t="shared" si="20"/>
        <v>1.6420428553607654E-2</v>
      </c>
      <c r="M115" s="302">
        <f t="shared" si="20"/>
        <v>1.5637627271554277E-2</v>
      </c>
      <c r="N115" s="302">
        <f t="shared" si="20"/>
        <v>9.3286031304248111E-3</v>
      </c>
      <c r="O115" s="302">
        <f t="shared" si="20"/>
        <v>1.2138400896457216E-2</v>
      </c>
      <c r="P115" s="302">
        <f t="shared" si="20"/>
        <v>1.2514383288172346E-2</v>
      </c>
      <c r="Q115" s="302">
        <f t="shared" si="20"/>
        <v>1.1226987627186135E-2</v>
      </c>
      <c r="R115" s="302">
        <f t="shared" si="20"/>
        <v>8.3057577171396484E-3</v>
      </c>
      <c r="S115" s="302">
        <f t="shared" si="20"/>
        <v>4.9696984873307641E-3</v>
      </c>
      <c r="T115" s="302">
        <f t="shared" si="20"/>
        <v>5.070145442360491E-3</v>
      </c>
      <c r="U115" s="302">
        <f t="shared" si="20"/>
        <v>5.3719502604948699E-3</v>
      </c>
      <c r="V115" s="302">
        <f t="shared" si="20"/>
        <v>6.1820370040818334E-3</v>
      </c>
      <c r="W115" s="302">
        <f t="shared" si="20"/>
        <v>6.6612677903442928E-3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2.8454300890868599E-2</v>
      </c>
      <c r="C116" s="303">
        <f t="shared" si="21"/>
        <v>2.8452090963245164E-2</v>
      </c>
      <c r="D116" s="303">
        <f t="shared" si="21"/>
        <v>2.8420632683414278E-2</v>
      </c>
      <c r="E116" s="303">
        <f t="shared" si="21"/>
        <v>2.8427914656886755E-2</v>
      </c>
      <c r="F116" s="303">
        <f t="shared" si="21"/>
        <v>2.8451844988323045E-2</v>
      </c>
      <c r="G116" s="303">
        <f t="shared" si="21"/>
        <v>2.8502740607074903E-2</v>
      </c>
      <c r="H116" s="303">
        <f t="shared" si="21"/>
        <v>2.8489376842480242E-2</v>
      </c>
      <c r="I116" s="303">
        <f t="shared" si="21"/>
        <v>2.8494400705360658E-2</v>
      </c>
      <c r="J116" s="303">
        <f t="shared" si="21"/>
        <v>2.8385345602816796E-2</v>
      </c>
      <c r="K116" s="303">
        <f t="shared" si="21"/>
        <v>2.8379917966895523E-2</v>
      </c>
      <c r="L116" s="303">
        <f t="shared" si="21"/>
        <v>2.8509552795547607E-2</v>
      </c>
      <c r="M116" s="303">
        <f t="shared" si="21"/>
        <v>2.8532242687781047E-2</v>
      </c>
      <c r="N116" s="303">
        <f t="shared" si="21"/>
        <v>2.8715112952741314E-2</v>
      </c>
      <c r="O116" s="303">
        <f t="shared" si="21"/>
        <v>2.863366953923312E-2</v>
      </c>
      <c r="P116" s="303">
        <f t="shared" si="21"/>
        <v>2.8622771498893574E-2</v>
      </c>
      <c r="Q116" s="303">
        <f t="shared" si="21"/>
        <v>2.8660087315154018E-2</v>
      </c>
      <c r="R116" s="303">
        <f t="shared" si="21"/>
        <v>2.874476064588001E-2</v>
      </c>
      <c r="S116" s="303">
        <f t="shared" si="21"/>
        <v>2.8841458014859971E-2</v>
      </c>
      <c r="T116" s="303">
        <f t="shared" si="21"/>
        <v>2.8838546508917109E-2</v>
      </c>
      <c r="U116" s="303">
        <f t="shared" si="21"/>
        <v>2.8829798543174055E-2</v>
      </c>
      <c r="V116" s="303">
        <f t="shared" si="21"/>
        <v>2.8806317767997643E-2</v>
      </c>
      <c r="W116" s="303">
        <f t="shared" si="21"/>
        <v>2.8792427020569722E-2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2.8454300890868599E-2</v>
      </c>
      <c r="C117" s="304">
        <f t="shared" si="22"/>
        <v>2.8452090963245164E-2</v>
      </c>
      <c r="D117" s="304">
        <f t="shared" si="22"/>
        <v>2.8420632683414278E-2</v>
      </c>
      <c r="E117" s="304">
        <f t="shared" si="22"/>
        <v>2.8427914656886755E-2</v>
      </c>
      <c r="F117" s="304">
        <f t="shared" si="22"/>
        <v>2.8451844988323045E-2</v>
      </c>
      <c r="G117" s="304">
        <f t="shared" si="22"/>
        <v>2.8502740607074903E-2</v>
      </c>
      <c r="H117" s="304">
        <f t="shared" si="22"/>
        <v>2.8489376842480242E-2</v>
      </c>
      <c r="I117" s="304">
        <f t="shared" si="22"/>
        <v>2.8494400705360658E-2</v>
      </c>
      <c r="J117" s="304">
        <f t="shared" si="22"/>
        <v>2.8385345602816796E-2</v>
      </c>
      <c r="K117" s="304">
        <f t="shared" si="22"/>
        <v>2.8379917966895523E-2</v>
      </c>
      <c r="L117" s="304">
        <f t="shared" si="22"/>
        <v>2.8509552795547607E-2</v>
      </c>
      <c r="M117" s="304">
        <f t="shared" si="22"/>
        <v>2.8532242687781047E-2</v>
      </c>
      <c r="N117" s="304">
        <f t="shared" si="22"/>
        <v>2.8715112952741314E-2</v>
      </c>
      <c r="O117" s="304">
        <f t="shared" si="22"/>
        <v>2.863366953923312E-2</v>
      </c>
      <c r="P117" s="304">
        <f t="shared" si="22"/>
        <v>2.8622771498893574E-2</v>
      </c>
      <c r="Q117" s="304">
        <f t="shared" si="22"/>
        <v>2.8660087315154018E-2</v>
      </c>
      <c r="R117" s="304">
        <f t="shared" si="22"/>
        <v>2.874476064588001E-2</v>
      </c>
      <c r="S117" s="304">
        <f t="shared" si="22"/>
        <v>2.8841458014859971E-2</v>
      </c>
      <c r="T117" s="304">
        <f t="shared" si="22"/>
        <v>2.8838546508917109E-2</v>
      </c>
      <c r="U117" s="304">
        <f t="shared" si="22"/>
        <v>2.8829798543174055E-2</v>
      </c>
      <c r="V117" s="304">
        <f t="shared" si="22"/>
        <v>2.8806317767997643E-2</v>
      </c>
      <c r="W117" s="304">
        <f t="shared" si="22"/>
        <v>2.8792427020569722E-2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0.85362902672605778</v>
      </c>
      <c r="C119" s="303">
        <f t="shared" si="24"/>
        <v>0.85356272889735507</v>
      </c>
      <c r="D119" s="303">
        <f t="shared" si="24"/>
        <v>0.85261898050242824</v>
      </c>
      <c r="E119" s="303">
        <f t="shared" si="24"/>
        <v>0.85283743970660253</v>
      </c>
      <c r="F119" s="303">
        <f t="shared" si="24"/>
        <v>0.85355534964969126</v>
      </c>
      <c r="G119" s="303">
        <f t="shared" si="24"/>
        <v>0.85508221821224684</v>
      </c>
      <c r="H119" s="303">
        <f t="shared" si="24"/>
        <v>0.854681305274407</v>
      </c>
      <c r="I119" s="303">
        <f t="shared" si="24"/>
        <v>0.85483202116082013</v>
      </c>
      <c r="J119" s="303">
        <f t="shared" si="24"/>
        <v>0.85156036808450397</v>
      </c>
      <c r="K119" s="303">
        <f t="shared" si="24"/>
        <v>0.85139753900686599</v>
      </c>
      <c r="L119" s="303">
        <f t="shared" si="24"/>
        <v>0.85528658386642842</v>
      </c>
      <c r="M119" s="303">
        <f t="shared" si="24"/>
        <v>0.85596728063343142</v>
      </c>
      <c r="N119" s="303">
        <f t="shared" si="24"/>
        <v>0.8614533885822393</v>
      </c>
      <c r="O119" s="303">
        <f t="shared" si="24"/>
        <v>0.85901008617699381</v>
      </c>
      <c r="P119" s="303">
        <f t="shared" si="24"/>
        <v>0.85868314496680676</v>
      </c>
      <c r="Q119" s="303">
        <f t="shared" si="24"/>
        <v>0.85980261945462044</v>
      </c>
      <c r="R119" s="303">
        <f t="shared" si="24"/>
        <v>0.86234281937639989</v>
      </c>
      <c r="S119" s="303">
        <f t="shared" si="24"/>
        <v>0.86524374044579966</v>
      </c>
      <c r="T119" s="303">
        <f t="shared" si="24"/>
        <v>0.86515639526751287</v>
      </c>
      <c r="U119" s="303">
        <f t="shared" si="24"/>
        <v>0.8648939562952217</v>
      </c>
      <c r="V119" s="303">
        <f t="shared" si="24"/>
        <v>0.8641895330399294</v>
      </c>
      <c r="W119" s="303">
        <f t="shared" si="24"/>
        <v>0.86377281061709221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0.85362902672605778</v>
      </c>
      <c r="C120" s="304">
        <f t="shared" si="25"/>
        <v>0.85356272889735507</v>
      </c>
      <c r="D120" s="304">
        <f t="shared" si="25"/>
        <v>0.85261898050242824</v>
      </c>
      <c r="E120" s="304">
        <f t="shared" si="25"/>
        <v>0.85283743970660253</v>
      </c>
      <c r="F120" s="304">
        <f t="shared" si="25"/>
        <v>0.85355534964969126</v>
      </c>
      <c r="G120" s="304">
        <f t="shared" si="25"/>
        <v>0.85508221821224684</v>
      </c>
      <c r="H120" s="304">
        <f t="shared" si="25"/>
        <v>0.854681305274407</v>
      </c>
      <c r="I120" s="304">
        <f t="shared" si="25"/>
        <v>0.85483202116082013</v>
      </c>
      <c r="J120" s="304">
        <f t="shared" si="25"/>
        <v>0.85156036808450397</v>
      </c>
      <c r="K120" s="304">
        <f t="shared" si="25"/>
        <v>0.85139753900686599</v>
      </c>
      <c r="L120" s="304">
        <f t="shared" si="25"/>
        <v>0.85528658386642842</v>
      </c>
      <c r="M120" s="304">
        <f t="shared" si="25"/>
        <v>0.85596728063343142</v>
      </c>
      <c r="N120" s="304">
        <f t="shared" si="25"/>
        <v>0.8614533885822393</v>
      </c>
      <c r="O120" s="304">
        <f t="shared" si="25"/>
        <v>0.85901008617699381</v>
      </c>
      <c r="P120" s="304">
        <f t="shared" si="25"/>
        <v>0.85868314496680676</v>
      </c>
      <c r="Q120" s="304">
        <f t="shared" si="25"/>
        <v>0.85980261945462044</v>
      </c>
      <c r="R120" s="304">
        <f t="shared" si="25"/>
        <v>0.86234281937639989</v>
      </c>
      <c r="S120" s="304">
        <f t="shared" si="25"/>
        <v>0.86524374044579966</v>
      </c>
      <c r="T120" s="304">
        <f t="shared" si="25"/>
        <v>0.86515639526751287</v>
      </c>
      <c r="U120" s="304">
        <f t="shared" si="25"/>
        <v>0.8648939562952217</v>
      </c>
      <c r="V120" s="304">
        <f t="shared" si="25"/>
        <v>0.8641895330399294</v>
      </c>
      <c r="W120" s="304">
        <f t="shared" si="25"/>
        <v>0.86377281061709221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9.9590053118039881E-2</v>
      </c>
      <c r="C122" s="303">
        <f t="shared" si="27"/>
        <v>9.9582318371357836E-2</v>
      </c>
      <c r="D122" s="303">
        <f t="shared" si="27"/>
        <v>9.947221439194974E-2</v>
      </c>
      <c r="E122" s="303">
        <f t="shared" si="27"/>
        <v>9.9497701299103417E-2</v>
      </c>
      <c r="F122" s="303">
        <f t="shared" si="27"/>
        <v>9.9581457459130426E-2</v>
      </c>
      <c r="G122" s="303">
        <f t="shared" si="27"/>
        <v>9.9759592124761917E-2</v>
      </c>
      <c r="H122" s="303">
        <f t="shared" si="27"/>
        <v>9.9712818948680615E-2</v>
      </c>
      <c r="I122" s="303">
        <f t="shared" si="27"/>
        <v>9.9730402468762108E-2</v>
      </c>
      <c r="J122" s="303">
        <f t="shared" si="27"/>
        <v>9.934870960985856E-2</v>
      </c>
      <c r="K122" s="303">
        <f t="shared" si="27"/>
        <v>9.9329712884134114E-2</v>
      </c>
      <c r="L122" s="303">
        <f t="shared" si="27"/>
        <v>9.9783434784416397E-2</v>
      </c>
      <c r="M122" s="303">
        <f t="shared" si="27"/>
        <v>9.9862849407233376E-2</v>
      </c>
      <c r="N122" s="303">
        <f t="shared" si="27"/>
        <v>0.10050289533459435</v>
      </c>
      <c r="O122" s="303">
        <f t="shared" si="27"/>
        <v>0.10021784338731565</v>
      </c>
      <c r="P122" s="303">
        <f t="shared" si="27"/>
        <v>0.10017970024612724</v>
      </c>
      <c r="Q122" s="303">
        <f t="shared" si="27"/>
        <v>0.10031030560303883</v>
      </c>
      <c r="R122" s="303">
        <f t="shared" si="27"/>
        <v>0.10060666226057981</v>
      </c>
      <c r="S122" s="303">
        <f t="shared" si="27"/>
        <v>0.10094510305200974</v>
      </c>
      <c r="T122" s="303">
        <f t="shared" si="27"/>
        <v>0.10093491278120957</v>
      </c>
      <c r="U122" s="303">
        <f t="shared" si="27"/>
        <v>0.10090429490110893</v>
      </c>
      <c r="V122" s="303">
        <f t="shared" si="27"/>
        <v>0.10082211218799146</v>
      </c>
      <c r="W122" s="303">
        <f t="shared" si="27"/>
        <v>0.10077349457199383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9.9590053118039881E-2</v>
      </c>
      <c r="C123" s="304">
        <f t="shared" si="28"/>
        <v>9.9582318371357836E-2</v>
      </c>
      <c r="D123" s="304">
        <f t="shared" si="28"/>
        <v>9.947221439194974E-2</v>
      </c>
      <c r="E123" s="304">
        <f t="shared" si="28"/>
        <v>9.9497701299103417E-2</v>
      </c>
      <c r="F123" s="304">
        <f t="shared" si="28"/>
        <v>9.9581457459130426E-2</v>
      </c>
      <c r="G123" s="304">
        <f t="shared" si="28"/>
        <v>9.9759592124761917E-2</v>
      </c>
      <c r="H123" s="304">
        <f t="shared" si="28"/>
        <v>9.9712818948680615E-2</v>
      </c>
      <c r="I123" s="304">
        <f t="shared" si="28"/>
        <v>9.9730402468762108E-2</v>
      </c>
      <c r="J123" s="304">
        <f t="shared" si="28"/>
        <v>9.934870960985856E-2</v>
      </c>
      <c r="K123" s="304">
        <f t="shared" si="28"/>
        <v>9.9329712884134114E-2</v>
      </c>
      <c r="L123" s="304">
        <f t="shared" si="28"/>
        <v>9.9783434784416397E-2</v>
      </c>
      <c r="M123" s="304">
        <f t="shared" si="28"/>
        <v>9.9862849407233376E-2</v>
      </c>
      <c r="N123" s="304">
        <f t="shared" si="28"/>
        <v>0.10050289533459435</v>
      </c>
      <c r="O123" s="304">
        <f t="shared" si="28"/>
        <v>0.10021784338731565</v>
      </c>
      <c r="P123" s="304">
        <f t="shared" si="28"/>
        <v>0.10017970024612724</v>
      </c>
      <c r="Q123" s="304">
        <f t="shared" si="28"/>
        <v>0.10031030560303883</v>
      </c>
      <c r="R123" s="304">
        <f t="shared" si="28"/>
        <v>0.10060666226057981</v>
      </c>
      <c r="S123" s="304">
        <f t="shared" si="28"/>
        <v>0.10094510305200974</v>
      </c>
      <c r="T123" s="304">
        <f t="shared" si="28"/>
        <v>0.10093491278120957</v>
      </c>
      <c r="U123" s="304">
        <f t="shared" si="28"/>
        <v>0.10090429490110893</v>
      </c>
      <c r="V123" s="304">
        <f t="shared" si="28"/>
        <v>0.10082211218799146</v>
      </c>
      <c r="W123" s="304">
        <f t="shared" si="28"/>
        <v>0.10077349457199383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1.4331025349749522</v>
      </c>
      <c r="W136" s="322">
        <f>IF(W$5=0,0,W$5/PPA_fec!W$5)</f>
        <v>1.3526749207919806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</v>
      </c>
      <c r="K141" s="277">
        <f>IF(K$10=0,0,K$10/PPA_fec!K$10)</f>
        <v>0</v>
      </c>
      <c r="L141" s="277">
        <f>IF(L$10=0,0,L$10/PPA_fec!L$10)</f>
        <v>0</v>
      </c>
      <c r="M141" s="277">
        <f>IF(M$10=0,0,M$10/PPA_fec!M$10)</f>
        <v>0</v>
      </c>
      <c r="N141" s="277">
        <f>IF(N$10=0,0,N$10/PPA_fec!N$10)</f>
        <v>0</v>
      </c>
      <c r="O141" s="277">
        <f>IF(O$10=0,0,O$10/PPA_fec!O$10)</f>
        <v>0</v>
      </c>
      <c r="P141" s="277">
        <f>IF(P$10=0,0,P$10/PPA_fec!P$10)</f>
        <v>0</v>
      </c>
      <c r="Q141" s="277">
        <f>IF(Q$10=0,0,Q$10/PPA_fec!Q$10)</f>
        <v>0</v>
      </c>
      <c r="R141" s="277">
        <f>IF(R$10=0,0,R$10/PPA_fec!R$10)</f>
        <v>0</v>
      </c>
      <c r="S141" s="277">
        <f>IF(S$10=0,0,S$10/PPA_fec!S$10)</f>
        <v>0</v>
      </c>
      <c r="T141" s="277">
        <f>IF(T$10=0,0,T$10/PPA_fec!T$10)</f>
        <v>0</v>
      </c>
      <c r="U141" s="277">
        <f>IF(U$10=0,0,U$10/PPA_fec!U$10)</f>
        <v>0</v>
      </c>
      <c r="V141" s="277">
        <f>IF(V$10=0,0,V$10/PPA_fec!V$10)</f>
        <v>0.96772247136736367</v>
      </c>
      <c r="W141" s="277">
        <f>IF(W$10=0,0,W$10/PPA_fec!W$10)</f>
        <v>0.97984105574796909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</v>
      </c>
      <c r="K143" s="278">
        <f>IF(K$17=0,0,K$17/PPA_fec!K$17)</f>
        <v>0</v>
      </c>
      <c r="L143" s="278">
        <f>IF(L$17=0,0,L$17/PPA_fec!L$17)</f>
        <v>0</v>
      </c>
      <c r="M143" s="278">
        <f>IF(M$17=0,0,M$17/PPA_fec!M$17)</f>
        <v>0</v>
      </c>
      <c r="N143" s="278">
        <f>IF(N$17=0,0,N$17/PPA_fec!N$17)</f>
        <v>0</v>
      </c>
      <c r="O143" s="278">
        <f>IF(O$17=0,0,O$17/PPA_fec!O$17)</f>
        <v>0</v>
      </c>
      <c r="P143" s="278">
        <f>IF(P$17=0,0,P$17/PPA_fec!P$17)</f>
        <v>0</v>
      </c>
      <c r="Q143" s="278">
        <f>IF(Q$17=0,0,Q$17/PPA_fec!Q$17)</f>
        <v>0</v>
      </c>
      <c r="R143" s="278">
        <f>IF(R$17=0,0,R$17/PPA_fec!R$17)</f>
        <v>0</v>
      </c>
      <c r="S143" s="278">
        <f>IF(S$17=0,0,S$17/PPA_fec!S$17)</f>
        <v>0</v>
      </c>
      <c r="T143" s="278">
        <f>IF(T$17=0,0,T$17/PPA_fec!T$17)</f>
        <v>0</v>
      </c>
      <c r="U143" s="278">
        <f>IF(U$17=0,0,U$17/PPA_fec!U$17)</f>
        <v>0</v>
      </c>
      <c r="V143" s="278">
        <f>IF(V$17=0,0,V$17/PPA_fec!V$17)</f>
        <v>1.7357452341952322</v>
      </c>
      <c r="W143" s="278">
        <f>IF(W$17=0,0,W$17/PPA_fec!W$17)</f>
        <v>1.6389973137652289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1.15409350185699</v>
      </c>
      <c r="C146" s="322">
        <f>IF(C$32=0,0,C$32/PPA_fec!C$32)</f>
        <v>1.2862219518708604</v>
      </c>
      <c r="D146" s="322">
        <f>IF(D$32=0,0,D$32/PPA_fec!D$32)</f>
        <v>1.2816790731397449</v>
      </c>
      <c r="E146" s="322">
        <f>IF(E$32=0,0,E$32/PPA_fec!E$32)</f>
        <v>1.2738173402527146</v>
      </c>
      <c r="F146" s="322">
        <f>IF(F$32=0,0,F$32/PPA_fec!F$32)</f>
        <v>1.1989621374130073</v>
      </c>
      <c r="G146" s="322">
        <f>IF(G$32=0,0,G$32/PPA_fec!G$32)</f>
        <v>1.1192112268593091</v>
      </c>
      <c r="H146" s="322">
        <f>IF(H$32=0,0,H$32/PPA_fec!H$32)</f>
        <v>1.2528346003549999</v>
      </c>
      <c r="I146" s="322">
        <f>IF(I$32=0,0,I$32/PPA_fec!I$32)</f>
        <v>1.3537913241234385</v>
      </c>
      <c r="J146" s="322">
        <f>IF(J$32=0,0,J$32/PPA_fec!J$32)</f>
        <v>1.1622872153049304</v>
      </c>
      <c r="K146" s="322">
        <f>IF(K$32=0,0,K$32/PPA_fec!K$32)</f>
        <v>1.0732075090355149</v>
      </c>
      <c r="L146" s="322">
        <f>IF(L$32=0,0,L$32/PPA_fec!L$32)</f>
        <v>1.139569215448049</v>
      </c>
      <c r="M146" s="322">
        <f>IF(M$32=0,0,M$32/PPA_fec!M$32)</f>
        <v>1.1660757412203062</v>
      </c>
      <c r="N146" s="322">
        <f>IF(N$32=0,0,N$32/PPA_fec!N$32)</f>
        <v>1.0804038547682511</v>
      </c>
      <c r="O146" s="322">
        <f>IF(O$32=0,0,O$32/PPA_fec!O$32)</f>
        <v>1.1526586671761501</v>
      </c>
      <c r="P146" s="322">
        <f>IF(P$32=0,0,P$32/PPA_fec!P$32)</f>
        <v>1.1390119369560567</v>
      </c>
      <c r="Q146" s="322">
        <f>IF(Q$32=0,0,Q$32/PPA_fec!Q$32)</f>
        <v>0.90383319903871806</v>
      </c>
      <c r="R146" s="322">
        <f>IF(R$32=0,0,R$32/PPA_fec!R$32)</f>
        <v>0.99365748831944856</v>
      </c>
      <c r="S146" s="322">
        <f>IF(S$32=0,0,S$32/PPA_fec!S$32)</f>
        <v>2.0410095984010277</v>
      </c>
      <c r="T146" s="322">
        <f>IF(T$32=0,0,T$32/PPA_fec!T$32)</f>
        <v>1.9407087108608327</v>
      </c>
      <c r="U146" s="322">
        <f>IF(U$32=0,0,U$32/PPA_fec!U$32)</f>
        <v>1.9938187124925837</v>
      </c>
      <c r="V146" s="322">
        <f>IF(V$32=0,0,V$32/PPA_fec!V$32)</f>
        <v>1.9654987465470322</v>
      </c>
      <c r="W146" s="322">
        <f>IF(W$32=0,0,W$32/PPA_fec!W$32)</f>
        <v>1.8607603989043562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1.8937980146525004</v>
      </c>
      <c r="C151" s="277">
        <f>IF(C$37=0,0,C$37/PPA_fec!C$37)</f>
        <v>2.1153726458478439</v>
      </c>
      <c r="D151" s="277">
        <f>IF(D$37=0,0,D$37/PPA_fec!D$37)</f>
        <v>2.2082079107378489</v>
      </c>
      <c r="E151" s="277">
        <f>IF(E$37=0,0,E$37/PPA_fec!E$37)</f>
        <v>2.1536918447646873</v>
      </c>
      <c r="F151" s="277">
        <f>IF(F$37=0,0,F$37/PPA_fec!F$37)</f>
        <v>1.9744638975623872</v>
      </c>
      <c r="G151" s="277">
        <f>IF(G$37=0,0,G$37/PPA_fec!G$37)</f>
        <v>1.6282380306771105</v>
      </c>
      <c r="H151" s="277">
        <f>IF(H$37=0,0,H$37/PPA_fec!H$37)</f>
        <v>1.8710168115667871</v>
      </c>
      <c r="I151" s="277">
        <f>IF(I$37=0,0,I$37/PPA_fec!I$37)</f>
        <v>2.00828535036606</v>
      </c>
      <c r="J151" s="277">
        <f>IF(J$37=0,0,J$37/PPA_fec!J$37)</f>
        <v>2.1496035140799377</v>
      </c>
      <c r="K151" s="277">
        <f>IF(K$37=0,0,K$37/PPA_fec!K$37)</f>
        <v>2.0357249207417736</v>
      </c>
      <c r="L151" s="277">
        <f>IF(L$37=0,0,L$37/PPA_fec!L$37)</f>
        <v>1.5748299276945601</v>
      </c>
      <c r="M151" s="277">
        <f>IF(M$37=0,0,M$37/PPA_fec!M$37)</f>
        <v>1.5134961876786164</v>
      </c>
      <c r="N151" s="277">
        <f>IF(N$37=0,0,N$37/PPA_fec!N$37)</f>
        <v>0.66165632557478604</v>
      </c>
      <c r="O151" s="277">
        <f>IF(O$37=0,0,O$37/PPA_fec!O$37)</f>
        <v>1.0596327117983195</v>
      </c>
      <c r="P151" s="277">
        <f>IF(P$37=0,0,P$37/PPA_fec!P$37)</f>
        <v>1.0934998622656427</v>
      </c>
      <c r="Q151" s="277">
        <f>IF(Q$37=0,0,Q$37/PPA_fec!Q$37)</f>
        <v>0.69482489619476862</v>
      </c>
      <c r="R151" s="277">
        <f>IF(R$37=0,0,R$37/PPA_fec!R$37)</f>
        <v>0.57352497894146581</v>
      </c>
      <c r="S151" s="277">
        <f>IF(S$37=0,0,S$37/PPA_fec!S$37)</f>
        <v>0.78057286618114541</v>
      </c>
      <c r="T151" s="277">
        <f>IF(T$37=0,0,T$37/PPA_fec!T$37)</f>
        <v>0.72792331620598549</v>
      </c>
      <c r="U151" s="277">
        <f>IF(U$37=0,0,U$37/PPA_fec!U$37)</f>
        <v>0.82390926845235712</v>
      </c>
      <c r="V151" s="277">
        <f>IF(V$37=0,0,V$37/PPA_fec!V$37)</f>
        <v>0.96772247136736378</v>
      </c>
      <c r="W151" s="277">
        <f>IF(W$37=0,0,W$37/PPA_fec!W$37)</f>
        <v>0.97984105574796854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0.65042299112504554</v>
      </c>
      <c r="C152" s="278">
        <f>IF(C$43=0,0,C$43/PPA_fec!C$43)</f>
        <v>0.81762715749781001</v>
      </c>
      <c r="D152" s="278">
        <f>IF(D$43=0,0,D$43/PPA_fec!D$43)</f>
        <v>0.87994816814515642</v>
      </c>
      <c r="E152" s="278">
        <f>IF(E$43=0,0,E$43/PPA_fec!E$43)</f>
        <v>0.82217947516538248</v>
      </c>
      <c r="F152" s="278">
        <f>IF(F$43=0,0,F$43/PPA_fec!F$43)</f>
        <v>0.69952070763015872</v>
      </c>
      <c r="G152" s="278">
        <f>IF(G$43=0,0,G$43/PPA_fec!G$43)</f>
        <v>0.56787710877333475</v>
      </c>
      <c r="H152" s="278">
        <f>IF(H$43=0,0,H$43/PPA_fec!H$43)</f>
        <v>0.68037009996808473</v>
      </c>
      <c r="I152" s="278">
        <f>IF(I$43=0,0,I$43/PPA_fec!I$43)</f>
        <v>0.78648227642590152</v>
      </c>
      <c r="J152" s="278">
        <f>IF(J$43=0,0,J$43/PPA_fec!J$43)</f>
        <v>0.75779253110192535</v>
      </c>
      <c r="K152" s="278">
        <f>IF(K$43=0,0,K$43/PPA_fec!K$43)</f>
        <v>0.65503690647379731</v>
      </c>
      <c r="L152" s="278">
        <f>IF(L$43=0,0,L$43/PPA_fec!L$43)</f>
        <v>0.54625763236271474</v>
      </c>
      <c r="M152" s="278">
        <f>IF(M$43=0,0,M$43/PPA_fec!M$43)</f>
        <v>0.54355868642634309</v>
      </c>
      <c r="N152" s="278">
        <f>IF(N$43=0,0,N$43/PPA_fec!N$43)</f>
        <v>0.37251227357289551</v>
      </c>
      <c r="O152" s="278">
        <f>IF(O$43=0,0,O$43/PPA_fec!O$43)</f>
        <v>0.46276649000769282</v>
      </c>
      <c r="P152" s="278">
        <f>IF(P$43=0,0,P$43/PPA_fec!P$43)</f>
        <v>0.4652817878087816</v>
      </c>
      <c r="Q152" s="278">
        <f>IF(Q$43=0,0,Q$43/PPA_fec!Q$43)</f>
        <v>0.32890633875087089</v>
      </c>
      <c r="R152" s="278">
        <f>IF(R$43=0,0,R$43/PPA_fec!R$43)</f>
        <v>0.37744516063879091</v>
      </c>
      <c r="S152" s="278">
        <f>IF(S$43=0,0,S$43/PPA_fec!S$43)</f>
        <v>0.85761525901385716</v>
      </c>
      <c r="T152" s="278">
        <f>IF(T$43=0,0,T$43/PPA_fec!T$43)</f>
        <v>0.78194500684132273</v>
      </c>
      <c r="U152" s="278">
        <f>IF(U$43=0,0,U$43/PPA_fec!U$43)</f>
        <v>0.83570217352780096</v>
      </c>
      <c r="V152" s="278">
        <f>IF(V$43=0,0,V$43/PPA_fec!V$43)</f>
        <v>0.85985602814324236</v>
      </c>
      <c r="W152" s="278">
        <f>IF(W$43=0,0,W$43/PPA_fec!W$43)</f>
        <v>0.80816178171702679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1.2717775510301281</v>
      </c>
      <c r="C153" s="278">
        <f>IF(C$56=0,0,C$56/PPA_fec!C$56)</f>
        <v>1.4102907981466384</v>
      </c>
      <c r="D153" s="278">
        <f>IF(D$56=0,0,D$56/PPA_fec!D$56)</f>
        <v>1.3998855460818285</v>
      </c>
      <c r="E153" s="278">
        <f>IF(E$56=0,0,E$56/PPA_fec!E$56)</f>
        <v>1.3949420131181633</v>
      </c>
      <c r="F153" s="278">
        <f>IF(F$56=0,0,F$56/PPA_fec!F$56)</f>
        <v>1.3191529299473921</v>
      </c>
      <c r="G153" s="278">
        <f>IF(G$56=0,0,G$56/PPA_fec!G$56)</f>
        <v>1.2419660784299618</v>
      </c>
      <c r="H153" s="278">
        <f>IF(H$56=0,0,H$56/PPA_fec!H$56)</f>
        <v>1.3851249171919553</v>
      </c>
      <c r="I153" s="278">
        <f>IF(I$56=0,0,I$56/PPA_fec!I$56)</f>
        <v>1.4925090240615249</v>
      </c>
      <c r="J153" s="278">
        <f>IF(J$56=0,0,J$56/PPA_fec!J$56)</f>
        <v>1.270080543292162</v>
      </c>
      <c r="K153" s="278">
        <f>IF(K$56=0,0,K$56/PPA_fec!K$56)</f>
        <v>1.1752738116796053</v>
      </c>
      <c r="L153" s="278">
        <f>IF(L$56=0,0,L$56/PPA_fec!L$56)</f>
        <v>1.2691472959741181</v>
      </c>
      <c r="M153" s="278">
        <f>IF(M$56=0,0,M$56/PPA_fec!M$56)</f>
        <v>1.301927950730541</v>
      </c>
      <c r="N153" s="278">
        <f>IF(N$56=0,0,N$56/PPA_fec!N$56)</f>
        <v>1.2426466405759327</v>
      </c>
      <c r="O153" s="278">
        <f>IF(O$56=0,0,O$56/PPA_fec!O$56)</f>
        <v>1.3048407750482629</v>
      </c>
      <c r="P153" s="278">
        <f>IF(P$56=0,0,P$56/PPA_fec!P$56)</f>
        <v>1.2872192440839914</v>
      </c>
      <c r="Q153" s="278">
        <f>IF(Q$56=0,0,Q$56/PPA_fec!Q$56)</f>
        <v>1.0326045736781038</v>
      </c>
      <c r="R153" s="278">
        <f>IF(R$56=0,0,R$56/PPA_fec!R$56)</f>
        <v>1.1351654736877814</v>
      </c>
      <c r="S153" s="278">
        <f>IF(S$56=0,0,S$56/PPA_fec!S$56)</f>
        <v>2.321160295788701</v>
      </c>
      <c r="T153" s="278">
        <f>IF(T$56=0,0,T$56/PPA_fec!T$56)</f>
        <v>2.2139644616417153</v>
      </c>
      <c r="U153" s="278">
        <f>IF(U$56=0,0,U$56/PPA_fec!U$56)</f>
        <v>2.266876385742524</v>
      </c>
      <c r="V153" s="278">
        <f>IF(V$56=0,0,V$56/PPA_fec!V$56)</f>
        <v>2.2259295998297444</v>
      </c>
      <c r="W153" s="278">
        <f>IF(W$56=0,0,W$56/PPA_fec!W$56)</f>
        <v>2.1073569408501434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1.1140315421402778</v>
      </c>
      <c r="C154" s="279">
        <f>IF(C$69=0,0,C$69/PPA_fec!C$69)</f>
        <v>1.2193076669188203</v>
      </c>
      <c r="D154" s="279">
        <f>IF(D$69=0,0,D$69/PPA_fec!D$69)</f>
        <v>1.2012084885016139</v>
      </c>
      <c r="E154" s="279">
        <f>IF(E$69=0,0,E$69/PPA_fec!E$69)</f>
        <v>1.2040771020592862</v>
      </c>
      <c r="F154" s="279">
        <f>IF(F$69=0,0,F$69/PPA_fec!F$69)</f>
        <v>1.1509576770386289</v>
      </c>
      <c r="G154" s="279">
        <f>IF(G$69=0,0,G$69/PPA_fec!G$69)</f>
        <v>1.1024487435933534</v>
      </c>
      <c r="H154" s="279">
        <f>IF(H$69=0,0,H$69/PPA_fec!H$69)</f>
        <v>1.2188551960579361</v>
      </c>
      <c r="I154" s="279">
        <f>IF(I$69=0,0,I$69/PPA_fec!I$69)</f>
        <v>1.303030432524853</v>
      </c>
      <c r="J154" s="279">
        <f>IF(J$69=0,0,J$69/PPA_fec!J$69)</f>
        <v>1.0950686351231349</v>
      </c>
      <c r="K154" s="279">
        <f>IF(K$69=0,0,K$69/PPA_fec!K$69)</f>
        <v>1.0201411161019203</v>
      </c>
      <c r="L154" s="279">
        <f>IF(L$69=0,0,L$69/PPA_fec!L$69)</f>
        <v>1.1354351280506105</v>
      </c>
      <c r="M154" s="279">
        <f>IF(M$69=0,0,M$69/PPA_fec!M$69)</f>
        <v>1.1696242075818242</v>
      </c>
      <c r="N154" s="279">
        <f>IF(N$69=0,0,N$69/PPA_fec!N$69)</f>
        <v>1.1806263381113622</v>
      </c>
      <c r="O154" s="279">
        <f>IF(O$69=0,0,O$69/PPA_fec!O$69)</f>
        <v>1.2018336081948433</v>
      </c>
      <c r="P154" s="279">
        <f>IF(P$69=0,0,P$69/PPA_fec!P$69)</f>
        <v>1.181876061848846</v>
      </c>
      <c r="Q154" s="279">
        <f>IF(Q$69=0,0,Q$69/PPA_fec!Q$69)</f>
        <v>0.96941490749115289</v>
      </c>
      <c r="R154" s="279">
        <f>IF(R$69=0,0,R$69/PPA_fec!R$69)</f>
        <v>1.0572075325555756</v>
      </c>
      <c r="S154" s="279">
        <f>IF(S$69=0,0,S$69/PPA_fec!S$69)</f>
        <v>2.123591059634288</v>
      </c>
      <c r="T154" s="279">
        <f>IF(T$69=0,0,T$69/PPA_fec!T$69)</f>
        <v>2.0404850551303486</v>
      </c>
      <c r="U154" s="279">
        <f>IF(U$69=0,0,U$69/PPA_fec!U$69)</f>
        <v>2.0746693639912119</v>
      </c>
      <c r="V154" s="279">
        <f>IF(V$69=0,0,V$69/PPA_fec!V$69)</f>
        <v>2.0224421437987643</v>
      </c>
      <c r="W154" s="279">
        <f>IF(W$69=0,0,W$69/PPA_fec!W$69)</f>
        <v>1.9168137599143462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0.48114684232327581</v>
      </c>
      <c r="C156" s="322">
        <f>IF(C$83=0,0,C$83/PPA_fec!C$83)</f>
        <v>0.63941448357880215</v>
      </c>
      <c r="D156" s="322">
        <f>IF(D$83=0,0,D$83/PPA_fec!D$83)</f>
        <v>0.75478217899789135</v>
      </c>
      <c r="E156" s="322">
        <f>IF(E$83=0,0,E$83/PPA_fec!E$83)</f>
        <v>0.67315059259112009</v>
      </c>
      <c r="F156" s="322">
        <f>IF(F$83=0,0,F$83/PPA_fec!F$83)</f>
        <v>0.52709900073289373</v>
      </c>
      <c r="G156" s="322">
        <f>IF(G$83=0,0,G$83/PPA_fec!G$83)</f>
        <v>0.36371751886063347</v>
      </c>
      <c r="H156" s="322">
        <f>IF(H$83=0,0,H$83/PPA_fec!H$83)</f>
        <v>0.45869376384800387</v>
      </c>
      <c r="I156" s="322">
        <f>IF(I$83=0,0,I$83/PPA_fec!I$83)</f>
        <v>0.53910903681449929</v>
      </c>
      <c r="J156" s="322">
        <f>IF(J$83=0,0,J$83/PPA_fec!J$83)</f>
        <v>0.67713248608283561</v>
      </c>
      <c r="K156" s="322">
        <f>IF(K$83=0,0,K$83/PPA_fec!K$83)</f>
        <v>0.57643931485485556</v>
      </c>
      <c r="L156" s="322">
        <f>IF(L$83=0,0,L$83/PPA_fec!L$83)</f>
        <v>0.33506290404539174</v>
      </c>
      <c r="M156" s="322">
        <f>IF(M$83=0,0,M$83/PPA_fec!M$83)</f>
        <v>0.31342285211553039</v>
      </c>
      <c r="N156" s="322">
        <f>IF(N$83=0,0,N$83/PPA_fec!N$83)</f>
        <v>0.1128572542087785</v>
      </c>
      <c r="O156" s="322">
        <f>IF(O$83=0,0,O$83/PPA_fec!O$83)</f>
        <v>0.19424400010577408</v>
      </c>
      <c r="P156" s="322">
        <f>IF(P$83=0,0,P$83/PPA_fec!P$83)</f>
        <v>0.20281601431441476</v>
      </c>
      <c r="Q156" s="322">
        <f>IF(Q$83=0,0,Q$83/PPA_fec!Q$83)</f>
        <v>0.12232077680736463</v>
      </c>
      <c r="R156" s="322">
        <f>IF(R$83=0,0,R$83/PPA_fec!R$83)</f>
        <v>0.10457859394978224</v>
      </c>
      <c r="S156" s="322">
        <f>IF(S$83=0,0,S$83/PPA_fec!S$83)</f>
        <v>0.1481041006583485</v>
      </c>
      <c r="T156" s="322">
        <f>IF(T$83=0,0,T$83/PPA_fec!T$83)</f>
        <v>0.1352348854194988</v>
      </c>
      <c r="U156" s="322">
        <f>IF(U$83=0,0,U$83/PPA_fec!U$83)</f>
        <v>0.15597704598427789</v>
      </c>
      <c r="V156" s="322">
        <f>IF(V$83=0,0,V$83/PPA_fec!V$83)</f>
        <v>0.18837816076634631</v>
      </c>
      <c r="W156" s="322">
        <f>IF(W$83=0,0,W$83/PPA_fec!W$83)</f>
        <v>0.19019074770130151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1.8937980146525011</v>
      </c>
      <c r="C161" s="334">
        <f>IF(C$88=0,0,C$88/PPA_fec!C$88)</f>
        <v>2.1153726458478439</v>
      </c>
      <c r="D161" s="334">
        <f>IF(D$88=0,0,D$88/PPA_fec!D$88)</f>
        <v>2.2082079107378498</v>
      </c>
      <c r="E161" s="334">
        <f>IF(E$88=0,0,E$88/PPA_fec!E$88)</f>
        <v>2.1536918447646873</v>
      </c>
      <c r="F161" s="334">
        <f>IF(F$88=0,0,F$88/PPA_fec!F$88)</f>
        <v>1.9744638975623869</v>
      </c>
      <c r="G161" s="334">
        <f>IF(G$88=0,0,G$88/PPA_fec!G$88)</f>
        <v>1.6282380306771103</v>
      </c>
      <c r="H161" s="334">
        <f>IF(H$88=0,0,H$88/PPA_fec!H$88)</f>
        <v>1.8710168115667867</v>
      </c>
      <c r="I161" s="334">
        <f>IF(I$88=0,0,I$88/PPA_fec!I$88)</f>
        <v>2.0082853503660609</v>
      </c>
      <c r="J161" s="334">
        <f>IF(J$88=0,0,J$88/PPA_fec!J$88)</f>
        <v>2.1496035140799368</v>
      </c>
      <c r="K161" s="334">
        <f>IF(K$88=0,0,K$88/PPA_fec!K$88)</f>
        <v>2.0357249207417727</v>
      </c>
      <c r="L161" s="334">
        <f>IF(L$88=0,0,L$88/PPA_fec!L$88)</f>
        <v>1.5748299276945603</v>
      </c>
      <c r="M161" s="334">
        <f>IF(M$88=0,0,M$88/PPA_fec!M$88)</f>
        <v>1.5134961876786168</v>
      </c>
      <c r="N161" s="334">
        <f>IF(N$88=0,0,N$88/PPA_fec!N$88)</f>
        <v>0.66165632557478649</v>
      </c>
      <c r="O161" s="334">
        <f>IF(O$88=0,0,O$88/PPA_fec!O$88)</f>
        <v>1.0596327117983193</v>
      </c>
      <c r="P161" s="334">
        <f>IF(P$88=0,0,P$88/PPA_fec!P$88)</f>
        <v>1.0934998622656429</v>
      </c>
      <c r="Q161" s="334">
        <f>IF(Q$88=0,0,Q$88/PPA_fec!Q$88)</f>
        <v>0.69482489619476806</v>
      </c>
      <c r="R161" s="334">
        <f>IF(R$88=0,0,R$88/PPA_fec!R$88)</f>
        <v>0.57352497894146548</v>
      </c>
      <c r="S161" s="334">
        <f>IF(S$88=0,0,S$88/PPA_fec!S$88)</f>
        <v>0.78057286618114585</v>
      </c>
      <c r="T161" s="334">
        <f>IF(T$88=0,0,T$88/PPA_fec!T$88)</f>
        <v>0.72792331620598538</v>
      </c>
      <c r="U161" s="334">
        <f>IF(U$88=0,0,U$88/PPA_fec!U$88)</f>
        <v>0.82390926845235735</v>
      </c>
      <c r="V161" s="334">
        <f>IF(V$88=0,0,V$88/PPA_fec!V$88)</f>
        <v>0.96772247136736345</v>
      </c>
      <c r="W161" s="334">
        <f>IF(W$88=0,0,W$88/PPA_fec!W$88)</f>
        <v>0.97984105574796831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HU: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2241.9923226983828</v>
      </c>
      <c r="C3" s="205">
        <v>2487.4652964819961</v>
      </c>
      <c r="D3" s="205">
        <v>2656.8359115955491</v>
      </c>
      <c r="E3" s="205">
        <v>2443.3547514372672</v>
      </c>
      <c r="F3" s="205">
        <v>2452.1454412236112</v>
      </c>
      <c r="G3" s="205">
        <v>2245.6507978084819</v>
      </c>
      <c r="H3" s="205">
        <v>2279.95014799813</v>
      </c>
      <c r="I3" s="205">
        <v>2059.8689606983362</v>
      </c>
      <c r="J3" s="205">
        <v>1888.0705494718479</v>
      </c>
      <c r="K3" s="205">
        <v>2179.441672060635</v>
      </c>
      <c r="L3" s="205">
        <v>1968.767260858649</v>
      </c>
      <c r="M3" s="205">
        <v>1871.7265734893599</v>
      </c>
      <c r="N3" s="205">
        <v>1835.029991778903</v>
      </c>
      <c r="O3" s="205">
        <v>2003.6172612455171</v>
      </c>
      <c r="P3" s="205">
        <v>2073.1259186673201</v>
      </c>
      <c r="Q3" s="205">
        <v>2102.9</v>
      </c>
      <c r="R3" s="205">
        <v>2147.1521794846522</v>
      </c>
      <c r="S3" s="205">
        <v>2145.0466375808642</v>
      </c>
      <c r="T3" s="205">
        <v>2297.5701908670439</v>
      </c>
      <c r="U3" s="205">
        <v>2244.8444520789449</v>
      </c>
      <c r="V3" s="205">
        <v>2230.907227063045</v>
      </c>
      <c r="W3" s="205">
        <v>2243.6269084137111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3600.1672313266881</v>
      </c>
      <c r="C5" s="205">
        <v>4473.4809471882236</v>
      </c>
      <c r="D5" s="205">
        <v>4424.3220008342969</v>
      </c>
      <c r="E5" s="205">
        <v>4098.5078426948548</v>
      </c>
      <c r="F5" s="205">
        <v>3958.9670956704199</v>
      </c>
      <c r="G5" s="205">
        <v>3571.9975118124289</v>
      </c>
      <c r="H5" s="205">
        <v>3786.8488115527662</v>
      </c>
      <c r="I5" s="205">
        <v>3383.3329910500502</v>
      </c>
      <c r="J5" s="205">
        <v>3712.132310725623</v>
      </c>
      <c r="K5" s="205">
        <v>3386.165098425814</v>
      </c>
      <c r="L5" s="205">
        <v>3411.6032206728869</v>
      </c>
      <c r="M5" s="205">
        <v>3464.1393795196341</v>
      </c>
      <c r="N5" s="205">
        <v>3881.527444428636</v>
      </c>
      <c r="O5" s="205">
        <v>4624.9159238470229</v>
      </c>
      <c r="P5" s="205">
        <v>4820.2333486010421</v>
      </c>
      <c r="Q5" s="205">
        <v>5074.253367979567</v>
      </c>
      <c r="R5" s="205">
        <v>5009.5046460151398</v>
      </c>
      <c r="S5" s="205">
        <v>5277.0672001771782</v>
      </c>
      <c r="T5" s="205">
        <v>5567.4688985473549</v>
      </c>
      <c r="U5" s="205">
        <v>5743.0137390505133</v>
      </c>
      <c r="V5" s="205">
        <v>5888.8399429476522</v>
      </c>
      <c r="W5" s="205">
        <v>5773.8036187983244</v>
      </c>
      <c r="DA5" s="112" t="s">
        <v>2113</v>
      </c>
    </row>
    <row r="6" spans="1:105" ht="12" customHeight="1" x14ac:dyDescent="0.25">
      <c r="A6" s="154" t="s">
        <v>2114</v>
      </c>
      <c r="B6" s="340">
        <v>4500.2090391583597</v>
      </c>
      <c r="C6" s="340">
        <v>4725.2194911162778</v>
      </c>
      <c r="D6" s="340">
        <v>4725.2194911162778</v>
      </c>
      <c r="E6" s="340">
        <v>4725.2194911162778</v>
      </c>
      <c r="F6" s="340">
        <v>4500.2090391583597</v>
      </c>
      <c r="G6" s="340">
        <v>4275.1985872004416</v>
      </c>
      <c r="H6" s="340">
        <v>4275.1985872004416</v>
      </c>
      <c r="I6" s="340">
        <v>4050.188135242523</v>
      </c>
      <c r="J6" s="340">
        <v>4050.188135242523</v>
      </c>
      <c r="K6" s="340">
        <v>4050.188135242523</v>
      </c>
      <c r="L6" s="340">
        <v>3825.1776832846049</v>
      </c>
      <c r="M6" s="340">
        <v>3825.1776832846049</v>
      </c>
      <c r="N6" s="340">
        <v>4275.1985872004416</v>
      </c>
      <c r="O6" s="340">
        <v>4950.229943074195</v>
      </c>
      <c r="P6" s="340">
        <v>5175.2403950321132</v>
      </c>
      <c r="Q6" s="340">
        <v>5400.2508469900313</v>
      </c>
      <c r="R6" s="340">
        <v>5400.2508469900313</v>
      </c>
      <c r="S6" s="340">
        <v>5625.2612989479494</v>
      </c>
      <c r="T6" s="340">
        <v>6075.2822028637856</v>
      </c>
      <c r="U6" s="340">
        <v>6075.2822028637856</v>
      </c>
      <c r="V6" s="340">
        <v>6300.2926548217038</v>
      </c>
      <c r="W6" s="340">
        <v>6300.2926548217038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450.02090391583602</v>
      </c>
      <c r="D7" s="342">
        <v>225.01045195791801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225.01045195791801</v>
      </c>
      <c r="K7" s="342">
        <v>0</v>
      </c>
      <c r="L7" s="342">
        <v>0</v>
      </c>
      <c r="M7" s="342">
        <v>225.01045195791801</v>
      </c>
      <c r="N7" s="342">
        <v>450.02090391583602</v>
      </c>
      <c r="O7" s="342">
        <v>900.04180783167192</v>
      </c>
      <c r="P7" s="342">
        <v>450.02090391583602</v>
      </c>
      <c r="Q7" s="342">
        <v>225.01045195791801</v>
      </c>
      <c r="R7" s="342">
        <v>225.01045195791801</v>
      </c>
      <c r="S7" s="342">
        <v>450.02090391583602</v>
      </c>
      <c r="T7" s="342">
        <v>450.02090391583602</v>
      </c>
      <c r="U7" s="342">
        <v>225.01045195791801</v>
      </c>
      <c r="V7" s="342">
        <v>450.02090391583602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225.01045195791812</v>
      </c>
      <c r="D8" s="344">
        <f t="shared" si="0"/>
        <v>225.01045195791812</v>
      </c>
      <c r="E8" s="344">
        <f t="shared" si="0"/>
        <v>0</v>
      </c>
      <c r="F8" s="344">
        <f t="shared" si="0"/>
        <v>225.01045195791812</v>
      </c>
      <c r="G8" s="344">
        <f t="shared" si="0"/>
        <v>225.01045195791812</v>
      </c>
      <c r="H8" s="344">
        <f t="shared" si="0"/>
        <v>0</v>
      </c>
      <c r="I8" s="344">
        <f t="shared" si="0"/>
        <v>225.01045195791858</v>
      </c>
      <c r="J8" s="344">
        <f t="shared" si="0"/>
        <v>225.01045195791767</v>
      </c>
      <c r="K8" s="344">
        <f t="shared" si="0"/>
        <v>0</v>
      </c>
      <c r="L8" s="344">
        <f t="shared" si="0"/>
        <v>225.01045195791812</v>
      </c>
      <c r="M8" s="344">
        <f t="shared" si="0"/>
        <v>225.01045195791812</v>
      </c>
      <c r="N8" s="344">
        <f t="shared" si="0"/>
        <v>0</v>
      </c>
      <c r="O8" s="344">
        <f t="shared" si="0"/>
        <v>225.01045195791812</v>
      </c>
      <c r="P8" s="344">
        <f t="shared" si="0"/>
        <v>225.01045195791812</v>
      </c>
      <c r="Q8" s="344">
        <f t="shared" si="0"/>
        <v>0</v>
      </c>
      <c r="R8" s="344">
        <f t="shared" si="0"/>
        <v>225.01045195791812</v>
      </c>
      <c r="S8" s="344">
        <f t="shared" si="0"/>
        <v>225.01045195791812</v>
      </c>
      <c r="T8" s="344">
        <f t="shared" si="0"/>
        <v>0</v>
      </c>
      <c r="U8" s="344">
        <f t="shared" si="0"/>
        <v>225.01045195791812</v>
      </c>
      <c r="V8" s="344">
        <f t="shared" si="0"/>
        <v>225.01045195791812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900.04180783167158</v>
      </c>
      <c r="C9" s="345">
        <f t="shared" si="1"/>
        <v>251.73854392805424</v>
      </c>
      <c r="D9" s="345">
        <f t="shared" si="1"/>
        <v>300.89749028198094</v>
      </c>
      <c r="E9" s="345">
        <f t="shared" si="1"/>
        <v>626.71164842142298</v>
      </c>
      <c r="F9" s="345">
        <f t="shared" si="1"/>
        <v>541.24194348793981</v>
      </c>
      <c r="G9" s="345">
        <f t="shared" si="1"/>
        <v>703.20107538801267</v>
      </c>
      <c r="H9" s="345">
        <f t="shared" si="1"/>
        <v>488.34977564767541</v>
      </c>
      <c r="I9" s="345">
        <f t="shared" si="1"/>
        <v>666.85514419247284</v>
      </c>
      <c r="J9" s="345">
        <f t="shared" si="1"/>
        <v>338.05582451689997</v>
      </c>
      <c r="K9" s="345">
        <f t="shared" si="1"/>
        <v>664.02303681670901</v>
      </c>
      <c r="L9" s="345">
        <f t="shared" si="1"/>
        <v>413.57446261171799</v>
      </c>
      <c r="M9" s="345">
        <f t="shared" si="1"/>
        <v>361.03830376497081</v>
      </c>
      <c r="N9" s="345">
        <f t="shared" si="1"/>
        <v>393.67114277180553</v>
      </c>
      <c r="O9" s="345">
        <f t="shared" si="1"/>
        <v>325.31401922717214</v>
      </c>
      <c r="P9" s="345">
        <f t="shared" si="1"/>
        <v>355.0070464310711</v>
      </c>
      <c r="Q9" s="345">
        <f t="shared" si="1"/>
        <v>325.9974790104643</v>
      </c>
      <c r="R9" s="345">
        <f t="shared" si="1"/>
        <v>390.74620097489151</v>
      </c>
      <c r="S9" s="345">
        <f t="shared" si="1"/>
        <v>348.19409877077123</v>
      </c>
      <c r="T9" s="345">
        <f t="shared" si="1"/>
        <v>507.81330431643073</v>
      </c>
      <c r="U9" s="345">
        <f t="shared" si="1"/>
        <v>332.26846381327232</v>
      </c>
      <c r="V9" s="345">
        <f t="shared" si="1"/>
        <v>411.4527118740516</v>
      </c>
      <c r="W9" s="345">
        <f t="shared" si="1"/>
        <v>526.48903602337941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474.2153052450559</v>
      </c>
      <c r="C12" s="212">
        <v>592.05717970765261</v>
      </c>
      <c r="D12" s="212">
        <v>596.10541702493538</v>
      </c>
      <c r="E12" s="212">
        <v>555.66552020636277</v>
      </c>
      <c r="F12" s="212">
        <v>526.65090283748918</v>
      </c>
      <c r="G12" s="212">
        <v>458.44892519346507</v>
      </c>
      <c r="H12" s="212">
        <v>467.70352536543419</v>
      </c>
      <c r="I12" s="212">
        <v>416.04531384350821</v>
      </c>
      <c r="J12" s="212">
        <v>454.44453998280312</v>
      </c>
      <c r="K12" s="212">
        <v>398.55442820292342</v>
      </c>
      <c r="L12" s="212">
        <v>411.76371453138432</v>
      </c>
      <c r="M12" s="212">
        <v>416.46044711951828</v>
      </c>
      <c r="N12" s="212">
        <v>470.14806534823731</v>
      </c>
      <c r="O12" s="212">
        <v>550.55494411006021</v>
      </c>
      <c r="P12" s="212">
        <v>566.1506448839209</v>
      </c>
      <c r="Q12" s="212">
        <v>585.75184866723976</v>
      </c>
      <c r="R12" s="212">
        <v>586.04660361134984</v>
      </c>
      <c r="S12" s="212">
        <v>618.66419150668435</v>
      </c>
      <c r="T12" s="212">
        <v>659.35339446056105</v>
      </c>
      <c r="U12" s="212">
        <v>664.35978605724904</v>
      </c>
      <c r="V12" s="212">
        <v>690.33847154276327</v>
      </c>
      <c r="W12" s="212">
        <v>725.99327305990209</v>
      </c>
      <c r="DA12" s="109" t="s">
        <v>2120</v>
      </c>
    </row>
    <row r="13" spans="1:105" ht="12" customHeight="1" x14ac:dyDescent="0.25">
      <c r="A13" s="24" t="s">
        <v>30</v>
      </c>
      <c r="B13" s="215">
        <v>3.5552020636285468</v>
      </c>
      <c r="C13" s="215">
        <v>7.6681857265692166</v>
      </c>
      <c r="D13" s="215">
        <v>7.4889079965606182</v>
      </c>
      <c r="E13" s="215">
        <v>5.1233877901977642</v>
      </c>
      <c r="F13" s="215">
        <v>7.755803955288048</v>
      </c>
      <c r="G13" s="215">
        <v>6.0174548581255376</v>
      </c>
      <c r="H13" s="215">
        <v>3.7596732588134132</v>
      </c>
      <c r="I13" s="215">
        <v>2.681771281169389</v>
      </c>
      <c r="J13" s="215">
        <v>0.70412725709372304</v>
      </c>
      <c r="K13" s="215">
        <v>2.1180567497850391</v>
      </c>
      <c r="L13" s="215">
        <v>2.859501289767842</v>
      </c>
      <c r="M13" s="215">
        <v>2.8509028374892522</v>
      </c>
      <c r="N13" s="215">
        <v>2.817454858125537</v>
      </c>
      <c r="O13" s="215">
        <v>2.258039552880482</v>
      </c>
      <c r="P13" s="215">
        <v>2.1137575236457429</v>
      </c>
      <c r="Q13" s="215">
        <v>1.4106620808254511</v>
      </c>
      <c r="R13" s="215">
        <v>1.4335339638864999</v>
      </c>
      <c r="S13" s="215">
        <v>1.4148753224419599</v>
      </c>
      <c r="T13" s="215">
        <v>2.1140154772141009</v>
      </c>
      <c r="U13" s="215">
        <v>1.398366294067068</v>
      </c>
      <c r="V13" s="215">
        <v>1.4024075666380049</v>
      </c>
      <c r="W13" s="215">
        <v>1.403955288048151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58.617540842648324</v>
      </c>
      <c r="C14" s="206">
        <f t="shared" si="2"/>
        <v>66.5639724849527</v>
      </c>
      <c r="D14" s="206">
        <f t="shared" si="2"/>
        <v>55.746603611349954</v>
      </c>
      <c r="E14" s="206">
        <f t="shared" si="2"/>
        <v>21.785124677558034</v>
      </c>
      <c r="F14" s="206">
        <f t="shared" si="2"/>
        <v>57.781599312123817</v>
      </c>
      <c r="G14" s="206">
        <f t="shared" si="2"/>
        <v>37.360189165950125</v>
      </c>
      <c r="H14" s="206">
        <f t="shared" si="2"/>
        <v>21.701547721410147</v>
      </c>
      <c r="I14" s="206">
        <f t="shared" si="2"/>
        <v>11.092089423903698</v>
      </c>
      <c r="J14" s="206">
        <f t="shared" si="2"/>
        <v>7.2514187446259672</v>
      </c>
      <c r="K14" s="206">
        <f t="shared" si="2"/>
        <v>11.049011177987961</v>
      </c>
      <c r="L14" s="206">
        <f t="shared" si="2"/>
        <v>6.2482373172828893</v>
      </c>
      <c r="M14" s="206">
        <f t="shared" si="2"/>
        <v>10.022012037833191</v>
      </c>
      <c r="N14" s="206">
        <f t="shared" si="2"/>
        <v>6.1717110920034397</v>
      </c>
      <c r="O14" s="206">
        <f t="shared" si="2"/>
        <v>10.542648323301806</v>
      </c>
      <c r="P14" s="206">
        <f t="shared" si="2"/>
        <v>13.910318142734308</v>
      </c>
      <c r="Q14" s="206">
        <f t="shared" si="2"/>
        <v>12.993207222699915</v>
      </c>
      <c r="R14" s="206">
        <f t="shared" si="2"/>
        <v>12.918744625967324</v>
      </c>
      <c r="S14" s="206">
        <f t="shared" si="2"/>
        <v>12.914875322441958</v>
      </c>
      <c r="T14" s="206">
        <f t="shared" si="2"/>
        <v>12.914875322441958</v>
      </c>
      <c r="U14" s="206">
        <f t="shared" si="2"/>
        <v>13.939466895958727</v>
      </c>
      <c r="V14" s="206">
        <f t="shared" si="2"/>
        <v>17.245571797076522</v>
      </c>
      <c r="W14" s="206">
        <f t="shared" si="2"/>
        <v>16.066208082545142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4.519002579535683</v>
      </c>
      <c r="C16" s="206">
        <v>5.6486672398968194</v>
      </c>
      <c r="D16" s="206">
        <v>11.297420464316421</v>
      </c>
      <c r="E16" s="206">
        <v>3.389251934651762</v>
      </c>
      <c r="F16" s="206">
        <v>5.6128976784178848</v>
      </c>
      <c r="G16" s="206">
        <v>4.4902837489251937</v>
      </c>
      <c r="H16" s="206">
        <v>3.367755803955288</v>
      </c>
      <c r="I16" s="206">
        <v>3.367755803955288</v>
      </c>
      <c r="J16" s="206">
        <v>3.367755803955288</v>
      </c>
      <c r="K16" s="206">
        <v>3.367755803955288</v>
      </c>
      <c r="L16" s="206">
        <v>3.367755803955288</v>
      </c>
      <c r="M16" s="206">
        <v>1.1226139294926909</v>
      </c>
      <c r="N16" s="206">
        <v>2.2451418744625968</v>
      </c>
      <c r="O16" s="206">
        <v>5.6128976784178848</v>
      </c>
      <c r="P16" s="206">
        <v>8.9805674978503873</v>
      </c>
      <c r="Q16" s="206">
        <v>8.9805674978503873</v>
      </c>
      <c r="R16" s="206">
        <v>8.8201203783319002</v>
      </c>
      <c r="S16" s="206">
        <v>8.8162510748065337</v>
      </c>
      <c r="T16" s="206">
        <v>8.8162510748065337</v>
      </c>
      <c r="U16" s="206">
        <v>8.8162510748065337</v>
      </c>
      <c r="V16" s="206">
        <v>12.12235597592433</v>
      </c>
      <c r="W16" s="206">
        <v>9.9183147033533956</v>
      </c>
      <c r="DA16" s="71" t="s">
        <v>2123</v>
      </c>
    </row>
    <row r="17" spans="1:105" ht="12" customHeight="1" x14ac:dyDescent="0.25">
      <c r="A17" s="18" t="s">
        <v>69</v>
      </c>
      <c r="B17" s="206">
        <v>1.026999140154772</v>
      </c>
      <c r="C17" s="206">
        <v>2.0540842648323299</v>
      </c>
      <c r="D17" s="206">
        <v>1.026999140154772</v>
      </c>
      <c r="E17" s="206">
        <v>1.026999140154772</v>
      </c>
      <c r="F17" s="206">
        <v>1.026999140154772</v>
      </c>
      <c r="G17" s="206">
        <v>1.026999140154772</v>
      </c>
      <c r="H17" s="206">
        <v>0</v>
      </c>
      <c r="I17" s="206">
        <v>1.0031814273430779</v>
      </c>
      <c r="J17" s="206">
        <v>1.0031814273430779</v>
      </c>
      <c r="K17" s="206">
        <v>0</v>
      </c>
      <c r="L17" s="206">
        <v>0</v>
      </c>
      <c r="M17" s="206">
        <v>6.0189165950128984</v>
      </c>
      <c r="N17" s="206">
        <v>2.00627687016337</v>
      </c>
      <c r="O17" s="206">
        <v>3.0094582975064492</v>
      </c>
      <c r="P17" s="206">
        <v>3.0094582975064492</v>
      </c>
      <c r="Q17" s="206">
        <v>4.0126397248495271</v>
      </c>
      <c r="R17" s="206">
        <v>4.0986242476354251</v>
      </c>
      <c r="S17" s="206">
        <v>4.0986242476354251</v>
      </c>
      <c r="T17" s="206">
        <v>4.0986242476354251</v>
      </c>
      <c r="U17" s="206">
        <v>5.1232158211521934</v>
      </c>
      <c r="V17" s="206">
        <v>5.1232158211521934</v>
      </c>
      <c r="W17" s="206">
        <v>6.1478933791917454</v>
      </c>
      <c r="DA17" s="71" t="s">
        <v>2124</v>
      </c>
    </row>
    <row r="18" spans="1:105" ht="12" customHeight="1" x14ac:dyDescent="0.25">
      <c r="A18" s="18" t="s">
        <v>70</v>
      </c>
      <c r="B18" s="206">
        <v>53.071539122957873</v>
      </c>
      <c r="C18" s="206">
        <v>58.861220980223557</v>
      </c>
      <c r="D18" s="206">
        <v>43.422184006878759</v>
      </c>
      <c r="E18" s="206">
        <v>17.368873602751499</v>
      </c>
      <c r="F18" s="206">
        <v>51.141702493551158</v>
      </c>
      <c r="G18" s="206">
        <v>31.84290627687016</v>
      </c>
      <c r="H18" s="206">
        <v>18.33379191745486</v>
      </c>
      <c r="I18" s="206">
        <v>6.7211521926053308</v>
      </c>
      <c r="J18" s="206">
        <v>2.8804815133276009</v>
      </c>
      <c r="K18" s="206">
        <v>7.6812553740326726</v>
      </c>
      <c r="L18" s="206">
        <v>2.8804815133276009</v>
      </c>
      <c r="M18" s="206">
        <v>2.8804815133276009</v>
      </c>
      <c r="N18" s="206">
        <v>1.920292347377472</v>
      </c>
      <c r="O18" s="206">
        <v>1.920292347377472</v>
      </c>
      <c r="P18" s="206">
        <v>1.920292347377472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259.20034393809112</v>
      </c>
      <c r="C20" s="206">
        <f t="shared" si="3"/>
        <v>350.83834909716251</v>
      </c>
      <c r="D20" s="206">
        <f t="shared" si="3"/>
        <v>365.13327601031813</v>
      </c>
      <c r="E20" s="206">
        <f t="shared" si="3"/>
        <v>337.44625967325879</v>
      </c>
      <c r="F20" s="206">
        <f t="shared" si="3"/>
        <v>297.7858985382631</v>
      </c>
      <c r="G20" s="206">
        <f t="shared" si="3"/>
        <v>260.23215821152189</v>
      </c>
      <c r="H20" s="206">
        <f t="shared" si="3"/>
        <v>282.97506448839209</v>
      </c>
      <c r="I20" s="206">
        <f t="shared" si="3"/>
        <v>249.80653482373171</v>
      </c>
      <c r="J20" s="206">
        <f t="shared" si="3"/>
        <v>289.46689595872738</v>
      </c>
      <c r="K20" s="206">
        <f t="shared" si="3"/>
        <v>218.57265692175409</v>
      </c>
      <c r="L20" s="206">
        <f t="shared" si="3"/>
        <v>235.7265692175408</v>
      </c>
      <c r="M20" s="206">
        <f t="shared" si="3"/>
        <v>237.83319002579529</v>
      </c>
      <c r="N20" s="206">
        <f t="shared" si="3"/>
        <v>207.99656061908851</v>
      </c>
      <c r="O20" s="206">
        <f t="shared" si="3"/>
        <v>266.1865864144454</v>
      </c>
      <c r="P20" s="206">
        <f t="shared" si="3"/>
        <v>281.79277730008602</v>
      </c>
      <c r="Q20" s="206">
        <f t="shared" si="3"/>
        <v>290.71367153912291</v>
      </c>
      <c r="R20" s="206">
        <f t="shared" si="3"/>
        <v>275.30094582975062</v>
      </c>
      <c r="S20" s="206">
        <f t="shared" si="3"/>
        <v>294.69045571797068</v>
      </c>
      <c r="T20" s="206">
        <f t="shared" si="3"/>
        <v>336.45743766122098</v>
      </c>
      <c r="U20" s="206">
        <f t="shared" si="3"/>
        <v>312.61822871883061</v>
      </c>
      <c r="V20" s="206">
        <f t="shared" si="3"/>
        <v>327.64402407566638</v>
      </c>
      <c r="W20" s="206">
        <f t="shared" si="3"/>
        <v>347.91487532244201</v>
      </c>
      <c r="DA20" s="71"/>
    </row>
    <row r="21" spans="1:105" ht="12" customHeight="1" x14ac:dyDescent="0.25">
      <c r="A21" s="18" t="s">
        <v>72</v>
      </c>
      <c r="B21" s="206">
        <v>259.20034393809112</v>
      </c>
      <c r="C21" s="206">
        <v>350.83834909716251</v>
      </c>
      <c r="D21" s="206">
        <v>365.13327601031813</v>
      </c>
      <c r="E21" s="206">
        <v>337.44625967325879</v>
      </c>
      <c r="F21" s="206">
        <v>297.7858985382631</v>
      </c>
      <c r="G21" s="206">
        <v>260.23215821152189</v>
      </c>
      <c r="H21" s="206">
        <v>282.97506448839209</v>
      </c>
      <c r="I21" s="206">
        <v>249.80653482373171</v>
      </c>
      <c r="J21" s="206">
        <v>289.46689595872738</v>
      </c>
      <c r="K21" s="206">
        <v>218.57265692175409</v>
      </c>
      <c r="L21" s="206">
        <v>235.7265692175408</v>
      </c>
      <c r="M21" s="206">
        <v>237.83319002579529</v>
      </c>
      <c r="N21" s="206">
        <v>207.99656061908851</v>
      </c>
      <c r="O21" s="206">
        <v>266.1865864144454</v>
      </c>
      <c r="P21" s="206">
        <v>281.79277730008602</v>
      </c>
      <c r="Q21" s="206">
        <v>290.71367153912291</v>
      </c>
      <c r="R21" s="206">
        <v>275.30094582975062</v>
      </c>
      <c r="S21" s="206">
        <v>294.69045571797068</v>
      </c>
      <c r="T21" s="206">
        <v>336.45743766122098</v>
      </c>
      <c r="U21" s="206">
        <v>312.61822871883061</v>
      </c>
      <c r="V21" s="206">
        <v>327.64402407566638</v>
      </c>
      <c r="W21" s="206">
        <v>347.91487532244201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21.806620808254515</v>
      </c>
      <c r="C23" s="206">
        <f t="shared" si="4"/>
        <v>14.044110060189164</v>
      </c>
      <c r="D23" s="206">
        <f t="shared" si="4"/>
        <v>19.083748925193461</v>
      </c>
      <c r="E23" s="206">
        <f t="shared" si="4"/>
        <v>21.304987102321583</v>
      </c>
      <c r="F23" s="206">
        <f t="shared" si="4"/>
        <v>19.704815133276011</v>
      </c>
      <c r="G23" s="206">
        <f t="shared" si="4"/>
        <v>26.416423043852102</v>
      </c>
      <c r="H23" s="206">
        <f t="shared" si="4"/>
        <v>30.118486672398969</v>
      </c>
      <c r="I23" s="206">
        <f t="shared" si="4"/>
        <v>27.77781599312123</v>
      </c>
      <c r="J23" s="206">
        <f t="shared" si="4"/>
        <v>27.419518486672398</v>
      </c>
      <c r="K23" s="206">
        <f t="shared" si="4"/>
        <v>40.938177128116934</v>
      </c>
      <c r="L23" s="206">
        <f t="shared" si="4"/>
        <v>33.868357695614776</v>
      </c>
      <c r="M23" s="206">
        <f t="shared" si="4"/>
        <v>32.721926053310398</v>
      </c>
      <c r="N23" s="206">
        <f t="shared" si="4"/>
        <v>38.000429922613932</v>
      </c>
      <c r="O23" s="206">
        <f t="shared" si="4"/>
        <v>52.020550300945828</v>
      </c>
      <c r="P23" s="206">
        <f t="shared" si="4"/>
        <v>64.106190885640572</v>
      </c>
      <c r="Q23" s="206">
        <f t="shared" si="4"/>
        <v>56.964660361134996</v>
      </c>
      <c r="R23" s="206">
        <f t="shared" si="4"/>
        <v>57.346861564918314</v>
      </c>
      <c r="S23" s="206">
        <f t="shared" si="4"/>
        <v>67.793426244431714</v>
      </c>
      <c r="T23" s="206">
        <f t="shared" si="4"/>
        <v>70.081683368557663</v>
      </c>
      <c r="U23" s="206">
        <f t="shared" si="4"/>
        <v>84.588504887859486</v>
      </c>
      <c r="V23" s="206">
        <f t="shared" si="4"/>
        <v>85.280861912496789</v>
      </c>
      <c r="W23" s="206">
        <f t="shared" si="4"/>
        <v>91.118380540555577</v>
      </c>
      <c r="DA23" s="71"/>
    </row>
    <row r="24" spans="1:105" ht="12" customHeight="1" x14ac:dyDescent="0.25">
      <c r="A24" s="18" t="s">
        <v>73</v>
      </c>
      <c r="B24" s="206">
        <v>21.663284608770422</v>
      </c>
      <c r="C24" s="206">
        <v>13.94858125537403</v>
      </c>
      <c r="D24" s="206">
        <v>18.98822012037833</v>
      </c>
      <c r="E24" s="206">
        <v>21.23336199484093</v>
      </c>
      <c r="F24" s="206">
        <v>19.609286328460879</v>
      </c>
      <c r="G24" s="206">
        <v>26.368615649183141</v>
      </c>
      <c r="H24" s="206">
        <v>30.118486672398969</v>
      </c>
      <c r="I24" s="206">
        <v>27.77781599312123</v>
      </c>
      <c r="J24" s="206">
        <v>27.419518486672398</v>
      </c>
      <c r="K24" s="206">
        <v>40.938177128116934</v>
      </c>
      <c r="L24" s="206">
        <v>33.725021496130687</v>
      </c>
      <c r="M24" s="206">
        <v>32.721926053310398</v>
      </c>
      <c r="N24" s="206">
        <v>36.567325881341361</v>
      </c>
      <c r="O24" s="206">
        <v>47.172055030094583</v>
      </c>
      <c r="P24" s="206">
        <v>49.894926913155629</v>
      </c>
      <c r="Q24" s="206">
        <v>48.437919174548583</v>
      </c>
      <c r="R24" s="206">
        <v>48.581255374032672</v>
      </c>
      <c r="S24" s="206">
        <v>55.221152192605317</v>
      </c>
      <c r="T24" s="206">
        <v>60.571281169389501</v>
      </c>
      <c r="U24" s="206">
        <v>76.478417884780725</v>
      </c>
      <c r="V24" s="206">
        <v>76.335167669819427</v>
      </c>
      <c r="W24" s="206">
        <v>81.709200343938093</v>
      </c>
      <c r="DA24" s="71" t="s">
        <v>2129</v>
      </c>
    </row>
    <row r="25" spans="1:105" ht="12" customHeight="1" x14ac:dyDescent="0.25">
      <c r="A25" s="18" t="s">
        <v>74</v>
      </c>
      <c r="B25" s="206">
        <v>0.14333619948409279</v>
      </c>
      <c r="C25" s="206">
        <v>9.5528804815133275E-2</v>
      </c>
      <c r="D25" s="206">
        <v>9.5528804815133275E-2</v>
      </c>
      <c r="E25" s="206">
        <v>7.1625107480653469E-2</v>
      </c>
      <c r="F25" s="206">
        <v>9.5528804815133275E-2</v>
      </c>
      <c r="G25" s="206">
        <v>4.7807394668959592E-2</v>
      </c>
      <c r="H25" s="206">
        <v>0</v>
      </c>
      <c r="I25" s="206">
        <v>0</v>
      </c>
      <c r="J25" s="206">
        <v>0</v>
      </c>
      <c r="K25" s="206">
        <v>0</v>
      </c>
      <c r="L25" s="206">
        <v>0.14333619948409279</v>
      </c>
      <c r="M25" s="206">
        <v>0</v>
      </c>
      <c r="N25" s="206">
        <v>1.4331040412725711</v>
      </c>
      <c r="O25" s="206">
        <v>4.4663800515907139</v>
      </c>
      <c r="P25" s="206">
        <v>13.7097162510748</v>
      </c>
      <c r="Q25" s="206">
        <v>8.0251934651762671</v>
      </c>
      <c r="R25" s="206">
        <v>8.2640584694754935</v>
      </c>
      <c r="S25" s="206">
        <v>11.22579535683577</v>
      </c>
      <c r="T25" s="206">
        <v>8.9328460877042115</v>
      </c>
      <c r="U25" s="206">
        <v>7.5475494411006014</v>
      </c>
      <c r="V25" s="206">
        <v>8.1207222699914006</v>
      </c>
      <c r="W25" s="206">
        <v>8.4551160791057605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0.3821152192605331</v>
      </c>
      <c r="P28" s="206">
        <v>0.50154772141014614</v>
      </c>
      <c r="Q28" s="206">
        <v>0.50154772141014614</v>
      </c>
      <c r="R28" s="206">
        <v>0.50154772141014614</v>
      </c>
      <c r="S28" s="206">
        <v>1.146431642304385</v>
      </c>
      <c r="T28" s="206">
        <v>0.45382631126397238</v>
      </c>
      <c r="U28" s="206">
        <v>0.40601891659501288</v>
      </c>
      <c r="V28" s="206">
        <v>0.42992261392949271</v>
      </c>
      <c r="W28" s="206">
        <v>0.47773000859845233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0.2000470526862459</v>
      </c>
      <c r="T29" s="206">
        <v>0.1237298001999789</v>
      </c>
      <c r="U29" s="206">
        <v>0.15651864538314181</v>
      </c>
      <c r="V29" s="206">
        <v>0.39504935875646019</v>
      </c>
      <c r="W29" s="206">
        <v>0.476334108913265</v>
      </c>
      <c r="DA29" s="71" t="s">
        <v>2134</v>
      </c>
    </row>
    <row r="30" spans="1:105" ht="12" customHeight="1" x14ac:dyDescent="0.25">
      <c r="A30" s="14" t="s">
        <v>79</v>
      </c>
      <c r="B30" s="206">
        <v>37.140498710232158</v>
      </c>
      <c r="C30" s="206">
        <v>33.510060189165948</v>
      </c>
      <c r="D30" s="206">
        <v>28.016595012897682</v>
      </c>
      <c r="E30" s="206">
        <v>37.761564918314697</v>
      </c>
      <c r="F30" s="206">
        <v>26.51186586414445</v>
      </c>
      <c r="G30" s="206">
        <v>22.403783319002581</v>
      </c>
      <c r="H30" s="206">
        <v>21.926053310404129</v>
      </c>
      <c r="I30" s="206">
        <v>22.451504729148748</v>
      </c>
      <c r="J30" s="206">
        <v>21.9499570077386</v>
      </c>
      <c r="K30" s="206">
        <v>20.803439380911431</v>
      </c>
      <c r="L30" s="206">
        <v>16.122098022355971</v>
      </c>
      <c r="M30" s="206">
        <v>14.975666380051591</v>
      </c>
      <c r="N30" s="206">
        <v>10.17480653482373</v>
      </c>
      <c r="O30" s="206">
        <v>25.652020636285471</v>
      </c>
      <c r="P30" s="206">
        <v>24.863886500429921</v>
      </c>
      <c r="Q30" s="206">
        <v>30.978331900257949</v>
      </c>
      <c r="R30" s="206">
        <v>34.919260533104037</v>
      </c>
      <c r="S30" s="206">
        <v>30.930524505588991</v>
      </c>
      <c r="T30" s="206">
        <v>21.448323301805669</v>
      </c>
      <c r="U30" s="206">
        <v>17.077472055030089</v>
      </c>
      <c r="V30" s="206">
        <v>25.317626827171111</v>
      </c>
      <c r="W30" s="206">
        <v>28.733190025795349</v>
      </c>
      <c r="DA30" s="71" t="s">
        <v>2135</v>
      </c>
    </row>
    <row r="31" spans="1:105" ht="12" customHeight="1" x14ac:dyDescent="0.25">
      <c r="A31" s="21" t="s">
        <v>38</v>
      </c>
      <c r="B31" s="209">
        <v>93.895098882201196</v>
      </c>
      <c r="C31" s="209">
        <v>119.4325021496131</v>
      </c>
      <c r="D31" s="209">
        <v>120.6362854686156</v>
      </c>
      <c r="E31" s="209">
        <v>132.24419604471191</v>
      </c>
      <c r="F31" s="209">
        <v>117.1109200343938</v>
      </c>
      <c r="G31" s="209">
        <v>106.0189165950129</v>
      </c>
      <c r="H31" s="209">
        <v>107.22269991401549</v>
      </c>
      <c r="I31" s="209">
        <v>102.23559759243339</v>
      </c>
      <c r="J31" s="209">
        <v>107.652622527945</v>
      </c>
      <c r="K31" s="209">
        <v>105.07308684436801</v>
      </c>
      <c r="L31" s="209">
        <v>116.938950988822</v>
      </c>
      <c r="M31" s="209">
        <v>118.0567497850387</v>
      </c>
      <c r="N31" s="209">
        <v>204.98710232158211</v>
      </c>
      <c r="O31" s="209">
        <v>193.89509888220121</v>
      </c>
      <c r="P31" s="209">
        <v>179.36371453138429</v>
      </c>
      <c r="Q31" s="209">
        <v>192.6913155631986</v>
      </c>
      <c r="R31" s="209">
        <v>204.1272570937231</v>
      </c>
      <c r="S31" s="209">
        <v>210.92003439380909</v>
      </c>
      <c r="T31" s="209">
        <v>216.33705932932071</v>
      </c>
      <c r="U31" s="209">
        <v>234.73774720550301</v>
      </c>
      <c r="V31" s="209">
        <v>233.4479793637145</v>
      </c>
      <c r="W31" s="209">
        <v>240.75666380051589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811.85274815889329</v>
      </c>
      <c r="C33" s="205">
        <f>FBT_emi!C5</f>
        <v>1070.2099986487369</v>
      </c>
      <c r="D33" s="205">
        <f>FBT_emi!D5</f>
        <v>1064.726620665966</v>
      </c>
      <c r="E33" s="205">
        <f>FBT_emi!E5</f>
        <v>883.84491066239752</v>
      </c>
      <c r="F33" s="205">
        <f>FBT_emi!F5</f>
        <v>917.88149898797519</v>
      </c>
      <c r="G33" s="205">
        <f>FBT_emi!G5</f>
        <v>755.85058415806577</v>
      </c>
      <c r="H33" s="205">
        <f>FBT_emi!H5</f>
        <v>748.95286283907888</v>
      </c>
      <c r="I33" s="205">
        <f>FBT_emi!I5</f>
        <v>631.89147167898113</v>
      </c>
      <c r="J33" s="205">
        <f>FBT_emi!J5</f>
        <v>704.39861279845366</v>
      </c>
      <c r="K33" s="205">
        <f>FBT_emi!K5</f>
        <v>556.66578635892006</v>
      </c>
      <c r="L33" s="205">
        <f>FBT_emi!L5</f>
        <v>584.7231483587168</v>
      </c>
      <c r="M33" s="205">
        <f>FBT_emi!M5</f>
        <v>602.37444959864922</v>
      </c>
      <c r="N33" s="205">
        <f>FBT_emi!N5</f>
        <v>519.54950544130872</v>
      </c>
      <c r="O33" s="205">
        <f>FBT_emi!O5</f>
        <v>665.7337778223324</v>
      </c>
      <c r="P33" s="205">
        <f>FBT_emi!P5</f>
        <v>710.63364768076622</v>
      </c>
      <c r="Q33" s="205">
        <f>FBT_emi!Q5</f>
        <v>725.32467660103578</v>
      </c>
      <c r="R33" s="205">
        <f>FBT_emi!R5</f>
        <v>689.06875308109716</v>
      </c>
      <c r="S33" s="205">
        <f>FBT_emi!S5</f>
        <v>734.5168704009302</v>
      </c>
      <c r="T33" s="205">
        <f>FBT_emi!T5</f>
        <v>835.75295304121937</v>
      </c>
      <c r="U33" s="205">
        <f>FBT_emi!U5</f>
        <v>779.73023808147514</v>
      </c>
      <c r="V33" s="205">
        <f>FBT_emi!V5</f>
        <v>823.77516576085327</v>
      </c>
      <c r="W33" s="205">
        <f>FBT_emi!W5</f>
        <v>868.75036032137712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211.51513341236918</v>
      </c>
      <c r="C35" s="286">
        <f t="shared" si="5"/>
        <v>238.01625716949488</v>
      </c>
      <c r="D35" s="286">
        <f t="shared" si="5"/>
        <v>224.36666653867508</v>
      </c>
      <c r="E35" s="286">
        <f t="shared" si="5"/>
        <v>227.41909249137925</v>
      </c>
      <c r="F35" s="286">
        <f t="shared" si="5"/>
        <v>214.77147887879454</v>
      </c>
      <c r="G35" s="286">
        <f t="shared" si="5"/>
        <v>204.14969488616074</v>
      </c>
      <c r="H35" s="286">
        <f t="shared" si="5"/>
        <v>205.13761047630493</v>
      </c>
      <c r="I35" s="286">
        <f t="shared" si="5"/>
        <v>201.97659258017103</v>
      </c>
      <c r="J35" s="286">
        <f t="shared" si="5"/>
        <v>240.69256316186141</v>
      </c>
      <c r="K35" s="286">
        <f t="shared" si="5"/>
        <v>182.86996771338008</v>
      </c>
      <c r="L35" s="286">
        <f t="shared" si="5"/>
        <v>209.14798956571411</v>
      </c>
      <c r="M35" s="286">
        <f t="shared" si="5"/>
        <v>222.50068627445586</v>
      </c>
      <c r="N35" s="286">
        <f t="shared" si="5"/>
        <v>256.20729222658065</v>
      </c>
      <c r="O35" s="286">
        <f t="shared" si="5"/>
        <v>274.7804956360859</v>
      </c>
      <c r="P35" s="286">
        <f t="shared" si="5"/>
        <v>273.09033174784815</v>
      </c>
      <c r="Q35" s="286">
        <f t="shared" si="5"/>
        <v>278.54479464893228</v>
      </c>
      <c r="R35" s="286">
        <f t="shared" si="5"/>
        <v>272.94134491762463</v>
      </c>
      <c r="S35" s="286">
        <f t="shared" si="5"/>
        <v>288.41526364405769</v>
      </c>
      <c r="T35" s="286">
        <f t="shared" si="5"/>
        <v>286.9785641725</v>
      </c>
      <c r="U35" s="286">
        <f t="shared" si="5"/>
        <v>295.9491404591472</v>
      </c>
      <c r="V35" s="286">
        <f t="shared" si="5"/>
        <v>309.44293118436093</v>
      </c>
      <c r="W35" s="286">
        <f t="shared" si="5"/>
        <v>323.58021306367459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132.34820639613682</v>
      </c>
      <c r="D36" s="346">
        <f t="shared" si="6"/>
        <v>134.73373251597138</v>
      </c>
      <c r="E36" s="346">
        <f t="shared" si="6"/>
        <v>135.57751785122878</v>
      </c>
      <c r="F36" s="346">
        <f t="shared" si="6"/>
        <v>133.02735034434656</v>
      </c>
      <c r="G36" s="346">
        <f t="shared" si="6"/>
        <v>128.34525323083119</v>
      </c>
      <c r="H36" s="346">
        <f t="shared" si="6"/>
        <v>123.50731403339449</v>
      </c>
      <c r="I36" s="346">
        <f t="shared" si="6"/>
        <v>122.96907071933954</v>
      </c>
      <c r="J36" s="346">
        <f t="shared" si="6"/>
        <v>122.4214284253169</v>
      </c>
      <c r="K36" s="346">
        <f t="shared" si="6"/>
        <v>117.70082574774823</v>
      </c>
      <c r="L36" s="346">
        <f t="shared" si="6"/>
        <v>120.69507732794618</v>
      </c>
      <c r="M36" s="346">
        <f t="shared" si="6"/>
        <v>120.22046502565036</v>
      </c>
      <c r="N36" s="346">
        <f t="shared" si="6"/>
        <v>121.12449855869652</v>
      </c>
      <c r="O36" s="346">
        <f t="shared" si="6"/>
        <v>119.0410708379119</v>
      </c>
      <c r="P36" s="346">
        <f t="shared" si="6"/>
        <v>117.45295381773015</v>
      </c>
      <c r="Q36" s="346">
        <f t="shared" si="6"/>
        <v>115.43606639028957</v>
      </c>
      <c r="R36" s="346">
        <f t="shared" si="6"/>
        <v>116.98693683766247</v>
      </c>
      <c r="S36" s="346">
        <f t="shared" si="6"/>
        <v>117.23636786090437</v>
      </c>
      <c r="T36" s="346">
        <f t="shared" si="6"/>
        <v>118.42965025500139</v>
      </c>
      <c r="U36" s="346">
        <f t="shared" si="6"/>
        <v>115.68138546140531</v>
      </c>
      <c r="V36" s="346">
        <f t="shared" si="6"/>
        <v>117.22826197195216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62.37179190735803</v>
      </c>
      <c r="C37" s="346">
        <f>IF(FBT_ued!C$5=0,"",FBT_ued!C$5/C$5*1000)</f>
        <v>62.941884424454543</v>
      </c>
      <c r="D37" s="346">
        <f>IF(FBT_ued!D$5=0,"",FBT_ued!D$5/D$5*1000)</f>
        <v>64.221353603700649</v>
      </c>
      <c r="E37" s="346">
        <f>IF(FBT_ued!E$5=0,"",FBT_ued!E$5/E$5*1000)</f>
        <v>65.466447406058961</v>
      </c>
      <c r="F37" s="346">
        <f>IF(FBT_ued!F$5=0,"",FBT_ued!F$5/F$5*1000)</f>
        <v>63.371161640513385</v>
      </c>
      <c r="G37" s="346">
        <f>IF(FBT_ued!G$5=0,"",FBT_ued!G$5/G$5*1000)</f>
        <v>61.307054471145449</v>
      </c>
      <c r="H37" s="346">
        <f>IF(FBT_ued!H$5=0,"",FBT_ued!H$5/H$5*1000)</f>
        <v>59.224256473042658</v>
      </c>
      <c r="I37" s="346">
        <f>IF(FBT_ued!I$5=0,"",FBT_ued!I$5/I$5*1000)</f>
        <v>59.333304421944362</v>
      </c>
      <c r="J37" s="346">
        <f>IF(FBT_ued!J$5=0,"",FBT_ued!J$5/J$5*1000)</f>
        <v>59.152086951673702</v>
      </c>
      <c r="K37" s="346">
        <f>IF(FBT_ued!K$5=0,"",FBT_ued!K$5/K$5*1000)</f>
        <v>56.664391242852091</v>
      </c>
      <c r="L37" s="346">
        <f>IF(FBT_ued!L$5=0,"",FBT_ued!L$5/L$5*1000)</f>
        <v>58.577124210177118</v>
      </c>
      <c r="M37" s="346">
        <f>IF(FBT_ued!M$5=0,"",FBT_ued!M$5/M$5*1000)</f>
        <v>58.32656739772375</v>
      </c>
      <c r="N37" s="346">
        <f>IF(FBT_ued!N$5=0,"",FBT_ued!N$5/N$5*1000)</f>
        <v>60.516514090001564</v>
      </c>
      <c r="O37" s="346">
        <f>IF(FBT_ued!O$5=0,"",FBT_ued!O$5/O$5*1000)</f>
        <v>58.545745166909079</v>
      </c>
      <c r="P37" s="346">
        <f>IF(FBT_ued!P$5=0,"",FBT_ued!P$5/P$5*1000)</f>
        <v>57.356591649006596</v>
      </c>
      <c r="Q37" s="346">
        <f>IF(FBT_ued!Q$5=0,"",FBT_ued!Q$5/Q$5*1000)</f>
        <v>56.592499919956801</v>
      </c>
      <c r="R37" s="346">
        <f>IF(FBT_ued!R$5=0,"",FBT_ued!R$5/R$5*1000)</f>
        <v>57.569281618441323</v>
      </c>
      <c r="S37" s="346">
        <f>IF(FBT_ued!S$5=0,"",FBT_ued!S$5/S$5*1000)</f>
        <v>57.583458612514406</v>
      </c>
      <c r="T37" s="346">
        <f>IF(FBT_ued!T$5=0,"",FBT_ued!T$5/T$5*1000)</f>
        <v>57.944413852987275</v>
      </c>
      <c r="U37" s="346">
        <f>IF(FBT_ued!U$5=0,"",FBT_ued!U$5/U$5*1000)</f>
        <v>56.669589894810485</v>
      </c>
      <c r="V37" s="346">
        <f>IF(FBT_ued!V$5=0,"",FBT_ued!V$5/V$5*1000)</f>
        <v>57.327279362442638</v>
      </c>
      <c r="W37" s="346">
        <f>IF(FBT_ued!W$5=0,"",FBT_ued!W$5/W$5*1000)</f>
        <v>61.408834694842675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1.7119918720028651</v>
      </c>
      <c r="C38" s="347">
        <f t="shared" si="7"/>
        <v>1.8076125673827446</v>
      </c>
      <c r="D38" s="347">
        <f t="shared" si="7"/>
        <v>1.7861381397603169</v>
      </c>
      <c r="E38" s="347">
        <f t="shared" si="7"/>
        <v>1.5906060004121827</v>
      </c>
      <c r="F38" s="347">
        <f t="shared" si="7"/>
        <v>1.7428651390183028</v>
      </c>
      <c r="G38" s="347">
        <f t="shared" si="7"/>
        <v>1.6487127412046989</v>
      </c>
      <c r="H38" s="347">
        <f t="shared" si="7"/>
        <v>1.6013410680492393</v>
      </c>
      <c r="I38" s="347">
        <f t="shared" si="7"/>
        <v>1.5188044442597941</v>
      </c>
      <c r="J38" s="347">
        <f t="shared" si="7"/>
        <v>1.5500210714933647</v>
      </c>
      <c r="K38" s="347">
        <f t="shared" si="7"/>
        <v>1.396712084893696</v>
      </c>
      <c r="L38" s="347">
        <f t="shared" si="7"/>
        <v>1.4200453505821229</v>
      </c>
      <c r="M38" s="347">
        <f t="shared" si="7"/>
        <v>1.4464145485244035</v>
      </c>
      <c r="N38" s="347">
        <f t="shared" si="7"/>
        <v>1.1050763445266545</v>
      </c>
      <c r="O38" s="347">
        <f t="shared" si="7"/>
        <v>1.2092049757149161</v>
      </c>
      <c r="P38" s="347">
        <f t="shared" si="7"/>
        <v>1.2552023990478169</v>
      </c>
      <c r="Q38" s="347">
        <f t="shared" si="7"/>
        <v>1.2382797907533127</v>
      </c>
      <c r="R38" s="347">
        <f t="shared" si="7"/>
        <v>1.1757917353925471</v>
      </c>
      <c r="S38" s="347">
        <f t="shared" si="7"/>
        <v>1.187262622412492</v>
      </c>
      <c r="T38" s="347">
        <f t="shared" si="7"/>
        <v>1.2675341631098702</v>
      </c>
      <c r="U38" s="347">
        <f t="shared" si="7"/>
        <v>1.1736565855511978</v>
      </c>
      <c r="V38" s="347">
        <f t="shared" si="7"/>
        <v>1.1932916963469915</v>
      </c>
      <c r="W38" s="347">
        <f t="shared" si="7"/>
        <v>1.1966369284109002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HU: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474.21530524505579</v>
      </c>
      <c r="C5" s="225">
        <v>592.05717970765261</v>
      </c>
      <c r="D5" s="225">
        <v>596.10541702493549</v>
      </c>
      <c r="E5" s="225">
        <v>555.66552020636266</v>
      </c>
      <c r="F5" s="225">
        <v>526.65090283748941</v>
      </c>
      <c r="G5" s="225">
        <v>458.44892519346541</v>
      </c>
      <c r="H5" s="225">
        <v>467.70352536543442</v>
      </c>
      <c r="I5" s="225">
        <v>416.04531384350832</v>
      </c>
      <c r="J5" s="225">
        <v>454.44453998280312</v>
      </c>
      <c r="K5" s="225">
        <v>398.55442820292348</v>
      </c>
      <c r="L5" s="225">
        <v>411.76371453138438</v>
      </c>
      <c r="M5" s="225">
        <v>416.46044711951862</v>
      </c>
      <c r="N5" s="225">
        <v>470.14806534823731</v>
      </c>
      <c r="O5" s="225">
        <v>550.55494411006043</v>
      </c>
      <c r="P5" s="225">
        <v>566.15064488392102</v>
      </c>
      <c r="Q5" s="225">
        <v>585.75184866723976</v>
      </c>
      <c r="R5" s="225">
        <v>586.04660361134984</v>
      </c>
      <c r="S5" s="225">
        <v>618.66419150668457</v>
      </c>
      <c r="T5" s="225">
        <v>659.35339446056105</v>
      </c>
      <c r="U5" s="225">
        <v>664.35978605724927</v>
      </c>
      <c r="V5" s="225">
        <v>690.33847154276339</v>
      </c>
      <c r="W5" s="225">
        <v>725.99327305990232</v>
      </c>
      <c r="DA5" s="89" t="s">
        <v>2120</v>
      </c>
    </row>
    <row r="6" spans="1:105" ht="12" customHeight="1" x14ac:dyDescent="0.25">
      <c r="A6" s="55" t="s">
        <v>92</v>
      </c>
      <c r="B6" s="261">
        <v>4.8915973411859559</v>
      </c>
      <c r="C6" s="261">
        <v>6.2310130096732994</v>
      </c>
      <c r="D6" s="261">
        <v>6.2933676667356391</v>
      </c>
      <c r="E6" s="261">
        <v>6.7078131296168522</v>
      </c>
      <c r="F6" s="261">
        <v>6.0152235488742622</v>
      </c>
      <c r="G6" s="261">
        <v>5.4009500782203066</v>
      </c>
      <c r="H6" s="261">
        <v>5.4714372028982554</v>
      </c>
      <c r="I6" s="261">
        <v>5.1467047618061494</v>
      </c>
      <c r="J6" s="261">
        <v>5.4664652289200557</v>
      </c>
      <c r="K6" s="261">
        <v>5.1883087605153904</v>
      </c>
      <c r="L6" s="261">
        <v>5.7087368031663841</v>
      </c>
      <c r="M6" s="261">
        <v>5.772079957861517</v>
      </c>
      <c r="N6" s="261">
        <v>8.9798461823244686</v>
      </c>
      <c r="O6" s="261">
        <v>8.9498529455164952</v>
      </c>
      <c r="P6" s="261">
        <v>8.512938469084391</v>
      </c>
      <c r="Q6" s="261">
        <v>9.0523644083745101</v>
      </c>
      <c r="R6" s="261">
        <v>9.4327906995060413</v>
      </c>
      <c r="S6" s="261">
        <v>9.8137781944029108</v>
      </c>
      <c r="T6" s="261">
        <v>10.19068687556266</v>
      </c>
      <c r="U6" s="261">
        <v>10.80937821066877</v>
      </c>
      <c r="V6" s="261">
        <v>10.86473194722679</v>
      </c>
      <c r="W6" s="261">
        <v>11.254653614476521</v>
      </c>
      <c r="DA6" s="67" t="s">
        <v>2139</v>
      </c>
    </row>
    <row r="7" spans="1:105" ht="12" customHeight="1" x14ac:dyDescent="0.25">
      <c r="A7" s="202" t="s">
        <v>93</v>
      </c>
      <c r="B7" s="226">
        <v>5.706863564716949</v>
      </c>
      <c r="C7" s="226">
        <v>7.2695151779521821</v>
      </c>
      <c r="D7" s="226">
        <v>7.3422622778582447</v>
      </c>
      <c r="E7" s="226">
        <v>7.8257819845529939</v>
      </c>
      <c r="F7" s="226">
        <v>7.0177608070199726</v>
      </c>
      <c r="G7" s="226">
        <v>6.3011084245903604</v>
      </c>
      <c r="H7" s="226">
        <v>6.3833434033812964</v>
      </c>
      <c r="I7" s="226">
        <v>6.0044888887738406</v>
      </c>
      <c r="J7" s="226">
        <v>6.3775427670734022</v>
      </c>
      <c r="K7" s="226">
        <v>6.0530268872679569</v>
      </c>
      <c r="L7" s="226">
        <v>6.6601929370274497</v>
      </c>
      <c r="M7" s="226">
        <v>6.7340932841717711</v>
      </c>
      <c r="N7" s="226">
        <v>10.476487212711881</v>
      </c>
      <c r="O7" s="226">
        <v>10.44149510310258</v>
      </c>
      <c r="P7" s="226">
        <v>9.9317615472651273</v>
      </c>
      <c r="Q7" s="226">
        <v>10.561091809770261</v>
      </c>
      <c r="R7" s="226">
        <v>11.004922482757051</v>
      </c>
      <c r="S7" s="226">
        <v>11.44940789347007</v>
      </c>
      <c r="T7" s="226">
        <v>11.889134688156441</v>
      </c>
      <c r="U7" s="226">
        <v>12.61094124578023</v>
      </c>
      <c r="V7" s="226">
        <v>12.675520605097921</v>
      </c>
      <c r="W7" s="226">
        <v>13.130429216889279</v>
      </c>
      <c r="DA7" s="174" t="s">
        <v>2140</v>
      </c>
    </row>
    <row r="8" spans="1:105" ht="12" customHeight="1" x14ac:dyDescent="0.25">
      <c r="A8" s="202" t="s">
        <v>94</v>
      </c>
      <c r="B8" s="226">
        <v>13.044259576495881</v>
      </c>
      <c r="C8" s="226">
        <v>16.616034692462129</v>
      </c>
      <c r="D8" s="226">
        <v>16.782313777961701</v>
      </c>
      <c r="E8" s="226">
        <v>17.887501678978271</v>
      </c>
      <c r="F8" s="226">
        <v>16.04059613033137</v>
      </c>
      <c r="G8" s="226">
        <v>14.402533541920819</v>
      </c>
      <c r="H8" s="226">
        <v>14.59049920772868</v>
      </c>
      <c r="I8" s="226">
        <v>13.72454603148306</v>
      </c>
      <c r="J8" s="226">
        <v>14.57724061045349</v>
      </c>
      <c r="K8" s="226">
        <v>13.83549002804104</v>
      </c>
      <c r="L8" s="226">
        <v>15.223298141777031</v>
      </c>
      <c r="M8" s="226">
        <v>15.392213220964051</v>
      </c>
      <c r="N8" s="226">
        <v>23.946256486198578</v>
      </c>
      <c r="O8" s="226">
        <v>23.866274521377331</v>
      </c>
      <c r="P8" s="226">
        <v>22.70116925089172</v>
      </c>
      <c r="Q8" s="226">
        <v>24.13963842233203</v>
      </c>
      <c r="R8" s="226">
        <v>25.15410853201611</v>
      </c>
      <c r="S8" s="226">
        <v>26.170075185074431</v>
      </c>
      <c r="T8" s="226">
        <v>27.175165001500432</v>
      </c>
      <c r="U8" s="226">
        <v>28.825008561783392</v>
      </c>
      <c r="V8" s="226">
        <v>28.97261852593812</v>
      </c>
      <c r="W8" s="226">
        <v>30.012409638604069</v>
      </c>
      <c r="DA8" s="174" t="s">
        <v>2141</v>
      </c>
    </row>
    <row r="9" spans="1:105" ht="12" customHeight="1" x14ac:dyDescent="0.25">
      <c r="A9" s="202" t="s">
        <v>95</v>
      </c>
      <c r="B9" s="226">
        <v>9.7831946823719118</v>
      </c>
      <c r="C9" s="226">
        <v>12.462026019346601</v>
      </c>
      <c r="D9" s="226">
        <v>12.58673533347128</v>
      </c>
      <c r="E9" s="226">
        <v>13.415626259233701</v>
      </c>
      <c r="F9" s="226">
        <v>12.030447097748519</v>
      </c>
      <c r="G9" s="226">
        <v>10.80190015644061</v>
      </c>
      <c r="H9" s="226">
        <v>10.942874405796511</v>
      </c>
      <c r="I9" s="226">
        <v>10.293409523612301</v>
      </c>
      <c r="J9" s="226">
        <v>10.93293045784011</v>
      </c>
      <c r="K9" s="226">
        <v>10.376617521030781</v>
      </c>
      <c r="L9" s="226">
        <v>11.41747360633277</v>
      </c>
      <c r="M9" s="226">
        <v>11.54415991572303</v>
      </c>
      <c r="N9" s="226">
        <v>17.959692364648941</v>
      </c>
      <c r="O9" s="226">
        <v>17.89970589103299</v>
      </c>
      <c r="P9" s="226">
        <v>17.025876938168778</v>
      </c>
      <c r="Q9" s="226">
        <v>18.10472881674902</v>
      </c>
      <c r="R9" s="226">
        <v>18.865581399012079</v>
      </c>
      <c r="S9" s="226">
        <v>19.627556388805822</v>
      </c>
      <c r="T9" s="226">
        <v>20.381373751125331</v>
      </c>
      <c r="U9" s="226">
        <v>21.61875642133754</v>
      </c>
      <c r="V9" s="226">
        <v>21.729463894453581</v>
      </c>
      <c r="W9" s="226">
        <v>22.509307228953048</v>
      </c>
      <c r="DA9" s="174" t="s">
        <v>2142</v>
      </c>
    </row>
    <row r="10" spans="1:105" ht="12" customHeight="1" x14ac:dyDescent="0.25">
      <c r="A10" s="56" t="s">
        <v>96</v>
      </c>
      <c r="B10" s="262">
        <v>9.5390813342133125</v>
      </c>
      <c r="C10" s="262">
        <v>12.03368305439049</v>
      </c>
      <c r="D10" s="262">
        <v>12.14501744395694</v>
      </c>
      <c r="E10" s="262">
        <v>11.06733522284695</v>
      </c>
      <c r="F10" s="262">
        <v>10.52470455641766</v>
      </c>
      <c r="G10" s="262">
        <v>9.1102947565000214</v>
      </c>
      <c r="H10" s="262">
        <v>9.3390230054191861</v>
      </c>
      <c r="I10" s="262">
        <v>8.2442085584825762</v>
      </c>
      <c r="J10" s="262">
        <v>9.0827539488416811</v>
      </c>
      <c r="K10" s="262">
        <v>7.7900432078430359</v>
      </c>
      <c r="L10" s="262">
        <v>8.0910130391424726</v>
      </c>
      <c r="M10" s="262">
        <v>8.1964183459290414</v>
      </c>
      <c r="N10" s="262">
        <v>10.12922122898205</v>
      </c>
      <c r="O10" s="262">
        <v>11.191893499925611</v>
      </c>
      <c r="P10" s="262">
        <v>11.389005736138779</v>
      </c>
      <c r="Q10" s="262">
        <v>11.816907283642299</v>
      </c>
      <c r="R10" s="262">
        <v>11.922064692887931</v>
      </c>
      <c r="S10" s="262">
        <v>12.95048535193569</v>
      </c>
      <c r="T10" s="262">
        <v>13.322499149481271</v>
      </c>
      <c r="U10" s="262">
        <v>13.55276167577688</v>
      </c>
      <c r="V10" s="262">
        <v>14.078683754358559</v>
      </c>
      <c r="W10" s="262">
        <v>14.795661158554021</v>
      </c>
      <c r="DA10" s="68" t="s">
        <v>2143</v>
      </c>
    </row>
    <row r="11" spans="1:105" ht="12" customHeight="1" x14ac:dyDescent="0.25">
      <c r="A11" s="37" t="s">
        <v>160</v>
      </c>
      <c r="B11" s="228">
        <v>3.4138049618931188E-2</v>
      </c>
      <c r="C11" s="228">
        <v>6.3610585884306139E-2</v>
      </c>
      <c r="D11" s="228">
        <v>3.098391947388756E-2</v>
      </c>
      <c r="E11" s="228">
        <v>2.826129271706479E-2</v>
      </c>
      <c r="F11" s="228">
        <v>3.1271457787440907E-2</v>
      </c>
      <c r="G11" s="228">
        <v>3.0324481490977169E-2</v>
      </c>
      <c r="H11" s="228">
        <v>0</v>
      </c>
      <c r="I11" s="228">
        <v>2.7173752744099049E-2</v>
      </c>
      <c r="J11" s="228">
        <v>2.6669542491282599E-2</v>
      </c>
      <c r="K11" s="228">
        <v>0</v>
      </c>
      <c r="L11" s="228">
        <v>0</v>
      </c>
      <c r="M11" s="228">
        <v>0.14853895886251919</v>
      </c>
      <c r="N11" s="228">
        <v>3.1009665019327719E-2</v>
      </c>
      <c r="O11" s="228">
        <v>6.293339934420672E-2</v>
      </c>
      <c r="P11" s="228">
        <v>6.9197143964148222E-2</v>
      </c>
      <c r="Q11" s="228">
        <v>8.9339364009180341E-2</v>
      </c>
      <c r="R11" s="228">
        <v>8.7197484007566065E-2</v>
      </c>
      <c r="S11" s="228">
        <v>8.5600759124783377E-2</v>
      </c>
      <c r="T11" s="228">
        <v>9.0207384685252107E-2</v>
      </c>
      <c r="U11" s="228">
        <v>0.10701776596388329</v>
      </c>
      <c r="V11" s="228">
        <v>0.1119589181498724</v>
      </c>
      <c r="W11" s="228">
        <v>0.13637231337204839</v>
      </c>
      <c r="DA11" s="69" t="s">
        <v>2144</v>
      </c>
    </row>
    <row r="12" spans="1:105" ht="12" customHeight="1" x14ac:dyDescent="0.25">
      <c r="A12" s="37" t="s">
        <v>162</v>
      </c>
      <c r="B12" s="228">
        <v>8.3230288305819009</v>
      </c>
      <c r="C12" s="228">
        <v>10.51999885682423</v>
      </c>
      <c r="D12" s="228">
        <v>10.67758265316796</v>
      </c>
      <c r="E12" s="228">
        <v>9.0088377680392888</v>
      </c>
      <c r="F12" s="228">
        <v>8.7729319407209641</v>
      </c>
      <c r="G12" s="228">
        <v>7.4370472980840043</v>
      </c>
      <c r="H12" s="228">
        <v>7.7730624155895711</v>
      </c>
      <c r="I12" s="228">
        <v>6.5629464522748124</v>
      </c>
      <c r="J12" s="228">
        <v>7.4745422326751516</v>
      </c>
      <c r="K12" s="228">
        <v>5.7956498245533687</v>
      </c>
      <c r="L12" s="228">
        <v>5.7175945096565357</v>
      </c>
      <c r="M12" s="228">
        <v>5.6906076723890378</v>
      </c>
      <c r="N12" s="228">
        <v>3.131449249391884</v>
      </c>
      <c r="O12" s="228">
        <v>5.4747562916021071</v>
      </c>
      <c r="P12" s="228">
        <v>6.5768069391328696</v>
      </c>
      <c r="Q12" s="228">
        <v>6.4361154065059356</v>
      </c>
      <c r="R12" s="228">
        <v>5.8317799974182547</v>
      </c>
      <c r="S12" s="228">
        <v>6.1791936213435674</v>
      </c>
      <c r="T12" s="228">
        <v>7.361714097915562</v>
      </c>
      <c r="U12" s="228">
        <v>6.4653610840266671</v>
      </c>
      <c r="V12" s="228">
        <v>7.09176914495941</v>
      </c>
      <c r="W12" s="228">
        <v>7.6408728558034644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0.38211521926018122</v>
      </c>
      <c r="P13" s="228">
        <v>0.50154772140997927</v>
      </c>
      <c r="Q13" s="228">
        <v>0.50154772140987358</v>
      </c>
      <c r="R13" s="228">
        <v>0.50154772140974602</v>
      </c>
      <c r="S13" s="228">
        <v>1.146431642303716</v>
      </c>
      <c r="T13" s="228">
        <v>0.45382631126374062</v>
      </c>
      <c r="U13" s="228">
        <v>0.40601891659461509</v>
      </c>
      <c r="V13" s="228">
        <v>0.42992261392928621</v>
      </c>
      <c r="W13" s="228">
        <v>0.47773000859812581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0.2000470526861293</v>
      </c>
      <c r="T14" s="228">
        <v>0.1237298001999157</v>
      </c>
      <c r="U14" s="228">
        <v>0.15651864538298851</v>
      </c>
      <c r="V14" s="228">
        <v>0.3950493587562704</v>
      </c>
      <c r="W14" s="228">
        <v>0.47633410891293948</v>
      </c>
      <c r="DA14" s="69" t="s">
        <v>2147</v>
      </c>
    </row>
    <row r="15" spans="1:105" ht="12" customHeight="1" x14ac:dyDescent="0.25">
      <c r="A15" s="37" t="s">
        <v>38</v>
      </c>
      <c r="B15" s="228">
        <v>1.18191445401248</v>
      </c>
      <c r="C15" s="228">
        <v>1.4500736116819539</v>
      </c>
      <c r="D15" s="228">
        <v>1.436450871315095</v>
      </c>
      <c r="E15" s="228">
        <v>2.0302361620905991</v>
      </c>
      <c r="F15" s="228">
        <v>1.7205011579092579</v>
      </c>
      <c r="G15" s="228">
        <v>1.64292297692504</v>
      </c>
      <c r="H15" s="228">
        <v>1.5659605898296141</v>
      </c>
      <c r="I15" s="228">
        <v>1.6540883534636659</v>
      </c>
      <c r="J15" s="228">
        <v>1.581542173675246</v>
      </c>
      <c r="K15" s="228">
        <v>1.994393383289667</v>
      </c>
      <c r="L15" s="228">
        <v>2.3734185294859369</v>
      </c>
      <c r="M15" s="228">
        <v>2.3572717146774842</v>
      </c>
      <c r="N15" s="228">
        <v>6.9667623145708353</v>
      </c>
      <c r="O15" s="228">
        <v>5.2720885897191092</v>
      </c>
      <c r="P15" s="228">
        <v>4.2414539316317814</v>
      </c>
      <c r="Q15" s="228">
        <v>4.7899047917173148</v>
      </c>
      <c r="R15" s="228">
        <v>5.5015394900523624</v>
      </c>
      <c r="S15" s="228">
        <v>5.3392122764774941</v>
      </c>
      <c r="T15" s="228">
        <v>5.2930215554168027</v>
      </c>
      <c r="U15" s="228">
        <v>6.4178452638087302</v>
      </c>
      <c r="V15" s="228">
        <v>6.0499837185637162</v>
      </c>
      <c r="W15" s="228">
        <v>6.0643518718674381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29.586032348677147</v>
      </c>
      <c r="C16" s="263">
        <f t="shared" si="0"/>
        <v>37.203545872477243</v>
      </c>
      <c r="D16" s="263">
        <f t="shared" si="0"/>
        <v>37.445011240825053</v>
      </c>
      <c r="E16" s="263">
        <f t="shared" si="0"/>
        <v>33.914395345748787</v>
      </c>
      <c r="F16" s="263">
        <f t="shared" si="0"/>
        <v>32.562869307971908</v>
      </c>
      <c r="G16" s="263">
        <f t="shared" si="0"/>
        <v>28.081440994927611</v>
      </c>
      <c r="H16" s="263">
        <f t="shared" si="0"/>
        <v>28.641399578118897</v>
      </c>
      <c r="I16" s="263">
        <f t="shared" si="0"/>
        <v>25.22723185026733</v>
      </c>
      <c r="J16" s="263">
        <f t="shared" si="0"/>
        <v>27.731633140476998</v>
      </c>
      <c r="K16" s="263">
        <f t="shared" si="0"/>
        <v>23.862865307071502</v>
      </c>
      <c r="L16" s="263">
        <f t="shared" si="0"/>
        <v>24.76575572297418</v>
      </c>
      <c r="M16" s="263">
        <f t="shared" si="0"/>
        <v>25.077799533427708</v>
      </c>
      <c r="N16" s="263">
        <f t="shared" si="0"/>
        <v>31.017065961642075</v>
      </c>
      <c r="O16" s="263">
        <f t="shared" si="0"/>
        <v>33.70119938493545</v>
      </c>
      <c r="P16" s="263">
        <f t="shared" si="0"/>
        <v>34.119394365220309</v>
      </c>
      <c r="Q16" s="263">
        <f t="shared" si="0"/>
        <v>35.430934994097996</v>
      </c>
      <c r="R16" s="263">
        <f t="shared" si="0"/>
        <v>35.755378968828992</v>
      </c>
      <c r="S16" s="263">
        <f t="shared" si="0"/>
        <v>37.593877351595012</v>
      </c>
      <c r="T16" s="263">
        <f t="shared" si="0"/>
        <v>39.9264365137185</v>
      </c>
      <c r="U16" s="263">
        <f t="shared" si="0"/>
        <v>40.661641074615737</v>
      </c>
      <c r="V16" s="263">
        <f t="shared" si="0"/>
        <v>41.863483492690783</v>
      </c>
      <c r="W16" s="263">
        <f t="shared" si="0"/>
        <v>43.86188183686653</v>
      </c>
      <c r="DA16" s="70"/>
    </row>
    <row r="17" spans="1:105" ht="12" customHeight="1" x14ac:dyDescent="0.25">
      <c r="A17" s="60" t="s">
        <v>2150</v>
      </c>
      <c r="B17" s="331">
        <v>26.2306807782651</v>
      </c>
      <c r="C17" s="331">
        <v>32.99349733462023</v>
      </c>
      <c r="D17" s="331">
        <v>33.172792858608723</v>
      </c>
      <c r="E17" s="331">
        <v>27.634850577476211</v>
      </c>
      <c r="F17" s="331">
        <v>27.683765877286021</v>
      </c>
      <c r="G17" s="331">
        <v>23.281014975935051</v>
      </c>
      <c r="H17" s="331">
        <v>23.822752351491459</v>
      </c>
      <c r="I17" s="331">
        <v>20.042456336867239</v>
      </c>
      <c r="J17" s="331">
        <v>22.63899041461676</v>
      </c>
      <c r="K17" s="331">
        <v>17.717566233112979</v>
      </c>
      <c r="L17" s="331">
        <v>17.378268818698711</v>
      </c>
      <c r="M17" s="331">
        <v>17.683208004300571</v>
      </c>
      <c r="N17" s="331">
        <v>9.6827121631466966</v>
      </c>
      <c r="O17" s="331">
        <v>17.20315616606328</v>
      </c>
      <c r="P17" s="331">
        <v>20.768139028637719</v>
      </c>
      <c r="Q17" s="331">
        <v>20.31596943029805</v>
      </c>
      <c r="R17" s="331">
        <v>18.46280439542517</v>
      </c>
      <c r="S17" s="331">
        <v>20.185039248701141</v>
      </c>
      <c r="T17" s="331">
        <v>23.17572224647726</v>
      </c>
      <c r="U17" s="331">
        <v>20.459561915608049</v>
      </c>
      <c r="V17" s="331">
        <v>22.69855670731155</v>
      </c>
      <c r="W17" s="331">
        <v>24.48190280083206</v>
      </c>
      <c r="DA17" s="72" t="s">
        <v>2151</v>
      </c>
    </row>
    <row r="18" spans="1:105" ht="12" customHeight="1" x14ac:dyDescent="0.25">
      <c r="A18" s="59" t="s">
        <v>30</v>
      </c>
      <c r="B18" s="232">
        <v>0.30655622790227433</v>
      </c>
      <c r="C18" s="232">
        <v>0.62723876814774782</v>
      </c>
      <c r="D18" s="232">
        <v>0.61121683663083326</v>
      </c>
      <c r="E18" s="232">
        <v>0.41009448650744118</v>
      </c>
      <c r="F18" s="232">
        <v>0.62262036616449512</v>
      </c>
      <c r="G18" s="232">
        <v>0.48680276238023817</v>
      </c>
      <c r="H18" s="232">
        <v>0.30667014707473089</v>
      </c>
      <c r="I18" s="232">
        <v>0.21545392671582739</v>
      </c>
      <c r="J18" s="232">
        <v>5.6605478265620568E-2</v>
      </c>
      <c r="K18" s="232">
        <v>0.17142384056638291</v>
      </c>
      <c r="L18" s="232">
        <v>0.21409674960816771</v>
      </c>
      <c r="M18" s="232">
        <v>0.2121569937625368</v>
      </c>
      <c r="N18" s="232">
        <v>0.13088831760518199</v>
      </c>
      <c r="O18" s="232">
        <v>0.14437216635307429</v>
      </c>
      <c r="P18" s="232">
        <v>0.1486027479918948</v>
      </c>
      <c r="Q18" s="232">
        <v>9.6509848816298774E-2</v>
      </c>
      <c r="R18" s="232">
        <v>9.3672162773216147E-2</v>
      </c>
      <c r="S18" s="232">
        <v>9.3967035909328131E-2</v>
      </c>
      <c r="T18" s="232">
        <v>0.14323141988048521</v>
      </c>
      <c r="U18" s="232">
        <v>8.9889588980732016E-2</v>
      </c>
      <c r="V18" s="232">
        <v>9.475065948300089E-2</v>
      </c>
      <c r="W18" s="232">
        <v>9.7051766363010578E-2</v>
      </c>
      <c r="DA18" s="71" t="s">
        <v>2152</v>
      </c>
    </row>
    <row r="19" spans="1:105" ht="12" customHeight="1" x14ac:dyDescent="0.25">
      <c r="A19" s="59" t="s">
        <v>33</v>
      </c>
      <c r="B19" s="232">
        <v>0.38966234826304041</v>
      </c>
      <c r="C19" s="232">
        <v>0.46204711356340677</v>
      </c>
      <c r="D19" s="232">
        <v>0.92205346913852038</v>
      </c>
      <c r="E19" s="232">
        <v>0.27128798144942179</v>
      </c>
      <c r="F19" s="232">
        <v>0.45059215368609667</v>
      </c>
      <c r="G19" s="232">
        <v>0.36325698894046832</v>
      </c>
      <c r="H19" s="232">
        <v>0.27470210750088009</v>
      </c>
      <c r="I19" s="232">
        <v>0.27056603121866069</v>
      </c>
      <c r="J19" s="232">
        <v>0.2707371800255905</v>
      </c>
      <c r="K19" s="232">
        <v>0.27256759483065479</v>
      </c>
      <c r="L19" s="232">
        <v>0.25215081164009812</v>
      </c>
      <c r="M19" s="232">
        <v>8.3542095263713381E-2</v>
      </c>
      <c r="N19" s="232">
        <v>0.1043008167054936</v>
      </c>
      <c r="O19" s="232">
        <v>0.35887156906423928</v>
      </c>
      <c r="P19" s="232">
        <v>0.63135766225706647</v>
      </c>
      <c r="Q19" s="232">
        <v>0.6144017219169523</v>
      </c>
      <c r="R19" s="232">
        <v>0.57633775869427617</v>
      </c>
      <c r="S19" s="232">
        <v>0.58551942223586417</v>
      </c>
      <c r="T19" s="232">
        <v>0.59732966625745465</v>
      </c>
      <c r="U19" s="232">
        <v>0.56672503393970275</v>
      </c>
      <c r="V19" s="232">
        <v>0.81902098258074296</v>
      </c>
      <c r="W19" s="232">
        <v>0.6856272201110527</v>
      </c>
      <c r="DA19" s="71" t="s">
        <v>2153</v>
      </c>
    </row>
    <row r="20" spans="1:105" ht="12" customHeight="1" x14ac:dyDescent="0.25">
      <c r="A20" s="59" t="s">
        <v>160</v>
      </c>
      <c r="B20" s="232">
        <v>8.5611941402552322E-2</v>
      </c>
      <c r="C20" s="232">
        <v>0.16281586061328179</v>
      </c>
      <c r="D20" s="232">
        <v>8.1291060418997224E-2</v>
      </c>
      <c r="E20" s="232">
        <v>7.9942589058771565E-2</v>
      </c>
      <c r="F20" s="232">
        <v>7.9935018699507351E-2</v>
      </c>
      <c r="G20" s="232">
        <v>8.0629433617894139E-2</v>
      </c>
      <c r="H20" s="232">
        <v>0</v>
      </c>
      <c r="I20" s="232">
        <v>7.8412610155716503E-2</v>
      </c>
      <c r="J20" s="232">
        <v>7.8502744663298873E-2</v>
      </c>
      <c r="K20" s="232">
        <v>0</v>
      </c>
      <c r="L20" s="232">
        <v>0</v>
      </c>
      <c r="M20" s="232">
        <v>0.43685868741613681</v>
      </c>
      <c r="N20" s="232">
        <v>9.1763458270275086E-2</v>
      </c>
      <c r="O20" s="232">
        <v>0.188391820780237</v>
      </c>
      <c r="P20" s="232">
        <v>0.20670814052342021</v>
      </c>
      <c r="Q20" s="232">
        <v>0.2684109325913599</v>
      </c>
      <c r="R20" s="232">
        <v>0.26212076603797058</v>
      </c>
      <c r="S20" s="232">
        <v>0.26651954152329282</v>
      </c>
      <c r="T20" s="232">
        <v>0.27158327123973108</v>
      </c>
      <c r="U20" s="232">
        <v>0.32245055057454702</v>
      </c>
      <c r="V20" s="232">
        <v>0.33857482496082969</v>
      </c>
      <c r="W20" s="232">
        <v>0.41556076816189269</v>
      </c>
      <c r="DA20" s="71" t="s">
        <v>2154</v>
      </c>
    </row>
    <row r="21" spans="1:105" ht="12" customHeight="1" x14ac:dyDescent="0.25">
      <c r="A21" s="59" t="s">
        <v>70</v>
      </c>
      <c r="B21" s="232">
        <v>4.5762267661087321</v>
      </c>
      <c r="C21" s="232">
        <v>4.8147033804078179</v>
      </c>
      <c r="D21" s="232">
        <v>3.543957271270449</v>
      </c>
      <c r="E21" s="232">
        <v>1.390267454468459</v>
      </c>
      <c r="F21" s="232">
        <v>4.1055531723568306</v>
      </c>
      <c r="G21" s="232">
        <v>2.57604171585329</v>
      </c>
      <c r="H21" s="232">
        <v>1.4954561943869249</v>
      </c>
      <c r="I21" s="232">
        <v>0.53997842475219082</v>
      </c>
      <c r="J21" s="232">
        <v>0.23156472364126129</v>
      </c>
      <c r="K21" s="232">
        <v>0.62167847803014986</v>
      </c>
      <c r="L21" s="232">
        <v>0.21566758214678899</v>
      </c>
      <c r="M21" s="232">
        <v>0.21435816416470571</v>
      </c>
      <c r="N21" s="232">
        <v>8.9209533893140333E-2</v>
      </c>
      <c r="O21" s="232">
        <v>0.122777639509661</v>
      </c>
      <c r="P21" s="232">
        <v>0.13500163409278709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2155</v>
      </c>
    </row>
    <row r="22" spans="1:105" ht="12" customHeight="1" x14ac:dyDescent="0.25">
      <c r="A22" s="59" t="s">
        <v>162</v>
      </c>
      <c r="B22" s="232">
        <v>20.872623494588499</v>
      </c>
      <c r="C22" s="232">
        <v>26.926692211887978</v>
      </c>
      <c r="D22" s="232">
        <v>28.014274221149918</v>
      </c>
      <c r="E22" s="232">
        <v>25.483258065992121</v>
      </c>
      <c r="F22" s="232">
        <v>22.425065166379088</v>
      </c>
      <c r="G22" s="232">
        <v>19.774284075143161</v>
      </c>
      <c r="H22" s="232">
        <v>21.745923902528929</v>
      </c>
      <c r="I22" s="232">
        <v>18.93804534402484</v>
      </c>
      <c r="J22" s="232">
        <v>22.001580288020989</v>
      </c>
      <c r="K22" s="232">
        <v>16.65189631968579</v>
      </c>
      <c r="L22" s="232">
        <v>16.696353675303651</v>
      </c>
      <c r="M22" s="232">
        <v>16.73629206369348</v>
      </c>
      <c r="N22" s="232">
        <v>9.266550036672605</v>
      </c>
      <c r="O22" s="232">
        <v>16.38874297035607</v>
      </c>
      <c r="P22" s="232">
        <v>19.646468843772549</v>
      </c>
      <c r="Q22" s="232">
        <v>19.33664692697344</v>
      </c>
      <c r="R22" s="232">
        <v>17.5306737079197</v>
      </c>
      <c r="S22" s="232">
        <v>19.239033249032651</v>
      </c>
      <c r="T22" s="232">
        <v>22.163577889099589</v>
      </c>
      <c r="U22" s="232">
        <v>19.480496742113068</v>
      </c>
      <c r="V22" s="232">
        <v>21.44621024028698</v>
      </c>
      <c r="W22" s="232">
        <v>23.2836630461961</v>
      </c>
      <c r="DA22" s="71" t="s">
        <v>2156</v>
      </c>
    </row>
    <row r="23" spans="1:105" ht="12" customHeight="1" x14ac:dyDescent="0.25">
      <c r="A23" s="60" t="s">
        <v>2157</v>
      </c>
      <c r="B23" s="331">
        <v>2.9640237831171712</v>
      </c>
      <c r="C23" s="331">
        <v>3.7115674970831551</v>
      </c>
      <c r="D23" s="331">
        <v>3.76874896887748</v>
      </c>
      <c r="E23" s="331">
        <v>5.742919717903229</v>
      </c>
      <c r="F23" s="331">
        <v>4.3978855467759477</v>
      </c>
      <c r="G23" s="331">
        <v>4.3683500127349379</v>
      </c>
      <c r="H23" s="331">
        <v>4.3809322503955777</v>
      </c>
      <c r="I23" s="331">
        <v>4.7730391324555974</v>
      </c>
      <c r="J23" s="331">
        <v>4.65532550754663</v>
      </c>
      <c r="K23" s="331">
        <v>5.7302343731172911</v>
      </c>
      <c r="L23" s="331">
        <v>6.9307879600221574</v>
      </c>
      <c r="M23" s="331">
        <v>6.9328251324982171</v>
      </c>
      <c r="N23" s="331">
        <v>20.615966103909422</v>
      </c>
      <c r="O23" s="331">
        <v>15.78205498323085</v>
      </c>
      <c r="P23" s="331">
        <v>12.67022025905584</v>
      </c>
      <c r="Q23" s="331">
        <v>14.390776411129989</v>
      </c>
      <c r="R23" s="331">
        <v>16.537951317443341</v>
      </c>
      <c r="S23" s="331">
        <v>16.623735847341639</v>
      </c>
      <c r="T23" s="331">
        <v>15.93545931719623</v>
      </c>
      <c r="U23" s="331">
        <v>19.33732890215418</v>
      </c>
      <c r="V23" s="331">
        <v>18.295748229601092</v>
      </c>
      <c r="W23" s="331">
        <v>18.47960674687635</v>
      </c>
      <c r="DA23" s="72" t="s">
        <v>2158</v>
      </c>
    </row>
    <row r="24" spans="1:105" ht="12" customHeight="1" x14ac:dyDescent="0.25">
      <c r="A24" s="60" t="s">
        <v>2159</v>
      </c>
      <c r="B24" s="331">
        <v>0.39132778729487638</v>
      </c>
      <c r="C24" s="331">
        <v>0.49848104077386379</v>
      </c>
      <c r="D24" s="331">
        <v>0.50346941333885109</v>
      </c>
      <c r="E24" s="331">
        <v>0.53662505036934816</v>
      </c>
      <c r="F24" s="331">
        <v>0.48121788390994102</v>
      </c>
      <c r="G24" s="331">
        <v>0.43207600625762471</v>
      </c>
      <c r="H24" s="331">
        <v>0.4377149762318604</v>
      </c>
      <c r="I24" s="331">
        <v>0.41173638094449178</v>
      </c>
      <c r="J24" s="331">
        <v>0.43731721831360448</v>
      </c>
      <c r="K24" s="331">
        <v>0.4150647008412312</v>
      </c>
      <c r="L24" s="331">
        <v>0.45669894425331081</v>
      </c>
      <c r="M24" s="331">
        <v>0.46176639662892133</v>
      </c>
      <c r="N24" s="331">
        <v>0.71838769458595741</v>
      </c>
      <c r="O24" s="331">
        <v>0.71598823564131953</v>
      </c>
      <c r="P24" s="331">
        <v>0.68103507752675152</v>
      </c>
      <c r="Q24" s="331">
        <v>0.72418915266996087</v>
      </c>
      <c r="R24" s="331">
        <v>0.75462325596048341</v>
      </c>
      <c r="S24" s="331">
        <v>0.78510225555223279</v>
      </c>
      <c r="T24" s="331">
        <v>0.81525495004501281</v>
      </c>
      <c r="U24" s="331">
        <v>0.86475025685350149</v>
      </c>
      <c r="V24" s="331">
        <v>0.86917855577814351</v>
      </c>
      <c r="W24" s="331">
        <v>0.90037228915812184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24.655026957230955</v>
      </c>
      <c r="C25" s="263">
        <f t="shared" si="1"/>
        <v>31.002954893731044</v>
      </c>
      <c r="D25" s="263">
        <f t="shared" si="1"/>
        <v>31.204176034020875</v>
      </c>
      <c r="E25" s="263">
        <f t="shared" si="1"/>
        <v>28.261996121457329</v>
      </c>
      <c r="F25" s="263">
        <f t="shared" si="1"/>
        <v>27.135724423309941</v>
      </c>
      <c r="G25" s="263">
        <f t="shared" si="1"/>
        <v>23.401200829106337</v>
      </c>
      <c r="H25" s="263">
        <f t="shared" si="1"/>
        <v>23.867832981765755</v>
      </c>
      <c r="I25" s="263">
        <f t="shared" si="1"/>
        <v>21.022693208556113</v>
      </c>
      <c r="J25" s="263">
        <f t="shared" si="1"/>
        <v>23.109694283730843</v>
      </c>
      <c r="K25" s="263">
        <f t="shared" si="1"/>
        <v>19.885721089226251</v>
      </c>
      <c r="L25" s="263">
        <f t="shared" si="1"/>
        <v>20.638129769145145</v>
      </c>
      <c r="M25" s="263">
        <f t="shared" si="1"/>
        <v>20.898166277856433</v>
      </c>
      <c r="N25" s="263">
        <f t="shared" si="1"/>
        <v>25.847554968035077</v>
      </c>
      <c r="O25" s="263">
        <f t="shared" si="1"/>
        <v>28.084332820779544</v>
      </c>
      <c r="P25" s="263">
        <f t="shared" si="1"/>
        <v>28.432828637683603</v>
      </c>
      <c r="Q25" s="263">
        <f t="shared" si="1"/>
        <v>29.525779161748339</v>
      </c>
      <c r="R25" s="263">
        <f t="shared" si="1"/>
        <v>29.796149140690837</v>
      </c>
      <c r="S25" s="263">
        <f t="shared" si="1"/>
        <v>31.328231126329172</v>
      </c>
      <c r="T25" s="263">
        <f t="shared" si="1"/>
        <v>33.272030428098766</v>
      </c>
      <c r="U25" s="263">
        <f t="shared" si="1"/>
        <v>33.88470089551312</v>
      </c>
      <c r="V25" s="263">
        <f t="shared" si="1"/>
        <v>34.886236243908989</v>
      </c>
      <c r="W25" s="263">
        <f t="shared" si="1"/>
        <v>36.551568197388782</v>
      </c>
      <c r="DA25" s="70"/>
    </row>
    <row r="26" spans="1:105" ht="12" customHeight="1" x14ac:dyDescent="0.25">
      <c r="A26" s="60" t="s">
        <v>2162</v>
      </c>
      <c r="B26" s="331">
        <v>21.858900648554251</v>
      </c>
      <c r="C26" s="331">
        <v>27.494581112183528</v>
      </c>
      <c r="D26" s="331">
        <v>27.6439940488406</v>
      </c>
      <c r="E26" s="331">
        <v>23.029042147896849</v>
      </c>
      <c r="F26" s="331">
        <v>23.069804897738369</v>
      </c>
      <c r="G26" s="331">
        <v>19.400845813279201</v>
      </c>
      <c r="H26" s="331">
        <v>19.85229362624289</v>
      </c>
      <c r="I26" s="331">
        <v>16.70204694738937</v>
      </c>
      <c r="J26" s="331">
        <v>18.865825345513979</v>
      </c>
      <c r="K26" s="331">
        <v>14.764638527594149</v>
      </c>
      <c r="L26" s="331">
        <v>14.48189068224892</v>
      </c>
      <c r="M26" s="331">
        <v>14.736006670250481</v>
      </c>
      <c r="N26" s="331">
        <v>8.0689268026222489</v>
      </c>
      <c r="O26" s="331">
        <v>14.335963471719401</v>
      </c>
      <c r="P26" s="331">
        <v>17.306782523864769</v>
      </c>
      <c r="Q26" s="331">
        <v>16.92997452524838</v>
      </c>
      <c r="R26" s="331">
        <v>15.38567032952098</v>
      </c>
      <c r="S26" s="331">
        <v>16.820866040584281</v>
      </c>
      <c r="T26" s="331">
        <v>19.31310187206439</v>
      </c>
      <c r="U26" s="331">
        <v>17.049634929673381</v>
      </c>
      <c r="V26" s="331">
        <v>18.915463922759631</v>
      </c>
      <c r="W26" s="331">
        <v>20.401585667360049</v>
      </c>
      <c r="DA26" s="72" t="s">
        <v>2163</v>
      </c>
    </row>
    <row r="27" spans="1:105" ht="12" customHeight="1" x14ac:dyDescent="0.25">
      <c r="A27" s="59" t="s">
        <v>30</v>
      </c>
      <c r="B27" s="232">
        <v>0.25546352325189531</v>
      </c>
      <c r="C27" s="232">
        <v>0.52269897345645666</v>
      </c>
      <c r="D27" s="232">
        <v>0.50934736385902768</v>
      </c>
      <c r="E27" s="232">
        <v>0.34174540542286758</v>
      </c>
      <c r="F27" s="232">
        <v>0.51885030513707953</v>
      </c>
      <c r="G27" s="232">
        <v>0.40566896865019852</v>
      </c>
      <c r="H27" s="232">
        <v>0.25555845589560899</v>
      </c>
      <c r="I27" s="232">
        <v>0.17954493892985621</v>
      </c>
      <c r="J27" s="232">
        <v>4.7171231888017147E-2</v>
      </c>
      <c r="K27" s="232">
        <v>0.1428532004719858</v>
      </c>
      <c r="L27" s="232">
        <v>0.1784139580068064</v>
      </c>
      <c r="M27" s="232">
        <v>0.17679749480211401</v>
      </c>
      <c r="N27" s="232">
        <v>0.1090735980043184</v>
      </c>
      <c r="O27" s="232">
        <v>0.1203101386275619</v>
      </c>
      <c r="P27" s="232">
        <v>0.12383562332657901</v>
      </c>
      <c r="Q27" s="232">
        <v>8.0424874013582323E-2</v>
      </c>
      <c r="R27" s="232">
        <v>7.8060135644346815E-2</v>
      </c>
      <c r="S27" s="232">
        <v>7.8305863257773473E-2</v>
      </c>
      <c r="T27" s="232">
        <v>0.119359516567071</v>
      </c>
      <c r="U27" s="232">
        <v>7.4907990817276671E-2</v>
      </c>
      <c r="V27" s="232">
        <v>7.8958882902500763E-2</v>
      </c>
      <c r="W27" s="232">
        <v>8.0876471969175481E-2</v>
      </c>
      <c r="DA27" s="71" t="s">
        <v>2164</v>
      </c>
    </row>
    <row r="28" spans="1:105" ht="12" customHeight="1" x14ac:dyDescent="0.25">
      <c r="A28" s="59" t="s">
        <v>33</v>
      </c>
      <c r="B28" s="232">
        <v>0.32471862355253378</v>
      </c>
      <c r="C28" s="232">
        <v>0.38503926130283911</v>
      </c>
      <c r="D28" s="232">
        <v>0.76837789094876707</v>
      </c>
      <c r="E28" s="232">
        <v>0.2260733178745182</v>
      </c>
      <c r="F28" s="232">
        <v>0.37549346140508072</v>
      </c>
      <c r="G28" s="232">
        <v>0.30271415745039032</v>
      </c>
      <c r="H28" s="232">
        <v>0.22891842291740019</v>
      </c>
      <c r="I28" s="232">
        <v>0.22547169268221731</v>
      </c>
      <c r="J28" s="232">
        <v>0.22561431668799209</v>
      </c>
      <c r="K28" s="232">
        <v>0.227139662358879</v>
      </c>
      <c r="L28" s="232">
        <v>0.21012567636674839</v>
      </c>
      <c r="M28" s="232">
        <v>6.9618412719761172E-2</v>
      </c>
      <c r="N28" s="232">
        <v>8.6917347254578017E-2</v>
      </c>
      <c r="O28" s="232">
        <v>0.29905964088686621</v>
      </c>
      <c r="P28" s="232">
        <v>0.52613138521422209</v>
      </c>
      <c r="Q28" s="232">
        <v>0.51200143493079364</v>
      </c>
      <c r="R28" s="232">
        <v>0.4802814655785636</v>
      </c>
      <c r="S28" s="232">
        <v>0.48793285186322022</v>
      </c>
      <c r="T28" s="232">
        <v>0.49777472188121241</v>
      </c>
      <c r="U28" s="232">
        <v>0.47227086161641901</v>
      </c>
      <c r="V28" s="232">
        <v>0.68251748548395264</v>
      </c>
      <c r="W28" s="232">
        <v>0.57135601675921055</v>
      </c>
      <c r="DA28" s="71" t="s">
        <v>2165</v>
      </c>
    </row>
    <row r="29" spans="1:105" ht="12" customHeight="1" x14ac:dyDescent="0.25">
      <c r="A29" s="59" t="s">
        <v>160</v>
      </c>
      <c r="B29" s="232">
        <v>7.134328450212693E-2</v>
      </c>
      <c r="C29" s="232">
        <v>0.13567988384440149</v>
      </c>
      <c r="D29" s="232">
        <v>6.7742550349164363E-2</v>
      </c>
      <c r="E29" s="232">
        <v>6.6618824215642969E-2</v>
      </c>
      <c r="F29" s="232">
        <v>6.6612515582922832E-2</v>
      </c>
      <c r="G29" s="232">
        <v>6.7191194681578456E-2</v>
      </c>
      <c r="H29" s="232">
        <v>0</v>
      </c>
      <c r="I29" s="232">
        <v>6.5343841796430449E-2</v>
      </c>
      <c r="J29" s="232">
        <v>6.5418953886082418E-2</v>
      </c>
      <c r="K29" s="232">
        <v>0</v>
      </c>
      <c r="L29" s="232">
        <v>0</v>
      </c>
      <c r="M29" s="232">
        <v>0.3640489061801141</v>
      </c>
      <c r="N29" s="232">
        <v>7.6469548558562597E-2</v>
      </c>
      <c r="O29" s="232">
        <v>0.15699318398353079</v>
      </c>
      <c r="P29" s="232">
        <v>0.17225678376951681</v>
      </c>
      <c r="Q29" s="232">
        <v>0.2236757771594666</v>
      </c>
      <c r="R29" s="232">
        <v>0.218433971698309</v>
      </c>
      <c r="S29" s="232">
        <v>0.2220996179360773</v>
      </c>
      <c r="T29" s="232">
        <v>0.226319392699776</v>
      </c>
      <c r="U29" s="232">
        <v>0.26870879214545579</v>
      </c>
      <c r="V29" s="232">
        <v>0.28214568746735808</v>
      </c>
      <c r="W29" s="232">
        <v>0.34630064013491058</v>
      </c>
      <c r="DA29" s="71" t="s">
        <v>2166</v>
      </c>
    </row>
    <row r="30" spans="1:105" ht="12" customHeight="1" x14ac:dyDescent="0.25">
      <c r="A30" s="59" t="s">
        <v>70</v>
      </c>
      <c r="B30" s="232">
        <v>3.81352230509061</v>
      </c>
      <c r="C30" s="232">
        <v>4.012252817006515</v>
      </c>
      <c r="D30" s="232">
        <v>2.953297726058707</v>
      </c>
      <c r="E30" s="232">
        <v>1.158556212057049</v>
      </c>
      <c r="F30" s="232">
        <v>3.4212943102973599</v>
      </c>
      <c r="G30" s="232">
        <v>2.146701429877742</v>
      </c>
      <c r="H30" s="232">
        <v>1.246213495322438</v>
      </c>
      <c r="I30" s="232">
        <v>0.44998202062682591</v>
      </c>
      <c r="J30" s="232">
        <v>0.19297060303438451</v>
      </c>
      <c r="K30" s="232">
        <v>0.51806539835845822</v>
      </c>
      <c r="L30" s="232">
        <v>0.17972298512232421</v>
      </c>
      <c r="M30" s="232">
        <v>0.1786318034705881</v>
      </c>
      <c r="N30" s="232">
        <v>7.4341278244283632E-2</v>
      </c>
      <c r="O30" s="232">
        <v>0.1023146995913842</v>
      </c>
      <c r="P30" s="232">
        <v>0.11250136174398929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2167</v>
      </c>
    </row>
    <row r="31" spans="1:105" ht="12" customHeight="1" x14ac:dyDescent="0.25">
      <c r="A31" s="59" t="s">
        <v>162</v>
      </c>
      <c r="B31" s="232">
        <v>17.39385291215709</v>
      </c>
      <c r="C31" s="232">
        <v>22.438910176573319</v>
      </c>
      <c r="D31" s="232">
        <v>23.345228517624939</v>
      </c>
      <c r="E31" s="232">
        <v>21.236048388326768</v>
      </c>
      <c r="F31" s="232">
        <v>18.687554305315921</v>
      </c>
      <c r="G31" s="232">
        <v>16.478570062619291</v>
      </c>
      <c r="H31" s="232">
        <v>18.121603252107441</v>
      </c>
      <c r="I31" s="232">
        <v>15.78170445335404</v>
      </c>
      <c r="J31" s="232">
        <v>18.334650240017499</v>
      </c>
      <c r="K31" s="232">
        <v>13.876580266404829</v>
      </c>
      <c r="L31" s="232">
        <v>13.913628062753039</v>
      </c>
      <c r="M31" s="232">
        <v>13.9469100530779</v>
      </c>
      <c r="N31" s="232">
        <v>7.7221250305605063</v>
      </c>
      <c r="O31" s="232">
        <v>13.657285808630061</v>
      </c>
      <c r="P31" s="232">
        <v>16.372057369810459</v>
      </c>
      <c r="Q31" s="232">
        <v>16.11387243914454</v>
      </c>
      <c r="R31" s="232">
        <v>14.60889475659976</v>
      </c>
      <c r="S31" s="232">
        <v>16.032527707527208</v>
      </c>
      <c r="T31" s="232">
        <v>18.469648240916332</v>
      </c>
      <c r="U31" s="232">
        <v>16.233747285094228</v>
      </c>
      <c r="V31" s="232">
        <v>17.871841866905822</v>
      </c>
      <c r="W31" s="232">
        <v>19.403052538496748</v>
      </c>
      <c r="DA31" s="71" t="s">
        <v>2168</v>
      </c>
    </row>
    <row r="32" spans="1:105" ht="12" customHeight="1" x14ac:dyDescent="0.25">
      <c r="A32" s="60" t="s">
        <v>2169</v>
      </c>
      <c r="B32" s="331">
        <v>2.4700198192643099</v>
      </c>
      <c r="C32" s="331">
        <v>3.092972914235963</v>
      </c>
      <c r="D32" s="331">
        <v>3.1406241407312341</v>
      </c>
      <c r="E32" s="331">
        <v>4.7857664315860244</v>
      </c>
      <c r="F32" s="331">
        <v>3.6649046223132919</v>
      </c>
      <c r="G32" s="331">
        <v>3.640291677279115</v>
      </c>
      <c r="H32" s="331">
        <v>3.6507768753296479</v>
      </c>
      <c r="I32" s="331">
        <v>3.9775326103796651</v>
      </c>
      <c r="J32" s="331">
        <v>3.8794379229555251</v>
      </c>
      <c r="K32" s="331">
        <v>4.7751953109310756</v>
      </c>
      <c r="L32" s="331">
        <v>5.7756566333517974</v>
      </c>
      <c r="M32" s="331">
        <v>5.7773542770818489</v>
      </c>
      <c r="N32" s="331">
        <v>17.17997175325786</v>
      </c>
      <c r="O32" s="331">
        <v>13.15171248602571</v>
      </c>
      <c r="P32" s="331">
        <v>10.55851688254654</v>
      </c>
      <c r="Q32" s="331">
        <v>11.992313675941659</v>
      </c>
      <c r="R32" s="331">
        <v>13.78162609786945</v>
      </c>
      <c r="S32" s="331">
        <v>13.85311320611803</v>
      </c>
      <c r="T32" s="331">
        <v>13.279549430996861</v>
      </c>
      <c r="U32" s="331">
        <v>16.114440751795151</v>
      </c>
      <c r="V32" s="331">
        <v>15.24645685800091</v>
      </c>
      <c r="W32" s="331">
        <v>15.399672289063631</v>
      </c>
      <c r="DA32" s="72" t="s">
        <v>2170</v>
      </c>
    </row>
    <row r="33" spans="1:105" ht="12" customHeight="1" x14ac:dyDescent="0.25">
      <c r="A33" s="60" t="s">
        <v>2171</v>
      </c>
      <c r="B33" s="331">
        <v>0.32610648941239712</v>
      </c>
      <c r="C33" s="331">
        <v>0.41540086731155329</v>
      </c>
      <c r="D33" s="331">
        <v>0.41955784444904259</v>
      </c>
      <c r="E33" s="331">
        <v>0.44718754197445681</v>
      </c>
      <c r="F33" s="331">
        <v>0.40101490325828409</v>
      </c>
      <c r="G33" s="331">
        <v>0.36006333854802058</v>
      </c>
      <c r="H33" s="331">
        <v>0.36476248019321711</v>
      </c>
      <c r="I33" s="331">
        <v>0.34311365078707662</v>
      </c>
      <c r="J33" s="331">
        <v>0.3644310152613372</v>
      </c>
      <c r="K33" s="331">
        <v>0.34588725070102622</v>
      </c>
      <c r="L33" s="331">
        <v>0.38058245354442571</v>
      </c>
      <c r="M33" s="331">
        <v>0.38480533052410132</v>
      </c>
      <c r="N33" s="331">
        <v>0.59865641215496468</v>
      </c>
      <c r="O33" s="331">
        <v>0.59665686303443322</v>
      </c>
      <c r="P33" s="331">
        <v>0.56752923127229282</v>
      </c>
      <c r="Q33" s="331">
        <v>0.60349096055830054</v>
      </c>
      <c r="R33" s="331">
        <v>0.62885271330040293</v>
      </c>
      <c r="S33" s="331">
        <v>0.65425187962686071</v>
      </c>
      <c r="T33" s="331">
        <v>0.67937912503751086</v>
      </c>
      <c r="U33" s="331">
        <v>0.72062521404458479</v>
      </c>
      <c r="V33" s="331">
        <v>0.72431546314845285</v>
      </c>
      <c r="W33" s="331">
        <v>0.75031024096510179</v>
      </c>
      <c r="DA33" s="72" t="s">
        <v>2172</v>
      </c>
    </row>
    <row r="34" spans="1:105" ht="12" customHeight="1" x14ac:dyDescent="0.25">
      <c r="A34" s="57" t="s">
        <v>2173</v>
      </c>
      <c r="B34" s="263">
        <v>269.37073529339813</v>
      </c>
      <c r="C34" s="263">
        <v>333.61201286838002</v>
      </c>
      <c r="D34" s="263">
        <v>335.57936606124878</v>
      </c>
      <c r="E34" s="263">
        <v>302.34921264440118</v>
      </c>
      <c r="F34" s="263">
        <v>290.82283039980399</v>
      </c>
      <c r="G34" s="263">
        <v>251.29226502994501</v>
      </c>
      <c r="H34" s="263">
        <v>256.92308631851029</v>
      </c>
      <c r="I34" s="263">
        <v>224.9182640626133</v>
      </c>
      <c r="J34" s="263">
        <v>247.54594857728361</v>
      </c>
      <c r="K34" s="263">
        <v>212.4204758603932</v>
      </c>
      <c r="L34" s="263">
        <v>213.92100728770819</v>
      </c>
      <c r="M34" s="263">
        <v>216.29502339590991</v>
      </c>
      <c r="N34" s="263">
        <v>202.99190323881501</v>
      </c>
      <c r="O34" s="263">
        <v>265.51989582071849</v>
      </c>
      <c r="P34" s="263">
        <v>284.12317278913531</v>
      </c>
      <c r="Q34" s="263">
        <v>290.15810090178798</v>
      </c>
      <c r="R34" s="263">
        <v>284.27486743962561</v>
      </c>
      <c r="S34" s="263">
        <v>302.11586066087739</v>
      </c>
      <c r="T34" s="263">
        <v>326.42114594851648</v>
      </c>
      <c r="U34" s="263">
        <v>320.31038392610282</v>
      </c>
      <c r="V34" s="263">
        <v>338.90281935894131</v>
      </c>
      <c r="W34" s="263">
        <v>359.23484211019422</v>
      </c>
      <c r="DA34" s="70" t="s">
        <v>2174</v>
      </c>
    </row>
    <row r="35" spans="1:105" ht="12" customHeight="1" x14ac:dyDescent="0.25">
      <c r="A35" s="64" t="s">
        <v>30</v>
      </c>
      <c r="B35" s="231">
        <v>2.5152365067486508</v>
      </c>
      <c r="C35" s="231">
        <v>5.5114155698618257</v>
      </c>
      <c r="D35" s="231">
        <v>5.3855559660321717</v>
      </c>
      <c r="E35" s="231">
        <v>3.680560869955797</v>
      </c>
      <c r="F35" s="231">
        <v>5.5854914075475506</v>
      </c>
      <c r="G35" s="231">
        <v>4.3153214079817452</v>
      </c>
      <c r="H35" s="231">
        <v>2.6903891207050599</v>
      </c>
      <c r="I35" s="231">
        <v>1.9205906805669479</v>
      </c>
      <c r="J35" s="231">
        <v>0.50527437257505048</v>
      </c>
      <c r="K35" s="231">
        <v>1.505119341032005</v>
      </c>
      <c r="L35" s="231">
        <v>2.069927616576098</v>
      </c>
      <c r="M35" s="231">
        <v>2.0680342892747512</v>
      </c>
      <c r="N35" s="231">
        <v>2.1621164368741699</v>
      </c>
      <c r="O35" s="231">
        <v>1.6654770865470501</v>
      </c>
      <c r="P35" s="231">
        <v>1.540377547600805</v>
      </c>
      <c r="Q35" s="231">
        <v>1.030955314519463</v>
      </c>
      <c r="R35" s="231">
        <v>1.0521476016432461</v>
      </c>
      <c r="S35" s="231">
        <v>1.0370944735001419</v>
      </c>
      <c r="T35" s="231">
        <v>1.550550566262386</v>
      </c>
      <c r="U35" s="231">
        <v>1.02876121489143</v>
      </c>
      <c r="V35" s="231">
        <v>1.023914402452645</v>
      </c>
      <c r="W35" s="231">
        <v>1.0208969109933439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3.1971066788081872</v>
      </c>
      <c r="C37" s="231">
        <v>4.0599111295735959</v>
      </c>
      <c r="D37" s="231">
        <v>8.1244008085446033</v>
      </c>
      <c r="E37" s="231">
        <v>2.4347850601837311</v>
      </c>
      <c r="F37" s="231">
        <v>4.0422362317282596</v>
      </c>
      <c r="G37" s="231">
        <v>3.2201350980612822</v>
      </c>
      <c r="H37" s="231">
        <v>2.409936436607321</v>
      </c>
      <c r="I37" s="231">
        <v>2.4118687737909408</v>
      </c>
      <c r="J37" s="231">
        <v>2.4166664245508609</v>
      </c>
      <c r="K37" s="231">
        <v>2.3931721361669518</v>
      </c>
      <c r="L37" s="231">
        <v>2.437841440895959</v>
      </c>
      <c r="M37" s="231">
        <v>0.81433995900504108</v>
      </c>
      <c r="N37" s="231">
        <v>1.722923132518126</v>
      </c>
      <c r="O37" s="231">
        <v>4.1399418626715789</v>
      </c>
      <c r="P37" s="231">
        <v>6.5444897930121853</v>
      </c>
      <c r="Q37" s="231">
        <v>6.5632754400628333</v>
      </c>
      <c r="R37" s="231">
        <v>6.4735602615979451</v>
      </c>
      <c r="S37" s="231">
        <v>6.4622550988386536</v>
      </c>
      <c r="T37" s="231">
        <v>6.466387424167463</v>
      </c>
      <c r="U37" s="231">
        <v>6.4860095705874006</v>
      </c>
      <c r="V37" s="231">
        <v>8.8506759166757334</v>
      </c>
      <c r="W37" s="231">
        <v>7.2121789982289446</v>
      </c>
      <c r="DA37" s="73" t="s">
        <v>2177</v>
      </c>
    </row>
    <row r="38" spans="1:105" ht="12" customHeight="1" x14ac:dyDescent="0.25">
      <c r="A38" s="64" t="s">
        <v>160</v>
      </c>
      <c r="B38" s="231">
        <v>0.70242996497846832</v>
      </c>
      <c r="C38" s="231">
        <v>1.4306288366938471</v>
      </c>
      <c r="D38" s="231">
        <v>0.7162720808508023</v>
      </c>
      <c r="E38" s="231">
        <v>0.71747749558523322</v>
      </c>
      <c r="F38" s="231">
        <v>0.71709244408219841</v>
      </c>
      <c r="G38" s="231">
        <v>0.71474927402520927</v>
      </c>
      <c r="H38" s="231">
        <v>0</v>
      </c>
      <c r="I38" s="231">
        <v>0.69898251844177384</v>
      </c>
      <c r="J38" s="231">
        <v>0.70073473929569463</v>
      </c>
      <c r="K38" s="231">
        <v>0</v>
      </c>
      <c r="L38" s="231">
        <v>0</v>
      </c>
      <c r="M38" s="231">
        <v>4.25835005069563</v>
      </c>
      <c r="N38" s="231">
        <v>1.515821160059923</v>
      </c>
      <c r="O38" s="231">
        <v>2.1732877515672309</v>
      </c>
      <c r="P38" s="231">
        <v>2.1426829777465191</v>
      </c>
      <c r="Q38" s="231">
        <v>2.867268789912921</v>
      </c>
      <c r="R38" s="231">
        <v>2.944201640731182</v>
      </c>
      <c r="S38" s="231">
        <v>2.9415202993133831</v>
      </c>
      <c r="T38" s="231">
        <v>2.9400224850073569</v>
      </c>
      <c r="U38" s="231">
        <v>3.690356401814086</v>
      </c>
      <c r="V38" s="231">
        <v>3.6587781180295922</v>
      </c>
      <c r="W38" s="231">
        <v>4.3713238866736361</v>
      </c>
      <c r="DA38" s="73" t="s">
        <v>2178</v>
      </c>
    </row>
    <row r="39" spans="1:105" ht="12" customHeight="1" x14ac:dyDescent="0.25">
      <c r="A39" s="64" t="s">
        <v>70</v>
      </c>
      <c r="B39" s="231">
        <v>37.547084605132582</v>
      </c>
      <c r="C39" s="231">
        <v>42.305789314341993</v>
      </c>
      <c r="D39" s="231">
        <v>31.226528920343601</v>
      </c>
      <c r="E39" s="231">
        <v>12.47752447312361</v>
      </c>
      <c r="F39" s="231">
        <v>36.8306808026421</v>
      </c>
      <c r="G39" s="231">
        <v>22.83563040998677</v>
      </c>
      <c r="H39" s="231">
        <v>13.11950026517952</v>
      </c>
      <c r="I39" s="231">
        <v>4.8134538371822329</v>
      </c>
      <c r="J39" s="231">
        <v>2.067003477990498</v>
      </c>
      <c r="K39" s="231">
        <v>5.458402390793327</v>
      </c>
      <c r="L39" s="231">
        <v>2.085114720811259</v>
      </c>
      <c r="M39" s="231">
        <v>2.0894905504495158</v>
      </c>
      <c r="N39" s="231">
        <v>1.4736334234049751</v>
      </c>
      <c r="O39" s="231">
        <v>1.4163626584614171</v>
      </c>
      <c r="P39" s="231">
        <v>1.399391928184875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171.25597142311099</v>
      </c>
      <c r="C41" s="231">
        <v>236.59919991826709</v>
      </c>
      <c r="D41" s="231">
        <v>246.8394727105661</v>
      </c>
      <c r="E41" s="231">
        <v>228.70993286317739</v>
      </c>
      <c r="F41" s="231">
        <v>201.17396668552311</v>
      </c>
      <c r="G41" s="231">
        <v>175.29151022016029</v>
      </c>
      <c r="H41" s="231">
        <v>190.77499927890651</v>
      </c>
      <c r="I41" s="231">
        <v>168.8167579505826</v>
      </c>
      <c r="J41" s="231">
        <v>196.39149807239119</v>
      </c>
      <c r="K41" s="231">
        <v>146.20540021044039</v>
      </c>
      <c r="L41" s="231">
        <v>161.42348555914</v>
      </c>
      <c r="M41" s="231">
        <v>163.13968844116769</v>
      </c>
      <c r="N41" s="231">
        <v>153.07218026777929</v>
      </c>
      <c r="O41" s="231">
        <v>189.06051342115799</v>
      </c>
      <c r="P41" s="231">
        <v>203.6502009924919</v>
      </c>
      <c r="Q41" s="231">
        <v>206.56149770056419</v>
      </c>
      <c r="R41" s="231">
        <v>196.9086199240827</v>
      </c>
      <c r="S41" s="231">
        <v>212.33717617005871</v>
      </c>
      <c r="T41" s="231">
        <v>239.93163144664251</v>
      </c>
      <c r="U41" s="231">
        <v>222.94883892950679</v>
      </c>
      <c r="V41" s="231">
        <v>231.75652457592531</v>
      </c>
      <c r="W41" s="231">
        <v>244.92310208514701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19.949903753453231</v>
      </c>
      <c r="C43" s="231">
        <v>12.845367568557791</v>
      </c>
      <c r="D43" s="231">
        <v>17.486414026872811</v>
      </c>
      <c r="E43" s="231">
        <v>19.553984347665789</v>
      </c>
      <c r="F43" s="231">
        <v>18.058359200442951</v>
      </c>
      <c r="G43" s="231">
        <v>24.28308328180745</v>
      </c>
      <c r="H43" s="231">
        <v>27.736371522849879</v>
      </c>
      <c r="I43" s="231">
        <v>25.580827910064521</v>
      </c>
      <c r="J43" s="231">
        <v>25.2508686772799</v>
      </c>
      <c r="K43" s="231">
        <v>37.700316840062371</v>
      </c>
      <c r="L43" s="231">
        <v>31.05766023393398</v>
      </c>
      <c r="M43" s="231">
        <v>30.133901076391481</v>
      </c>
      <c r="N43" s="231">
        <v>33.675162609544842</v>
      </c>
      <c r="O43" s="231">
        <v>43.441148223919477</v>
      </c>
      <c r="P43" s="231">
        <v>45.948664188387298</v>
      </c>
      <c r="Q43" s="231">
        <v>44.606893322249192</v>
      </c>
      <c r="R43" s="231">
        <v>44.738892852142847</v>
      </c>
      <c r="S43" s="231">
        <v>50.853630522614452</v>
      </c>
      <c r="T43" s="231">
        <v>55.780609975803543</v>
      </c>
      <c r="U43" s="231">
        <v>70.429627989373458</v>
      </c>
      <c r="V43" s="231">
        <v>70.297707643296363</v>
      </c>
      <c r="W43" s="231">
        <v>75.246700215484069</v>
      </c>
      <c r="DA43" s="73" t="s">
        <v>2183</v>
      </c>
    </row>
    <row r="44" spans="1:105" ht="12" customHeight="1" x14ac:dyDescent="0.25">
      <c r="A44" s="64" t="s">
        <v>79</v>
      </c>
      <c r="B44" s="231">
        <v>34.203002361165993</v>
      </c>
      <c r="C44" s="231">
        <v>30.85970053108381</v>
      </c>
      <c r="D44" s="231">
        <v>25.800721548038791</v>
      </c>
      <c r="E44" s="231">
        <v>34.774947534709661</v>
      </c>
      <c r="F44" s="231">
        <v>24.41500362783778</v>
      </c>
      <c r="G44" s="231">
        <v>20.631835337922318</v>
      </c>
      <c r="H44" s="231">
        <v>20.191889694262031</v>
      </c>
      <c r="I44" s="231">
        <v>20.675782391984221</v>
      </c>
      <c r="J44" s="231">
        <v>20.213902813200381</v>
      </c>
      <c r="K44" s="231">
        <v>19.15806494189809</v>
      </c>
      <c r="L44" s="231">
        <v>14.846977716351001</v>
      </c>
      <c r="M44" s="231">
        <v>13.79121902892577</v>
      </c>
      <c r="N44" s="231">
        <v>9.3700662086335758</v>
      </c>
      <c r="O44" s="231">
        <v>23.623164816393722</v>
      </c>
      <c r="P44" s="231">
        <v>22.897365361711788</v>
      </c>
      <c r="Q44" s="231">
        <v>28.528210334479411</v>
      </c>
      <c r="R44" s="231">
        <v>32.157445159427589</v>
      </c>
      <c r="S44" s="231">
        <v>28.484184096552159</v>
      </c>
      <c r="T44" s="231">
        <v>19.75194405063332</v>
      </c>
      <c r="U44" s="231">
        <v>15.726789819929589</v>
      </c>
      <c r="V44" s="231">
        <v>23.31521870256163</v>
      </c>
      <c r="W44" s="231">
        <v>26.46064001366722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47.146201533525407</v>
      </c>
      <c r="C45" s="263">
        <f t="shared" si="2"/>
        <v>58.88129310124166</v>
      </c>
      <c r="D45" s="263">
        <f t="shared" si="2"/>
        <v>59.264382406403932</v>
      </c>
      <c r="E45" s="263">
        <f t="shared" si="2"/>
        <v>54.335319369065061</v>
      </c>
      <c r="F45" s="263">
        <f t="shared" si="2"/>
        <v>51.91083078551307</v>
      </c>
      <c r="G45" s="263">
        <f t="shared" si="2"/>
        <v>44.973103570135869</v>
      </c>
      <c r="H45" s="263">
        <f t="shared" si="2"/>
        <v>45.898702581474907</v>
      </c>
      <c r="I45" s="263">
        <f t="shared" si="2"/>
        <v>40.515915959396722</v>
      </c>
      <c r="J45" s="263">
        <f t="shared" si="2"/>
        <v>44.445430907332479</v>
      </c>
      <c r="K45" s="263">
        <f t="shared" si="2"/>
        <v>38.445699897683596</v>
      </c>
      <c r="L45" s="263">
        <f t="shared" si="2"/>
        <v>39.40637559492103</v>
      </c>
      <c r="M45" s="263">
        <f t="shared" si="2"/>
        <v>39.875173603713513</v>
      </c>
      <c r="N45" s="263">
        <f t="shared" si="2"/>
        <v>41.33007343390048</v>
      </c>
      <c r="O45" s="263">
        <f t="shared" si="2"/>
        <v>50.850833068184457</v>
      </c>
      <c r="P45" s="263">
        <f t="shared" si="2"/>
        <v>53.26893729779929</v>
      </c>
      <c r="Q45" s="263">
        <f t="shared" si="2"/>
        <v>54.762378203475102</v>
      </c>
      <c r="R45" s="263">
        <f t="shared" si="2"/>
        <v>54.213081720797241</v>
      </c>
      <c r="S45" s="263">
        <f t="shared" si="2"/>
        <v>57.412343210685478</v>
      </c>
      <c r="T45" s="263">
        <f t="shared" si="2"/>
        <v>61.698595406212995</v>
      </c>
      <c r="U45" s="263">
        <f t="shared" si="2"/>
        <v>61.292837144690459</v>
      </c>
      <c r="V45" s="263">
        <f t="shared" si="2"/>
        <v>64.182119401881877</v>
      </c>
      <c r="W45" s="263">
        <f t="shared" si="2"/>
        <v>67.707508637196327</v>
      </c>
      <c r="DA45" s="70"/>
    </row>
    <row r="46" spans="1:105" ht="12" customHeight="1" x14ac:dyDescent="0.25">
      <c r="A46" s="165" t="s">
        <v>2186</v>
      </c>
      <c r="B46" s="348">
        <v>22.411936348858809</v>
      </c>
      <c r="C46" s="348">
        <v>28.062153557837451</v>
      </c>
      <c r="D46" s="348">
        <v>28.235925443109789</v>
      </c>
      <c r="E46" s="348">
        <v>25.262213406635471</v>
      </c>
      <c r="F46" s="348">
        <v>24.416434097145199</v>
      </c>
      <c r="G46" s="348">
        <v>20.996981239998981</v>
      </c>
      <c r="H46" s="348">
        <v>21.439745011513459</v>
      </c>
      <c r="I46" s="348">
        <v>18.71960190584328</v>
      </c>
      <c r="J46" s="348">
        <v>20.669519980552309</v>
      </c>
      <c r="K46" s="348">
        <v>17.507817674679941</v>
      </c>
      <c r="L46" s="348">
        <v>17.799721201192419</v>
      </c>
      <c r="M46" s="348">
        <v>18.028747643089389</v>
      </c>
      <c r="N46" s="348">
        <v>16.99137997920494</v>
      </c>
      <c r="O46" s="348">
        <v>22.0254826967297</v>
      </c>
      <c r="P46" s="348">
        <v>23.569523997485231</v>
      </c>
      <c r="Q46" s="348">
        <v>24.046033739207221</v>
      </c>
      <c r="R46" s="348">
        <v>23.51233108812816</v>
      </c>
      <c r="S46" s="348">
        <v>25.012012735629629</v>
      </c>
      <c r="T46" s="348">
        <v>27.135896888238658</v>
      </c>
      <c r="U46" s="348">
        <v>26.505644104489079</v>
      </c>
      <c r="V46" s="348">
        <v>27.991638183560109</v>
      </c>
      <c r="W46" s="348">
        <v>29.627799690670091</v>
      </c>
      <c r="DA46" s="167" t="s">
        <v>2187</v>
      </c>
    </row>
    <row r="47" spans="1:105" ht="12" customHeight="1" x14ac:dyDescent="0.25">
      <c r="A47" s="59" t="s">
        <v>30</v>
      </c>
      <c r="B47" s="232">
        <v>0.26192681483070701</v>
      </c>
      <c r="C47" s="232">
        <v>0.53348908273271756</v>
      </c>
      <c r="D47" s="232">
        <v>0.52025384483727299</v>
      </c>
      <c r="E47" s="232">
        <v>0.37488512579400007</v>
      </c>
      <c r="F47" s="232">
        <v>0.5491366024905191</v>
      </c>
      <c r="G47" s="232">
        <v>0.43904393686628851</v>
      </c>
      <c r="H47" s="232">
        <v>0.27599370798621969</v>
      </c>
      <c r="I47" s="232">
        <v>0.20123340519655281</v>
      </c>
      <c r="J47" s="232">
        <v>5.1681106029558332E-2</v>
      </c>
      <c r="K47" s="232">
        <v>0.16939444764826</v>
      </c>
      <c r="L47" s="232">
        <v>0.21928895754026231</v>
      </c>
      <c r="M47" s="232">
        <v>0.21630265845038071</v>
      </c>
      <c r="N47" s="232">
        <v>0.22968493762864869</v>
      </c>
      <c r="O47" s="232">
        <v>0.18484204998219761</v>
      </c>
      <c r="P47" s="232">
        <v>0.16864756298373829</v>
      </c>
      <c r="Q47" s="232">
        <v>0.11422930560929</v>
      </c>
      <c r="R47" s="232">
        <v>0.11929124404365291</v>
      </c>
      <c r="S47" s="232">
        <v>0.11643795535570819</v>
      </c>
      <c r="T47" s="232">
        <v>0.1677062315338908</v>
      </c>
      <c r="U47" s="232">
        <v>0.1164531999291968</v>
      </c>
      <c r="V47" s="232">
        <v>0.1168455867966067</v>
      </c>
      <c r="W47" s="232">
        <v>0.1174512584590142</v>
      </c>
      <c r="DA47" s="71" t="s">
        <v>2188</v>
      </c>
    </row>
    <row r="48" spans="1:105" ht="12" customHeight="1" x14ac:dyDescent="0.25">
      <c r="A48" s="59" t="s">
        <v>33</v>
      </c>
      <c r="B48" s="232">
        <v>0.33293408663851409</v>
      </c>
      <c r="C48" s="232">
        <v>0.39298765209005437</v>
      </c>
      <c r="D48" s="232">
        <v>0.78483090405213174</v>
      </c>
      <c r="E48" s="232">
        <v>0.24799608967730291</v>
      </c>
      <c r="F48" s="232">
        <v>0.39741174209951319</v>
      </c>
      <c r="G48" s="232">
        <v>0.32761888560123642</v>
      </c>
      <c r="H48" s="232">
        <v>0.24722345479008029</v>
      </c>
      <c r="I48" s="232">
        <v>0.2527079669541627</v>
      </c>
      <c r="J48" s="232">
        <v>0.2471845011429615</v>
      </c>
      <c r="K48" s="232">
        <v>0.2693408164267202</v>
      </c>
      <c r="L48" s="232">
        <v>0.25826589487549478</v>
      </c>
      <c r="M48" s="232">
        <v>8.5174553888532081E-2</v>
      </c>
      <c r="N48" s="232">
        <v>0.18302876083930941</v>
      </c>
      <c r="O48" s="232">
        <v>0.45946914964159391</v>
      </c>
      <c r="P48" s="232">
        <v>0.71652060644647031</v>
      </c>
      <c r="Q48" s="232">
        <v>0.72720746038380413</v>
      </c>
      <c r="R48" s="232">
        <v>0.73396456522971643</v>
      </c>
      <c r="S48" s="232">
        <v>0.7255383091149703</v>
      </c>
      <c r="T48" s="232">
        <v>0.69939896843180815</v>
      </c>
      <c r="U48" s="232">
        <v>0.7342000829084625</v>
      </c>
      <c r="V48" s="232">
        <v>1.0100086672805639</v>
      </c>
      <c r="W48" s="232">
        <v>0.82974048648011356</v>
      </c>
      <c r="DA48" s="71" t="s">
        <v>2189</v>
      </c>
    </row>
    <row r="49" spans="1:105" ht="12" customHeight="1" x14ac:dyDescent="0.25">
      <c r="A49" s="59" t="s">
        <v>160</v>
      </c>
      <c r="B49" s="232">
        <v>7.3148287596336597E-2</v>
      </c>
      <c r="C49" s="232">
        <v>0.13848073260748681</v>
      </c>
      <c r="D49" s="232">
        <v>6.9193098421511834E-2</v>
      </c>
      <c r="E49" s="232">
        <v>7.3078981897143472E-2</v>
      </c>
      <c r="F49" s="232">
        <v>7.0500817149734135E-2</v>
      </c>
      <c r="G49" s="232">
        <v>7.2719110692409605E-2</v>
      </c>
      <c r="H49" s="232">
        <v>0</v>
      </c>
      <c r="I49" s="232">
        <v>7.3237173220781548E-2</v>
      </c>
      <c r="J49" s="232">
        <v>7.1673427994325176E-2</v>
      </c>
      <c r="K49" s="232">
        <v>0</v>
      </c>
      <c r="L49" s="232">
        <v>0</v>
      </c>
      <c r="M49" s="232">
        <v>0.44539514714758449</v>
      </c>
      <c r="N49" s="232">
        <v>0.16102800139103321</v>
      </c>
      <c r="O49" s="232">
        <v>0.2412011347653803</v>
      </c>
      <c r="P49" s="232">
        <v>0.23459070992466671</v>
      </c>
      <c r="Q49" s="232">
        <v>0.31769187107746238</v>
      </c>
      <c r="R49" s="232">
        <v>0.33381008129434941</v>
      </c>
      <c r="S49" s="232">
        <v>0.33025401064324023</v>
      </c>
      <c r="T49" s="232">
        <v>0.31799033344266509</v>
      </c>
      <c r="U49" s="232">
        <v>0.41773912706827798</v>
      </c>
      <c r="V49" s="232">
        <v>0.41752716353603958</v>
      </c>
      <c r="W49" s="232">
        <v>0.50290826242407483</v>
      </c>
      <c r="DA49" s="71" t="s">
        <v>2190</v>
      </c>
    </row>
    <row r="50" spans="1:105" ht="12" customHeight="1" x14ac:dyDescent="0.25">
      <c r="A50" s="59" t="s">
        <v>70</v>
      </c>
      <c r="B50" s="232">
        <v>3.9100053813683879</v>
      </c>
      <c r="C50" s="232">
        <v>4.0950780157116213</v>
      </c>
      <c r="D50" s="232">
        <v>3.016535680660688</v>
      </c>
      <c r="E50" s="232">
        <v>1.2709036739177311</v>
      </c>
      <c r="F50" s="232">
        <v>3.6210018864313298</v>
      </c>
      <c r="G50" s="232">
        <v>2.3233136371905072</v>
      </c>
      <c r="H50" s="232">
        <v>1.3458646175926301</v>
      </c>
      <c r="I50" s="232">
        <v>0.50433843932152167</v>
      </c>
      <c r="J50" s="232">
        <v>0.2114198378300407</v>
      </c>
      <c r="K50" s="232">
        <v>0.61431876717257339</v>
      </c>
      <c r="L50" s="232">
        <v>0.22089788542214289</v>
      </c>
      <c r="M50" s="232">
        <v>0.21854684093641441</v>
      </c>
      <c r="N50" s="232">
        <v>0.15654633356915831</v>
      </c>
      <c r="O50" s="232">
        <v>0.15719422345883319</v>
      </c>
      <c r="P50" s="232">
        <v>0.15321181402252901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2191</v>
      </c>
    </row>
    <row r="51" spans="1:105" ht="12" customHeight="1" x14ac:dyDescent="0.25">
      <c r="A51" s="59" t="s">
        <v>162</v>
      </c>
      <c r="B51" s="232">
        <v>17.83392177842487</v>
      </c>
      <c r="C51" s="232">
        <v>22.902118074695569</v>
      </c>
      <c r="D51" s="232">
        <v>23.84511191513818</v>
      </c>
      <c r="E51" s="232">
        <v>23.295349535349288</v>
      </c>
      <c r="F51" s="232">
        <v>19.778383048974099</v>
      </c>
      <c r="G51" s="232">
        <v>17.834285669648541</v>
      </c>
      <c r="H51" s="232">
        <v>19.570663231144529</v>
      </c>
      <c r="I51" s="232">
        <v>17.68808492115026</v>
      </c>
      <c r="J51" s="232">
        <v>20.08756110755542</v>
      </c>
      <c r="K51" s="232">
        <v>16.45476364343239</v>
      </c>
      <c r="L51" s="232">
        <v>17.101268463354511</v>
      </c>
      <c r="M51" s="232">
        <v>17.063328442666471</v>
      </c>
      <c r="N51" s="232">
        <v>16.261091945776791</v>
      </c>
      <c r="O51" s="232">
        <v>20.98277613888169</v>
      </c>
      <c r="P51" s="232">
        <v>22.296553304107832</v>
      </c>
      <c r="Q51" s="232">
        <v>22.886905102136659</v>
      </c>
      <c r="R51" s="232">
        <v>22.325265197560441</v>
      </c>
      <c r="S51" s="232">
        <v>23.83978246051571</v>
      </c>
      <c r="T51" s="232">
        <v>25.95080135483029</v>
      </c>
      <c r="U51" s="232">
        <v>25.23725169458314</v>
      </c>
      <c r="V51" s="232">
        <v>26.4472567659469</v>
      </c>
      <c r="W51" s="232">
        <v>28.177699683306891</v>
      </c>
      <c r="DA51" s="71" t="s">
        <v>2192</v>
      </c>
    </row>
    <row r="52" spans="1:105" ht="12" customHeight="1" x14ac:dyDescent="0.25">
      <c r="A52" s="165" t="s">
        <v>2193</v>
      </c>
      <c r="B52" s="348">
        <v>19.467645380656389</v>
      </c>
      <c r="C52" s="348">
        <v>24.11041553632263</v>
      </c>
      <c r="D52" s="348">
        <v>24.252597775442101</v>
      </c>
      <c r="E52" s="348">
        <v>21.85102715954211</v>
      </c>
      <c r="F52" s="348">
        <v>21.018006000746581</v>
      </c>
      <c r="G52" s="348">
        <v>18.16109941258636</v>
      </c>
      <c r="H52" s="348">
        <v>18.568043514840991</v>
      </c>
      <c r="I52" s="348">
        <v>16.25502859334215</v>
      </c>
      <c r="J52" s="348">
        <v>17.89035003030958</v>
      </c>
      <c r="K52" s="348">
        <v>15.35180312418208</v>
      </c>
      <c r="L52" s="348">
        <v>15.46024776898614</v>
      </c>
      <c r="M52" s="348">
        <v>15.631819872659889</v>
      </c>
      <c r="N52" s="348">
        <v>14.67039239839286</v>
      </c>
      <c r="O52" s="348">
        <v>19.189342033448661</v>
      </c>
      <c r="P52" s="348">
        <v>20.53381621526653</v>
      </c>
      <c r="Q52" s="348">
        <v>20.969965451251319</v>
      </c>
      <c r="R52" s="348">
        <v>20.544779312867579</v>
      </c>
      <c r="S52" s="348">
        <v>21.834162619082051</v>
      </c>
      <c r="T52" s="348">
        <v>23.590725648618541</v>
      </c>
      <c r="U52" s="348">
        <v>23.149095833381342</v>
      </c>
      <c r="V52" s="348">
        <v>24.492786488474259</v>
      </c>
      <c r="W52" s="348">
        <v>25.96219855493985</v>
      </c>
      <c r="DA52" s="167" t="s">
        <v>2194</v>
      </c>
    </row>
    <row r="53" spans="1:105" ht="12" customHeight="1" x14ac:dyDescent="0.25">
      <c r="A53" s="64" t="s">
        <v>30</v>
      </c>
      <c r="B53" s="231">
        <v>0.18177821844132511</v>
      </c>
      <c r="C53" s="231">
        <v>0.39831455240538111</v>
      </c>
      <c r="D53" s="231">
        <v>0.38921857495097462</v>
      </c>
      <c r="E53" s="231">
        <v>0.26599717203940709</v>
      </c>
      <c r="F53" s="231">
        <v>0.40366807433778429</v>
      </c>
      <c r="G53" s="231">
        <v>0.31187184005954038</v>
      </c>
      <c r="H53" s="231">
        <v>0.19443664242448139</v>
      </c>
      <c r="I53" s="231">
        <v>0.13880267375721569</v>
      </c>
      <c r="J53" s="231">
        <v>3.6516595963963318E-2</v>
      </c>
      <c r="K53" s="231">
        <v>0.10877621711528369</v>
      </c>
      <c r="L53" s="231">
        <v>0.1495953773866332</v>
      </c>
      <c r="M53" s="231">
        <v>0.14945854505979561</v>
      </c>
      <c r="N53" s="231">
        <v>0.15625793952304759</v>
      </c>
      <c r="O53" s="231">
        <v>0.12036540374436649</v>
      </c>
      <c r="P53" s="231">
        <v>0.11132435680644839</v>
      </c>
      <c r="Q53" s="231">
        <v>7.4507991540014418E-2</v>
      </c>
      <c r="R53" s="231">
        <v>7.6039575622752667E-2</v>
      </c>
      <c r="S53" s="231">
        <v>7.4951673626864557E-2</v>
      </c>
      <c r="T53" s="231">
        <v>0.112059569262021</v>
      </c>
      <c r="U53" s="231">
        <v>7.4349422148867111E-2</v>
      </c>
      <c r="V53" s="231">
        <v>7.3999139013314008E-2</v>
      </c>
      <c r="W53" s="231">
        <v>7.3781062414885981E-2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0.23105753859777689</v>
      </c>
      <c r="C55" s="231">
        <v>0.29341312842106632</v>
      </c>
      <c r="D55" s="231">
        <v>0.58715715238625887</v>
      </c>
      <c r="E55" s="231">
        <v>0.1759639259927383</v>
      </c>
      <c r="F55" s="231">
        <v>0.29213574896476591</v>
      </c>
      <c r="G55" s="231">
        <v>0.23272182146506029</v>
      </c>
      <c r="H55" s="231">
        <v>0.17416809545659601</v>
      </c>
      <c r="I55" s="231">
        <v>0.1743077470598246</v>
      </c>
      <c r="J55" s="231">
        <v>0.17465447724026761</v>
      </c>
      <c r="K55" s="231">
        <v>0.17295652562636771</v>
      </c>
      <c r="L55" s="231">
        <v>0.17618481314957479</v>
      </c>
      <c r="M55" s="231">
        <v>5.8853021000744681E-2</v>
      </c>
      <c r="N55" s="231">
        <v>0.1245170769031739</v>
      </c>
      <c r="O55" s="231">
        <v>0.29919701556013689</v>
      </c>
      <c r="P55" s="231">
        <v>0.47297567922111661</v>
      </c>
      <c r="Q55" s="231">
        <v>0.47433333343930711</v>
      </c>
      <c r="R55" s="231">
        <v>0.46784954343994273</v>
      </c>
      <c r="S55" s="231">
        <v>0.46703250999594692</v>
      </c>
      <c r="T55" s="231">
        <v>0.46733115655831792</v>
      </c>
      <c r="U55" s="231">
        <v>0.46874926527638139</v>
      </c>
      <c r="V55" s="231">
        <v>0.63964565392483419</v>
      </c>
      <c r="W55" s="231">
        <v>0.52123012919874445</v>
      </c>
      <c r="DA55" s="73" t="s">
        <v>2197</v>
      </c>
    </row>
    <row r="56" spans="1:105" ht="12" customHeight="1" x14ac:dyDescent="0.25">
      <c r="A56" s="64" t="s">
        <v>160</v>
      </c>
      <c r="B56" s="231">
        <v>5.076519336093914E-2</v>
      </c>
      <c r="C56" s="231">
        <v>0.10339272688163979</v>
      </c>
      <c r="D56" s="231">
        <v>5.1765574500438373E-2</v>
      </c>
      <c r="E56" s="231">
        <v>5.1852690818255727E-2</v>
      </c>
      <c r="F56" s="231">
        <v>5.1824862828306492E-2</v>
      </c>
      <c r="G56" s="231">
        <v>5.165551999421443E-2</v>
      </c>
      <c r="H56" s="231">
        <v>0</v>
      </c>
      <c r="I56" s="231">
        <v>5.0516043554179157E-2</v>
      </c>
      <c r="J56" s="231">
        <v>5.0642678001590703E-2</v>
      </c>
      <c r="K56" s="231">
        <v>0</v>
      </c>
      <c r="L56" s="231">
        <v>0</v>
      </c>
      <c r="M56" s="231">
        <v>0.30775447304380738</v>
      </c>
      <c r="N56" s="231">
        <v>0.1095496464098081</v>
      </c>
      <c r="O56" s="231">
        <v>0.15706529965681779</v>
      </c>
      <c r="P56" s="231">
        <v>0.1548534673913422</v>
      </c>
      <c r="Q56" s="231">
        <v>0.20721988211618669</v>
      </c>
      <c r="R56" s="231">
        <v>0.2127798827458823</v>
      </c>
      <c r="S56" s="231">
        <v>0.21258609998841499</v>
      </c>
      <c r="T56" s="231">
        <v>0.21247785171220909</v>
      </c>
      <c r="U56" s="231">
        <v>0.26670510321212498</v>
      </c>
      <c r="V56" s="231">
        <v>0.26442291457802303</v>
      </c>
      <c r="W56" s="231">
        <v>0.3159191854195475</v>
      </c>
      <c r="DA56" s="73" t="s">
        <v>2198</v>
      </c>
    </row>
    <row r="57" spans="1:105" ht="12" customHeight="1" x14ac:dyDescent="0.25">
      <c r="A57" s="64" t="s">
        <v>70</v>
      </c>
      <c r="B57" s="231">
        <v>2.7135587961107599</v>
      </c>
      <c r="C57" s="231">
        <v>3.057474313322547</v>
      </c>
      <c r="D57" s="231">
        <v>2.2567670197281422</v>
      </c>
      <c r="E57" s="231">
        <v>0.90176099273240284</v>
      </c>
      <c r="F57" s="231">
        <v>2.661783701978699</v>
      </c>
      <c r="G57" s="231">
        <v>1.6503498584623379</v>
      </c>
      <c r="H57" s="231">
        <v>0.94815711311681561</v>
      </c>
      <c r="I57" s="231">
        <v>0.34787228188080049</v>
      </c>
      <c r="J57" s="231">
        <v>0.1493840474774418</v>
      </c>
      <c r="K57" s="231">
        <v>0.39448324619655067</v>
      </c>
      <c r="L57" s="231">
        <v>0.15069296194527931</v>
      </c>
      <c r="M57" s="231">
        <v>0.15100920676508481</v>
      </c>
      <c r="N57" s="231">
        <v>0.1065007038596216</v>
      </c>
      <c r="O57" s="231">
        <v>0.1023616984053515</v>
      </c>
      <c r="P57" s="231">
        <v>0.1011352097204741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12.37681041095135</v>
      </c>
      <c r="C59" s="231">
        <v>17.099219469178681</v>
      </c>
      <c r="D59" s="231">
        <v>17.839292436290439</v>
      </c>
      <c r="E59" s="231">
        <v>16.529055627236101</v>
      </c>
      <c r="F59" s="231">
        <v>14.53900862314546</v>
      </c>
      <c r="G59" s="231">
        <v>12.668462130783739</v>
      </c>
      <c r="H59" s="231">
        <v>13.787466665269021</v>
      </c>
      <c r="I59" s="231">
        <v>12.200526439943211</v>
      </c>
      <c r="J59" s="231">
        <v>14.193375668982251</v>
      </c>
      <c r="K59" s="231">
        <v>10.566384952447191</v>
      </c>
      <c r="L59" s="231">
        <v>11.66620854174081</v>
      </c>
      <c r="M59" s="231">
        <v>11.790239940594081</v>
      </c>
      <c r="N59" s="231">
        <v>11.062652815092459</v>
      </c>
      <c r="O59" s="231">
        <v>13.66355935717765</v>
      </c>
      <c r="P59" s="231">
        <v>14.71796812041592</v>
      </c>
      <c r="Q59" s="231">
        <v>14.92836993651853</v>
      </c>
      <c r="R59" s="231">
        <v>14.23074849204097</v>
      </c>
      <c r="S59" s="231">
        <v>15.345782986805309</v>
      </c>
      <c r="T59" s="231">
        <v>17.34005704635301</v>
      </c>
      <c r="U59" s="231">
        <v>16.11269661339152</v>
      </c>
      <c r="V59" s="231">
        <v>16.74923532500031</v>
      </c>
      <c r="W59" s="231">
        <v>17.700794749402011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1.441796011090192</v>
      </c>
      <c r="C61" s="231">
        <v>0.92834531686039556</v>
      </c>
      <c r="D61" s="231">
        <v>1.2637575751638781</v>
      </c>
      <c r="E61" s="231">
        <v>1.4131825888385321</v>
      </c>
      <c r="F61" s="231">
        <v>1.3050925249464289</v>
      </c>
      <c r="G61" s="231">
        <v>1.754958472249303</v>
      </c>
      <c r="H61" s="231">
        <v>2.0045304638042891</v>
      </c>
      <c r="I61" s="231">
        <v>1.8487475477034081</v>
      </c>
      <c r="J61" s="231">
        <v>1.824901121598776</v>
      </c>
      <c r="K61" s="231">
        <v>2.724633016208386</v>
      </c>
      <c r="L61" s="231">
        <v>2.244562740375601</v>
      </c>
      <c r="M61" s="231">
        <v>2.1778019035809741</v>
      </c>
      <c r="N61" s="231">
        <v>2.4337317975707569</v>
      </c>
      <c r="O61" s="231">
        <v>3.1395276388530631</v>
      </c>
      <c r="P61" s="231">
        <v>3.320747887331148</v>
      </c>
      <c r="Q61" s="231">
        <v>3.2237769993257301</v>
      </c>
      <c r="R61" s="231">
        <v>3.233316714304733</v>
      </c>
      <c r="S61" s="231">
        <v>3.675233852908613</v>
      </c>
      <c r="T61" s="231">
        <v>4.0313107247632827</v>
      </c>
      <c r="U61" s="231">
        <v>5.090007348033839</v>
      </c>
      <c r="V61" s="231">
        <v>5.0804733557346156</v>
      </c>
      <c r="W61" s="231">
        <v>5.4381411338691414</v>
      </c>
      <c r="DA61" s="73" t="s">
        <v>2203</v>
      </c>
    </row>
    <row r="62" spans="1:105" ht="12" customHeight="1" x14ac:dyDescent="0.25">
      <c r="A62" s="64" t="s">
        <v>79</v>
      </c>
      <c r="B62" s="231">
        <v>2.4718792121040458</v>
      </c>
      <c r="C62" s="231">
        <v>2.230256029252919</v>
      </c>
      <c r="D62" s="231">
        <v>1.864639442421975</v>
      </c>
      <c r="E62" s="231">
        <v>2.5132141618846831</v>
      </c>
      <c r="F62" s="231">
        <v>1.764492464545143</v>
      </c>
      <c r="G62" s="231">
        <v>1.491079769572172</v>
      </c>
      <c r="H62" s="231">
        <v>1.4592845347697929</v>
      </c>
      <c r="I62" s="231">
        <v>1.494255859443516</v>
      </c>
      <c r="J62" s="231">
        <v>1.4608754410452911</v>
      </c>
      <c r="K62" s="231">
        <v>1.3845691665882991</v>
      </c>
      <c r="L62" s="231">
        <v>1.073003334388243</v>
      </c>
      <c r="M62" s="231">
        <v>0.99670278261540346</v>
      </c>
      <c r="N62" s="231">
        <v>0.67718241903399745</v>
      </c>
      <c r="O62" s="231">
        <v>1.707265620051277</v>
      </c>
      <c r="P62" s="231">
        <v>1.654811494380084</v>
      </c>
      <c r="Q62" s="231">
        <v>2.0617573083115581</v>
      </c>
      <c r="R62" s="231">
        <v>2.32404510471329</v>
      </c>
      <c r="S62" s="231">
        <v>2.0585754957569078</v>
      </c>
      <c r="T62" s="231">
        <v>1.427489299969696</v>
      </c>
      <c r="U62" s="231">
        <v>1.1365880813186089</v>
      </c>
      <c r="V62" s="231">
        <v>1.6850101002231681</v>
      </c>
      <c r="W62" s="231">
        <v>1.912332294635515</v>
      </c>
      <c r="DA62" s="73" t="s">
        <v>2204</v>
      </c>
    </row>
    <row r="63" spans="1:105" ht="12" customHeight="1" x14ac:dyDescent="0.25">
      <c r="A63" s="166" t="s">
        <v>2205</v>
      </c>
      <c r="B63" s="349">
        <v>1.549005824708886</v>
      </c>
      <c r="C63" s="349">
        <v>1.9731541197298781</v>
      </c>
      <c r="D63" s="349">
        <v>1.992899761132952</v>
      </c>
      <c r="E63" s="349">
        <v>2.1241408243786699</v>
      </c>
      <c r="F63" s="349">
        <v>1.9048207904768499</v>
      </c>
      <c r="G63" s="349">
        <v>1.7103008581030981</v>
      </c>
      <c r="H63" s="349">
        <v>1.7326217809177811</v>
      </c>
      <c r="I63" s="349">
        <v>1.629789841238614</v>
      </c>
      <c r="J63" s="349">
        <v>1.731047322491351</v>
      </c>
      <c r="K63" s="349">
        <v>1.642964440829874</v>
      </c>
      <c r="L63" s="349">
        <v>1.807766654336022</v>
      </c>
      <c r="M63" s="349">
        <v>1.8278253199894809</v>
      </c>
      <c r="N63" s="349">
        <v>2.8436179577360829</v>
      </c>
      <c r="O63" s="349">
        <v>2.8341200994135569</v>
      </c>
      <c r="P63" s="349">
        <v>2.695763848543391</v>
      </c>
      <c r="Q63" s="349">
        <v>2.8665820626519278</v>
      </c>
      <c r="R63" s="349">
        <v>2.9870503881769142</v>
      </c>
      <c r="S63" s="349">
        <v>3.1076964282275878</v>
      </c>
      <c r="T63" s="349">
        <v>3.2270508439281769</v>
      </c>
      <c r="U63" s="349">
        <v>3.4229697667117782</v>
      </c>
      <c r="V63" s="349">
        <v>3.4404984499551512</v>
      </c>
      <c r="W63" s="349">
        <v>3.5639736445842329</v>
      </c>
      <c r="DA63" s="168" t="s">
        <v>2206</v>
      </c>
    </row>
    <row r="64" spans="1:105" ht="12" customHeight="1" x14ac:dyDescent="0.25">
      <c r="A64" s="60" t="s">
        <v>2207</v>
      </c>
      <c r="B64" s="264">
        <v>3.098011649417773</v>
      </c>
      <c r="C64" s="264">
        <v>3.9463082394597562</v>
      </c>
      <c r="D64" s="264">
        <v>3.9857995222659039</v>
      </c>
      <c r="E64" s="264">
        <v>4.2482816487573398</v>
      </c>
      <c r="F64" s="264">
        <v>3.809641580953699</v>
      </c>
      <c r="G64" s="264">
        <v>3.4206017162061961</v>
      </c>
      <c r="H64" s="264">
        <v>3.4652435618355621</v>
      </c>
      <c r="I64" s="264">
        <v>3.2595796824772281</v>
      </c>
      <c r="J64" s="264">
        <v>3.4620946449827028</v>
      </c>
      <c r="K64" s="264">
        <v>3.2859288816597481</v>
      </c>
      <c r="L64" s="264">
        <v>3.615533308672044</v>
      </c>
      <c r="M64" s="264">
        <v>3.6556506399789619</v>
      </c>
      <c r="N64" s="264">
        <v>5.687235915472165</v>
      </c>
      <c r="O64" s="264">
        <v>5.6682401988271147</v>
      </c>
      <c r="P64" s="264">
        <v>5.391527697086782</v>
      </c>
      <c r="Q64" s="264">
        <v>5.7331641253038574</v>
      </c>
      <c r="R64" s="264">
        <v>5.9741007763538283</v>
      </c>
      <c r="S64" s="264">
        <v>6.2153928564551766</v>
      </c>
      <c r="T64" s="264">
        <v>6.4541016878563537</v>
      </c>
      <c r="U64" s="264">
        <v>6.8459395334235564</v>
      </c>
      <c r="V64" s="264">
        <v>6.8809968999103024</v>
      </c>
      <c r="W64" s="264">
        <v>7.1279472891684668</v>
      </c>
      <c r="DA64" s="72" t="s">
        <v>2208</v>
      </c>
    </row>
    <row r="65" spans="1:105" ht="12" customHeight="1" x14ac:dyDescent="0.25">
      <c r="A65" s="101" t="s">
        <v>2209</v>
      </c>
      <c r="B65" s="280">
        <v>0.61960232988355435</v>
      </c>
      <c r="C65" s="280">
        <v>0.78926164789195097</v>
      </c>
      <c r="D65" s="280">
        <v>0.79715990445318108</v>
      </c>
      <c r="E65" s="280">
        <v>0.84965632975146799</v>
      </c>
      <c r="F65" s="280">
        <v>0.76192831619074008</v>
      </c>
      <c r="G65" s="280">
        <v>0.68412034324123894</v>
      </c>
      <c r="H65" s="280">
        <v>0.69304871236711241</v>
      </c>
      <c r="I65" s="280">
        <v>0.65191593649544566</v>
      </c>
      <c r="J65" s="280">
        <v>0.69241892899654067</v>
      </c>
      <c r="K65" s="280">
        <v>0.65718577633194952</v>
      </c>
      <c r="L65" s="280">
        <v>0.72310666173440885</v>
      </c>
      <c r="M65" s="280">
        <v>0.73113012799579236</v>
      </c>
      <c r="N65" s="280">
        <v>1.137447183094433</v>
      </c>
      <c r="O65" s="280">
        <v>1.1336480397654229</v>
      </c>
      <c r="P65" s="280">
        <v>1.078305539417356</v>
      </c>
      <c r="Q65" s="280">
        <v>1.1466328250607709</v>
      </c>
      <c r="R65" s="280">
        <v>1.1948201552707649</v>
      </c>
      <c r="S65" s="280">
        <v>1.2430785712910351</v>
      </c>
      <c r="T65" s="280">
        <v>1.290820337571271</v>
      </c>
      <c r="U65" s="280">
        <v>1.369187906684711</v>
      </c>
      <c r="V65" s="280">
        <v>1.37619937998206</v>
      </c>
      <c r="W65" s="280">
        <v>1.425589457833693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32.815654856810042</v>
      </c>
      <c r="C66" s="263">
        <f t="shared" si="3"/>
        <v>41.490029409266498</v>
      </c>
      <c r="D66" s="263">
        <f t="shared" si="3"/>
        <v>41.854910524062674</v>
      </c>
      <c r="E66" s="263">
        <f t="shared" si="3"/>
        <v>41.947731763089408</v>
      </c>
      <c r="F66" s="263">
        <f t="shared" si="3"/>
        <v>38.555780940968106</v>
      </c>
      <c r="G66" s="263">
        <f t="shared" si="3"/>
        <v>34.125552269107871</v>
      </c>
      <c r="H66" s="263">
        <f t="shared" si="3"/>
        <v>34.687934986342142</v>
      </c>
      <c r="I66" s="263">
        <f t="shared" si="3"/>
        <v>31.827795456217743</v>
      </c>
      <c r="J66" s="263">
        <f t="shared" si="3"/>
        <v>34.245639795620725</v>
      </c>
      <c r="K66" s="263">
        <f t="shared" si="3"/>
        <v>31.340728676854624</v>
      </c>
      <c r="L66" s="263">
        <f t="shared" si="3"/>
        <v>33.631698796874197</v>
      </c>
      <c r="M66" s="263">
        <f t="shared" si="3"/>
        <v>34.016891182381165</v>
      </c>
      <c r="N66" s="263">
        <f t="shared" si="3"/>
        <v>46.661994571386884</v>
      </c>
      <c r="O66" s="263">
        <f t="shared" si="3"/>
        <v>49.411193088755041</v>
      </c>
      <c r="P66" s="263">
        <f t="shared" si="3"/>
        <v>48.479353994454215</v>
      </c>
      <c r="Q66" s="263">
        <f t="shared" si="3"/>
        <v>50.981646842679169</v>
      </c>
      <c r="R66" s="263">
        <f t="shared" si="3"/>
        <v>52.256928757422841</v>
      </c>
      <c r="S66" s="263">
        <f t="shared" si="3"/>
        <v>54.676219119576828</v>
      </c>
      <c r="T66" s="263">
        <f t="shared" si="3"/>
        <v>57.417420356254553</v>
      </c>
      <c r="U66" s="263">
        <f t="shared" si="3"/>
        <v>59.633914985016517</v>
      </c>
      <c r="V66" s="263">
        <f t="shared" si="3"/>
        <v>60.710140960856222</v>
      </c>
      <c r="W66" s="263">
        <f t="shared" si="3"/>
        <v>63.256181270071309</v>
      </c>
      <c r="DA66" s="70"/>
    </row>
    <row r="67" spans="1:105" ht="12" customHeight="1" x14ac:dyDescent="0.25">
      <c r="A67" s="165" t="s">
        <v>2212</v>
      </c>
      <c r="B67" s="348">
        <v>8.9561053374231303</v>
      </c>
      <c r="C67" s="348">
        <v>11.22683358768986</v>
      </c>
      <c r="D67" s="348">
        <v>11.307532428104651</v>
      </c>
      <c r="E67" s="348">
        <v>10.14189620877103</v>
      </c>
      <c r="F67" s="348">
        <v>9.7658677488030587</v>
      </c>
      <c r="G67" s="348">
        <v>8.40950303304027</v>
      </c>
      <c r="H67" s="348">
        <v>8.6042606088745739</v>
      </c>
      <c r="I67" s="348">
        <v>7.520309156968759</v>
      </c>
      <c r="J67" s="348">
        <v>8.3101439011067288</v>
      </c>
      <c r="K67" s="348">
        <v>7.0316377244044856</v>
      </c>
      <c r="L67" s="348">
        <v>7.1538536382480711</v>
      </c>
      <c r="M67" s="348">
        <v>7.2452471901768147</v>
      </c>
      <c r="N67" s="348">
        <v>6.8297915166497676</v>
      </c>
      <c r="O67" s="348">
        <v>8.851587225855436</v>
      </c>
      <c r="P67" s="348">
        <v>9.4700783357964795</v>
      </c>
      <c r="Q67" s="348">
        <v>9.6634653718756969</v>
      </c>
      <c r="R67" s="348">
        <v>9.4484380205682701</v>
      </c>
      <c r="S67" s="348">
        <v>10.052136477963661</v>
      </c>
      <c r="T67" s="348">
        <v>10.90658254028628</v>
      </c>
      <c r="U67" s="348">
        <v>10.65230722536494</v>
      </c>
      <c r="V67" s="348">
        <v>11.246927811744881</v>
      </c>
      <c r="W67" s="348">
        <v>11.9065847181108</v>
      </c>
      <c r="DA67" s="167" t="s">
        <v>2213</v>
      </c>
    </row>
    <row r="68" spans="1:105" ht="12" customHeight="1" x14ac:dyDescent="0.25">
      <c r="A68" s="165" t="s">
        <v>2214</v>
      </c>
      <c r="B68" s="348">
        <v>3.667035694971287</v>
      </c>
      <c r="C68" s="348">
        <v>4.5415741176452578</v>
      </c>
      <c r="D68" s="348">
        <v>4.568356367673303</v>
      </c>
      <c r="E68" s="348">
        <v>4.1159829552600096</v>
      </c>
      <c r="F68" s="348">
        <v>3.959070382412099</v>
      </c>
      <c r="G68" s="348">
        <v>3.4209273131741629</v>
      </c>
      <c r="H68" s="348">
        <v>3.497581603903567</v>
      </c>
      <c r="I68" s="348">
        <v>3.0618890425132022</v>
      </c>
      <c r="J68" s="348">
        <v>3.3699274295319972</v>
      </c>
      <c r="K68" s="348">
        <v>2.8917523890426069</v>
      </c>
      <c r="L68" s="348">
        <v>2.912179635155284</v>
      </c>
      <c r="M68" s="348">
        <v>2.9444979261520019</v>
      </c>
      <c r="N68" s="348">
        <v>2.7633980141017029</v>
      </c>
      <c r="O68" s="348">
        <v>3.6146129038075041</v>
      </c>
      <c r="P68" s="348">
        <v>3.8678656582773532</v>
      </c>
      <c r="Q68" s="348">
        <v>3.9500211930334901</v>
      </c>
      <c r="R68" s="348">
        <v>3.8699307292936149</v>
      </c>
      <c r="S68" s="348">
        <v>4.1128062551179481</v>
      </c>
      <c r="T68" s="348">
        <v>4.4436823936455969</v>
      </c>
      <c r="U68" s="348">
        <v>4.3604945060108884</v>
      </c>
      <c r="V68" s="348">
        <v>4.6135996709591396</v>
      </c>
      <c r="W68" s="348">
        <v>4.8903864314014127</v>
      </c>
      <c r="DA68" s="167" t="s">
        <v>2215</v>
      </c>
    </row>
    <row r="69" spans="1:105" ht="12" customHeight="1" x14ac:dyDescent="0.25">
      <c r="A69" s="64" t="s">
        <v>30</v>
      </c>
      <c r="B69" s="231">
        <v>3.4240772448781473E-2</v>
      </c>
      <c r="C69" s="231">
        <v>7.5028779954476196E-2</v>
      </c>
      <c r="D69" s="231">
        <v>7.3315410240072779E-2</v>
      </c>
      <c r="E69" s="231">
        <v>5.010473046725674E-2</v>
      </c>
      <c r="F69" s="231">
        <v>7.6037199598253002E-2</v>
      </c>
      <c r="G69" s="231">
        <v>5.8745942171880179E-2</v>
      </c>
      <c r="H69" s="231">
        <v>3.6625184722616978E-2</v>
      </c>
      <c r="I69" s="231">
        <v>2.6145655998589111E-2</v>
      </c>
      <c r="J69" s="231">
        <v>6.878472369943228E-3</v>
      </c>
      <c r="K69" s="231">
        <v>2.048970294692325E-2</v>
      </c>
      <c r="L69" s="231">
        <v>2.817863064346551E-2</v>
      </c>
      <c r="M69" s="231">
        <v>2.8152856133147091E-2</v>
      </c>
      <c r="N69" s="231">
        <v>2.9433628497416181E-2</v>
      </c>
      <c r="O69" s="231">
        <v>2.2672707630517791E-2</v>
      </c>
      <c r="P69" s="231">
        <v>2.0969684938610789E-2</v>
      </c>
      <c r="Q69" s="231">
        <v>1.403474632886698E-2</v>
      </c>
      <c r="R69" s="231">
        <v>1.4323244161626539E-2</v>
      </c>
      <c r="S69" s="231">
        <v>1.4118320793980021E-2</v>
      </c>
      <c r="T69" s="231">
        <v>2.1108173711405619E-2</v>
      </c>
      <c r="U69" s="231">
        <v>1.4004877302279671E-2</v>
      </c>
      <c r="V69" s="231">
        <v>1.393889599142757E-2</v>
      </c>
      <c r="W69" s="231">
        <v>1.389781785100346E-2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4.352330366938735E-2</v>
      </c>
      <c r="C71" s="231">
        <v>5.5268954938040182E-2</v>
      </c>
      <c r="D71" s="231">
        <v>0.1106002392306526</v>
      </c>
      <c r="E71" s="231">
        <v>3.3145559466776178E-2</v>
      </c>
      <c r="F71" s="231">
        <v>5.5028340525219051E-2</v>
      </c>
      <c r="G71" s="231">
        <v>4.3836797395080611E-2</v>
      </c>
      <c r="H71" s="231">
        <v>3.2807286678804802E-2</v>
      </c>
      <c r="I71" s="231">
        <v>3.2833592243955871E-2</v>
      </c>
      <c r="J71" s="231">
        <v>3.2898904300105808E-2</v>
      </c>
      <c r="K71" s="231">
        <v>3.2579068539038789E-2</v>
      </c>
      <c r="L71" s="231">
        <v>3.3187167019864489E-2</v>
      </c>
      <c r="M71" s="231">
        <v>1.108588761232864E-2</v>
      </c>
      <c r="N71" s="231">
        <v>2.345474024768926E-2</v>
      </c>
      <c r="O71" s="231">
        <v>5.6358440604125509E-2</v>
      </c>
      <c r="P71" s="231">
        <v>8.9092371709240767E-2</v>
      </c>
      <c r="Q71" s="231">
        <v>8.9348107129841772E-2</v>
      </c>
      <c r="R71" s="231">
        <v>8.8126783805861808E-2</v>
      </c>
      <c r="S71" s="231">
        <v>8.797288276931961E-2</v>
      </c>
      <c r="T71" s="231">
        <v>8.8029137523450457E-2</v>
      </c>
      <c r="U71" s="231">
        <v>8.8296260495274018E-2</v>
      </c>
      <c r="V71" s="231">
        <v>0.1204872699913815</v>
      </c>
      <c r="W71" s="231">
        <v>9.8181852591453261E-2</v>
      </c>
      <c r="DA71" s="73" t="s">
        <v>2218</v>
      </c>
    </row>
    <row r="72" spans="1:105" ht="12" customHeight="1" x14ac:dyDescent="0.25">
      <c r="A72" s="64" t="s">
        <v>160</v>
      </c>
      <c r="B72" s="231">
        <v>9.5624186940273179E-3</v>
      </c>
      <c r="C72" s="231">
        <v>1.9475638304574799E-2</v>
      </c>
      <c r="D72" s="231">
        <v>9.7508561385867241E-3</v>
      </c>
      <c r="E72" s="231">
        <v>9.7672658605024651E-3</v>
      </c>
      <c r="F72" s="231">
        <v>9.762024023060499E-3</v>
      </c>
      <c r="G72" s="231">
        <v>9.7301256498797256E-3</v>
      </c>
      <c r="H72" s="231">
        <v>0</v>
      </c>
      <c r="I72" s="231">
        <v>9.515487428488038E-3</v>
      </c>
      <c r="J72" s="231">
        <v>9.53934100860988E-3</v>
      </c>
      <c r="K72" s="231">
        <v>0</v>
      </c>
      <c r="L72" s="231">
        <v>0</v>
      </c>
      <c r="M72" s="231">
        <v>5.7970371653681178E-2</v>
      </c>
      <c r="N72" s="231">
        <v>2.063539045946524E-2</v>
      </c>
      <c r="O72" s="231">
        <v>2.958570741458063E-2</v>
      </c>
      <c r="P72" s="231">
        <v>2.9169074190058909E-2</v>
      </c>
      <c r="Q72" s="231">
        <v>3.903310798864458E-2</v>
      </c>
      <c r="R72" s="231">
        <v>4.0080421126648197E-2</v>
      </c>
      <c r="S72" s="231">
        <v>4.0043919111391157E-2</v>
      </c>
      <c r="T72" s="231">
        <v>4.0023528854377342E-2</v>
      </c>
      <c r="U72" s="231">
        <v>5.0238080383447348E-2</v>
      </c>
      <c r="V72" s="231">
        <v>4.9808194435749471E-2</v>
      </c>
      <c r="W72" s="231">
        <v>5.9508323015316437E-2</v>
      </c>
      <c r="DA72" s="73" t="s">
        <v>2219</v>
      </c>
    </row>
    <row r="73" spans="1:105" ht="12" customHeight="1" x14ac:dyDescent="0.25">
      <c r="A73" s="64" t="s">
        <v>70</v>
      </c>
      <c r="B73" s="231">
        <v>0.51114126907349511</v>
      </c>
      <c r="C73" s="231">
        <v>0.57592313935161543</v>
      </c>
      <c r="D73" s="231">
        <v>0.42509738875765551</v>
      </c>
      <c r="E73" s="231">
        <v>0.1698607964149679</v>
      </c>
      <c r="F73" s="231">
        <v>0.50138861976330062</v>
      </c>
      <c r="G73" s="231">
        <v>0.31086922541672829</v>
      </c>
      <c r="H73" s="231">
        <v>0.17860023183363841</v>
      </c>
      <c r="I73" s="231">
        <v>6.5527188830732483E-2</v>
      </c>
      <c r="J73" s="231">
        <v>2.813882334755136E-2</v>
      </c>
      <c r="K73" s="231">
        <v>7.4307093466386295E-2</v>
      </c>
      <c r="L73" s="231">
        <v>2.8385377873349001E-2</v>
      </c>
      <c r="M73" s="231">
        <v>2.844494753469742E-2</v>
      </c>
      <c r="N73" s="231">
        <v>2.0061074411230669E-2</v>
      </c>
      <c r="O73" s="231">
        <v>1.9281427954470649E-2</v>
      </c>
      <c r="P73" s="231">
        <v>1.9050399614936941E-2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2.3313659499852961</v>
      </c>
      <c r="C75" s="231">
        <v>3.220905606382686</v>
      </c>
      <c r="D75" s="231">
        <v>3.360309932597644</v>
      </c>
      <c r="E75" s="231">
        <v>3.1135063231358848</v>
      </c>
      <c r="F75" s="231">
        <v>2.7386498237503911</v>
      </c>
      <c r="G75" s="231">
        <v>2.3863031160479058</v>
      </c>
      <c r="H75" s="231">
        <v>2.597085133624081</v>
      </c>
      <c r="I75" s="231">
        <v>2.298160105030854</v>
      </c>
      <c r="J75" s="231">
        <v>2.6735444473429162</v>
      </c>
      <c r="K75" s="231">
        <v>1.9903439799623519</v>
      </c>
      <c r="L75" s="231">
        <v>2.197512966311288</v>
      </c>
      <c r="M75" s="231">
        <v>2.2208762214969471</v>
      </c>
      <c r="N75" s="231">
        <v>2.0838237989647852</v>
      </c>
      <c r="O75" s="231">
        <v>2.5737452528755682</v>
      </c>
      <c r="P75" s="231">
        <v>2.772359645950921</v>
      </c>
      <c r="Q75" s="231">
        <v>2.8119921210062602</v>
      </c>
      <c r="R75" s="231">
        <v>2.680584203486942</v>
      </c>
      <c r="S75" s="231">
        <v>2.8906184019467052</v>
      </c>
      <c r="T75" s="231">
        <v>3.2662711333850551</v>
      </c>
      <c r="U75" s="231">
        <v>3.0350785864560188</v>
      </c>
      <c r="V75" s="231">
        <v>3.1549806152355151</v>
      </c>
      <c r="W75" s="231">
        <v>3.334221725649134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0.27158484419427442</v>
      </c>
      <c r="C77" s="231">
        <v>0.17486836993492219</v>
      </c>
      <c r="D77" s="231">
        <v>0.23804851831341731</v>
      </c>
      <c r="E77" s="231">
        <v>0.26619505828537438</v>
      </c>
      <c r="F77" s="231">
        <v>0.2458346030370003</v>
      </c>
      <c r="G77" s="231">
        <v>0.33057389504973012</v>
      </c>
      <c r="H77" s="231">
        <v>0.37758468570274689</v>
      </c>
      <c r="I77" s="231">
        <v>0.34824053530147281</v>
      </c>
      <c r="J77" s="231">
        <v>0.34374868772497702</v>
      </c>
      <c r="K77" s="231">
        <v>0.51322727175116423</v>
      </c>
      <c r="L77" s="231">
        <v>0.42279852173280008</v>
      </c>
      <c r="M77" s="231">
        <v>0.41022307325070972</v>
      </c>
      <c r="N77" s="231">
        <v>0.45843147433465781</v>
      </c>
      <c r="O77" s="231">
        <v>0.59137916742938568</v>
      </c>
      <c r="P77" s="231">
        <v>0.62551483750282</v>
      </c>
      <c r="Q77" s="231">
        <v>0.60724885305858622</v>
      </c>
      <c r="R77" s="231">
        <v>0.60904580768066985</v>
      </c>
      <c r="S77" s="231">
        <v>0.6922878171683815</v>
      </c>
      <c r="T77" s="231">
        <v>0.75936046893047993</v>
      </c>
      <c r="U77" s="231">
        <v>0.95878254755208014</v>
      </c>
      <c r="V77" s="231">
        <v>0.95698667088629896</v>
      </c>
      <c r="W77" s="231">
        <v>1.0243589947454339</v>
      </c>
      <c r="DA77" s="73" t="s">
        <v>2224</v>
      </c>
    </row>
    <row r="78" spans="1:105" ht="12" customHeight="1" x14ac:dyDescent="0.25">
      <c r="A78" s="64" t="s">
        <v>79</v>
      </c>
      <c r="B78" s="231">
        <v>0.4656171369060253</v>
      </c>
      <c r="C78" s="231">
        <v>0.42010362877894308</v>
      </c>
      <c r="D78" s="231">
        <v>0.35123402239527479</v>
      </c>
      <c r="E78" s="231">
        <v>0.47340322162924792</v>
      </c>
      <c r="F78" s="231">
        <v>0.33236977171487447</v>
      </c>
      <c r="G78" s="231">
        <v>0.28086821144295759</v>
      </c>
      <c r="H78" s="231">
        <v>0.27487908134167838</v>
      </c>
      <c r="I78" s="231">
        <v>0.28146647767911093</v>
      </c>
      <c r="J78" s="231">
        <v>0.27517875343789422</v>
      </c>
      <c r="K78" s="231">
        <v>0.26080527237674322</v>
      </c>
      <c r="L78" s="231">
        <v>0.2021169715745165</v>
      </c>
      <c r="M78" s="231">
        <v>0.18774456847049151</v>
      </c>
      <c r="N78" s="231">
        <v>0.12755790718645929</v>
      </c>
      <c r="O78" s="231">
        <v>0.3215901998988554</v>
      </c>
      <c r="P78" s="231">
        <v>0.31170964437076359</v>
      </c>
      <c r="Q78" s="231">
        <v>0.38836425752129072</v>
      </c>
      <c r="R78" s="231">
        <v>0.43777026903186639</v>
      </c>
      <c r="S78" s="231">
        <v>0.38776491332817092</v>
      </c>
      <c r="T78" s="231">
        <v>0.26888995124082909</v>
      </c>
      <c r="U78" s="231">
        <v>0.2140941538217877</v>
      </c>
      <c r="V78" s="231">
        <v>0.31739802441876852</v>
      </c>
      <c r="W78" s="231">
        <v>0.36021771754907222</v>
      </c>
      <c r="DA78" s="73" t="s">
        <v>2225</v>
      </c>
    </row>
    <row r="79" spans="1:105" ht="12" customHeight="1" x14ac:dyDescent="0.25">
      <c r="A79" s="165" t="s">
        <v>2226</v>
      </c>
      <c r="B79" s="348">
        <v>20.19251382441562</v>
      </c>
      <c r="C79" s="348">
        <v>25.72162170393138</v>
      </c>
      <c r="D79" s="348">
        <v>25.979021728284721</v>
      </c>
      <c r="E79" s="348">
        <v>27.689852599058369</v>
      </c>
      <c r="F79" s="348">
        <v>24.830842809752951</v>
      </c>
      <c r="G79" s="348">
        <v>22.29512192289344</v>
      </c>
      <c r="H79" s="348">
        <v>22.586092773564001</v>
      </c>
      <c r="I79" s="348">
        <v>21.245597256735781</v>
      </c>
      <c r="J79" s="348">
        <v>22.565568464982</v>
      </c>
      <c r="K79" s="348">
        <v>21.41733856340753</v>
      </c>
      <c r="L79" s="348">
        <v>23.565665523470841</v>
      </c>
      <c r="M79" s="348">
        <v>23.82714606605235</v>
      </c>
      <c r="N79" s="348">
        <v>37.068805040635411</v>
      </c>
      <c r="O79" s="348">
        <v>36.944992959092097</v>
      </c>
      <c r="P79" s="348">
        <v>35.141410000380382</v>
      </c>
      <c r="Q79" s="348">
        <v>37.368160277769981</v>
      </c>
      <c r="R79" s="348">
        <v>38.938560007560952</v>
      </c>
      <c r="S79" s="348">
        <v>40.511276386495219</v>
      </c>
      <c r="T79" s="348">
        <v>42.067155422322678</v>
      </c>
      <c r="U79" s="348">
        <v>44.621113253640686</v>
      </c>
      <c r="V79" s="348">
        <v>44.8496134781522</v>
      </c>
      <c r="W79" s="348">
        <v>46.459210120559092</v>
      </c>
      <c r="DA79" s="167" t="s">
        <v>2227</v>
      </c>
    </row>
    <row r="80" spans="1:105" ht="12" customHeight="1" x14ac:dyDescent="0.25">
      <c r="A80" s="132" t="s">
        <v>2228</v>
      </c>
      <c r="B80" s="318">
        <v>27.676657756430139</v>
      </c>
      <c r="C80" s="318">
        <v>35.255071608731527</v>
      </c>
      <c r="D80" s="318">
        <v>35.60787425839024</v>
      </c>
      <c r="E80" s="318">
        <v>37.952806687372153</v>
      </c>
      <c r="F80" s="318">
        <v>34.034134839530587</v>
      </c>
      <c r="G80" s="318">
        <v>30.558575542570509</v>
      </c>
      <c r="H80" s="318">
        <v>30.957391693998328</v>
      </c>
      <c r="I80" s="318">
        <v>29.12005554229918</v>
      </c>
      <c r="J80" s="318">
        <v>30.92926026522969</v>
      </c>
      <c r="K80" s="318">
        <v>29.355450966996081</v>
      </c>
      <c r="L80" s="318">
        <v>32.300032832315402</v>
      </c>
      <c r="M80" s="318">
        <v>32.658428401580473</v>
      </c>
      <c r="N80" s="318">
        <v>50.807969699591837</v>
      </c>
      <c r="O80" s="318">
        <v>50.638267965732332</v>
      </c>
      <c r="P80" s="318">
        <v>48.166205858079493</v>
      </c>
      <c r="Q80" s="318">
        <v>51.218277822582991</v>
      </c>
      <c r="R80" s="318">
        <v>53.370729777805188</v>
      </c>
      <c r="S80" s="318">
        <v>55.526357023931659</v>
      </c>
      <c r="T80" s="318">
        <v>57.658906341933537</v>
      </c>
      <c r="U80" s="318">
        <v>61.159461915963902</v>
      </c>
      <c r="V80" s="318">
        <v>61.472653357409193</v>
      </c>
      <c r="W80" s="318">
        <v>63.678830150708173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</v>
      </c>
      <c r="D84" s="234">
        <f t="shared" si="4"/>
        <v>0.99999999999999989</v>
      </c>
      <c r="E84" s="234">
        <f t="shared" si="4"/>
        <v>0.99999999999999989</v>
      </c>
      <c r="F84" s="234">
        <f t="shared" si="4"/>
        <v>0.99999999999999989</v>
      </c>
      <c r="G84" s="234">
        <f t="shared" si="4"/>
        <v>0.99999999999999967</v>
      </c>
      <c r="H84" s="234">
        <f t="shared" si="4"/>
        <v>0.99999999999999967</v>
      </c>
      <c r="I84" s="234">
        <f t="shared" si="4"/>
        <v>1</v>
      </c>
      <c r="J84" s="234">
        <f t="shared" si="4"/>
        <v>0.99999999999999989</v>
      </c>
      <c r="K84" s="234">
        <f t="shared" si="4"/>
        <v>1</v>
      </c>
      <c r="L84" s="234">
        <f t="shared" si="4"/>
        <v>0.99999999999999967</v>
      </c>
      <c r="M84" s="234">
        <f t="shared" si="4"/>
        <v>1</v>
      </c>
      <c r="N84" s="234">
        <f t="shared" si="4"/>
        <v>0.99999999999999989</v>
      </c>
      <c r="O84" s="234">
        <f t="shared" si="4"/>
        <v>0.99999999999999956</v>
      </c>
      <c r="P84" s="234">
        <f t="shared" si="4"/>
        <v>0.99999999999999989</v>
      </c>
      <c r="Q84" s="234">
        <f t="shared" si="4"/>
        <v>0.99999999999999967</v>
      </c>
      <c r="R84" s="234">
        <f t="shared" si="4"/>
        <v>0.99999999999999989</v>
      </c>
      <c r="S84" s="234">
        <f t="shared" si="4"/>
        <v>0.99999999999999967</v>
      </c>
      <c r="T84" s="234">
        <f t="shared" si="4"/>
        <v>0.99999999999999989</v>
      </c>
      <c r="U84" s="234">
        <f t="shared" si="4"/>
        <v>1</v>
      </c>
      <c r="V84" s="234">
        <f t="shared" si="4"/>
        <v>0.99999999999999978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1.0315140163302344E-2</v>
      </c>
      <c r="C85" s="301">
        <f t="shared" si="5"/>
        <v>1.0524343295271014E-2</v>
      </c>
      <c r="D85" s="301">
        <f t="shared" si="5"/>
        <v>1.0557474377845459E-2</v>
      </c>
      <c r="E85" s="301">
        <f t="shared" si="5"/>
        <v>1.2071674209919862E-2</v>
      </c>
      <c r="F85" s="301">
        <f t="shared" si="5"/>
        <v>1.1421652400984113E-2</v>
      </c>
      <c r="G85" s="301">
        <f t="shared" si="5"/>
        <v>1.1780919926775062E-2</v>
      </c>
      <c r="H85" s="301">
        <f t="shared" si="5"/>
        <v>1.1698516060196926E-2</v>
      </c>
      <c r="I85" s="301">
        <f t="shared" si="5"/>
        <v>1.2370538954663087E-2</v>
      </c>
      <c r="J85" s="301">
        <f t="shared" si="5"/>
        <v>1.2028894062907908E-2</v>
      </c>
      <c r="K85" s="301">
        <f t="shared" si="5"/>
        <v>1.301781737543202E-2</v>
      </c>
      <c r="L85" s="301">
        <f t="shared" si="5"/>
        <v>1.3864108472169097E-2</v>
      </c>
      <c r="M85" s="301">
        <f t="shared" si="5"/>
        <v>1.385985151239346E-2</v>
      </c>
      <c r="N85" s="301">
        <f t="shared" si="5"/>
        <v>1.9100038571195913E-2</v>
      </c>
      <c r="O85" s="301">
        <f t="shared" si="5"/>
        <v>1.6256057712792687E-2</v>
      </c>
      <c r="P85" s="301">
        <f t="shared" si="5"/>
        <v>1.5036525253503536E-2</v>
      </c>
      <c r="Q85" s="301">
        <f t="shared" si="5"/>
        <v>1.5454265196040508E-2</v>
      </c>
      <c r="R85" s="301">
        <f t="shared" si="5"/>
        <v>1.6095632397456247E-2</v>
      </c>
      <c r="S85" s="301">
        <f t="shared" si="5"/>
        <v>1.5862851493800859E-2</v>
      </c>
      <c r="T85" s="301">
        <f t="shared" si="5"/>
        <v>1.5455576571195178E-2</v>
      </c>
      <c r="U85" s="301">
        <f t="shared" si="5"/>
        <v>1.6270368010711148E-2</v>
      </c>
      <c r="V85" s="301">
        <f t="shared" si="5"/>
        <v>1.5738268103393349E-2</v>
      </c>
      <c r="W85" s="301">
        <f t="shared" si="5"/>
        <v>1.5502421347570653E-2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1.2034330190519403E-2</v>
      </c>
      <c r="C86" s="235">
        <f t="shared" si="6"/>
        <v>1.2278400511149515E-2</v>
      </c>
      <c r="D86" s="235">
        <f t="shared" si="6"/>
        <v>1.2317053440819702E-2</v>
      </c>
      <c r="E86" s="235">
        <f t="shared" si="6"/>
        <v>1.4083619911573171E-2</v>
      </c>
      <c r="F86" s="235">
        <f t="shared" si="6"/>
        <v>1.3325261134481466E-2</v>
      </c>
      <c r="G86" s="235">
        <f t="shared" si="6"/>
        <v>1.3744406581237578E-2</v>
      </c>
      <c r="H86" s="235">
        <f t="shared" si="6"/>
        <v>1.3648268736896412E-2</v>
      </c>
      <c r="I86" s="235">
        <f t="shared" si="6"/>
        <v>1.4432295447106934E-2</v>
      </c>
      <c r="J86" s="235">
        <f t="shared" si="6"/>
        <v>1.4033709740059234E-2</v>
      </c>
      <c r="K86" s="235">
        <f t="shared" si="6"/>
        <v>1.5187453604670692E-2</v>
      </c>
      <c r="L86" s="235">
        <f t="shared" si="6"/>
        <v>1.6174793217530618E-2</v>
      </c>
      <c r="M86" s="235">
        <f t="shared" si="6"/>
        <v>1.6169826764459039E-2</v>
      </c>
      <c r="N86" s="235">
        <f t="shared" si="6"/>
        <v>2.2283378333061897E-2</v>
      </c>
      <c r="O86" s="235">
        <f t="shared" si="6"/>
        <v>1.8965400664924807E-2</v>
      </c>
      <c r="P86" s="235">
        <f t="shared" si="6"/>
        <v>1.7542612795754132E-2</v>
      </c>
      <c r="Q86" s="235">
        <f t="shared" si="6"/>
        <v>1.8029976062047259E-2</v>
      </c>
      <c r="R86" s="235">
        <f t="shared" si="6"/>
        <v>1.8778237797032291E-2</v>
      </c>
      <c r="S86" s="235">
        <f t="shared" si="6"/>
        <v>1.8506660076101012E-2</v>
      </c>
      <c r="T86" s="235">
        <f t="shared" si="6"/>
        <v>1.8031505999727714E-2</v>
      </c>
      <c r="U86" s="235">
        <f t="shared" si="6"/>
        <v>1.8982096012496338E-2</v>
      </c>
      <c r="V86" s="235">
        <f t="shared" si="6"/>
        <v>1.836131278729224E-2</v>
      </c>
      <c r="W86" s="235">
        <f t="shared" si="6"/>
        <v>1.8086158238832438E-2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2.7507040435472915E-2</v>
      </c>
      <c r="C87" s="235">
        <f t="shared" si="7"/>
        <v>2.8064915454056032E-2</v>
      </c>
      <c r="D87" s="235">
        <f t="shared" si="7"/>
        <v>2.8153265007587885E-2</v>
      </c>
      <c r="E87" s="235">
        <f t="shared" si="7"/>
        <v>3.2191131226452965E-2</v>
      </c>
      <c r="F87" s="235">
        <f t="shared" si="7"/>
        <v>3.0457739735957643E-2</v>
      </c>
      <c r="G87" s="235">
        <f t="shared" si="7"/>
        <v>3.141578647140017E-2</v>
      </c>
      <c r="H87" s="235">
        <f t="shared" si="7"/>
        <v>3.1196042827191805E-2</v>
      </c>
      <c r="I87" s="235">
        <f t="shared" si="7"/>
        <v>3.2988103879101553E-2</v>
      </c>
      <c r="J87" s="235">
        <f t="shared" si="7"/>
        <v>3.2077050834421104E-2</v>
      </c>
      <c r="K87" s="235">
        <f t="shared" si="7"/>
        <v>3.4714179667818715E-2</v>
      </c>
      <c r="L87" s="235">
        <f t="shared" si="7"/>
        <v>3.6970955925784275E-2</v>
      </c>
      <c r="M87" s="235">
        <f t="shared" si="7"/>
        <v>3.6959604033049244E-2</v>
      </c>
      <c r="N87" s="235">
        <f t="shared" si="7"/>
        <v>5.0933436189855755E-2</v>
      </c>
      <c r="O87" s="235">
        <f t="shared" si="7"/>
        <v>4.3349487234113852E-2</v>
      </c>
      <c r="P87" s="235">
        <f t="shared" si="7"/>
        <v>4.0097400676009448E-2</v>
      </c>
      <c r="Q87" s="235">
        <f t="shared" si="7"/>
        <v>4.1211373856108027E-2</v>
      </c>
      <c r="R87" s="235">
        <f t="shared" si="7"/>
        <v>4.2921686393216654E-2</v>
      </c>
      <c r="S87" s="235">
        <f t="shared" si="7"/>
        <v>4.230093731680229E-2</v>
      </c>
      <c r="T87" s="235">
        <f t="shared" si="7"/>
        <v>4.121487085652048E-2</v>
      </c>
      <c r="U87" s="235">
        <f t="shared" si="7"/>
        <v>4.3387648028563069E-2</v>
      </c>
      <c r="V87" s="235">
        <f t="shared" si="7"/>
        <v>4.1968714942382281E-2</v>
      </c>
      <c r="W87" s="235">
        <f t="shared" si="7"/>
        <v>4.1339790260188428E-2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2.0630280326604689E-2</v>
      </c>
      <c r="C88" s="235">
        <f t="shared" si="8"/>
        <v>2.1048686590542029E-2</v>
      </c>
      <c r="D88" s="235">
        <f t="shared" si="8"/>
        <v>2.1114948755690921E-2</v>
      </c>
      <c r="E88" s="235">
        <f t="shared" si="8"/>
        <v>2.4143348419839717E-2</v>
      </c>
      <c r="F88" s="235">
        <f t="shared" si="8"/>
        <v>2.2843304801968219E-2</v>
      </c>
      <c r="G88" s="235">
        <f t="shared" si="8"/>
        <v>2.3561839853550117E-2</v>
      </c>
      <c r="H88" s="235">
        <f t="shared" si="8"/>
        <v>2.3397032120393853E-2</v>
      </c>
      <c r="I88" s="235">
        <f t="shared" si="8"/>
        <v>2.4741077909326177E-2</v>
      </c>
      <c r="J88" s="235">
        <f t="shared" si="8"/>
        <v>2.4057788125815813E-2</v>
      </c>
      <c r="K88" s="235">
        <f t="shared" si="8"/>
        <v>2.603563475086404E-2</v>
      </c>
      <c r="L88" s="235">
        <f t="shared" si="8"/>
        <v>2.7728216944338201E-2</v>
      </c>
      <c r="M88" s="235">
        <f t="shared" si="8"/>
        <v>2.7719703024786914E-2</v>
      </c>
      <c r="N88" s="235">
        <f t="shared" si="8"/>
        <v>3.8200077142391833E-2</v>
      </c>
      <c r="O88" s="235">
        <f t="shared" si="8"/>
        <v>3.2512115425585374E-2</v>
      </c>
      <c r="P88" s="235">
        <f t="shared" si="8"/>
        <v>3.0073050507007065E-2</v>
      </c>
      <c r="Q88" s="235">
        <f t="shared" si="8"/>
        <v>3.0908530392081017E-2</v>
      </c>
      <c r="R88" s="235">
        <f t="shared" si="8"/>
        <v>3.2191264794912487E-2</v>
      </c>
      <c r="S88" s="235">
        <f t="shared" si="8"/>
        <v>3.1725702987601717E-2</v>
      </c>
      <c r="T88" s="235">
        <f t="shared" si="8"/>
        <v>3.0911153142390374E-2</v>
      </c>
      <c r="U88" s="235">
        <f t="shared" si="8"/>
        <v>3.2540736021422295E-2</v>
      </c>
      <c r="V88" s="235">
        <f t="shared" si="8"/>
        <v>3.1476536206786698E-2</v>
      </c>
      <c r="W88" s="235">
        <f t="shared" si="8"/>
        <v>3.1004842695141317E-2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2.0115507088671235E-2</v>
      </c>
      <c r="C89" s="302">
        <f t="shared" si="9"/>
        <v>2.032520416411893E-2</v>
      </c>
      <c r="D89" s="302">
        <f t="shared" si="9"/>
        <v>2.0373942422081539E-2</v>
      </c>
      <c r="E89" s="302">
        <f t="shared" si="9"/>
        <v>1.9917261050742846E-2</v>
      </c>
      <c r="F89" s="302">
        <f t="shared" si="9"/>
        <v>1.9984214400303242E-2</v>
      </c>
      <c r="G89" s="302">
        <f t="shared" si="9"/>
        <v>1.9871995015923481E-2</v>
      </c>
      <c r="H89" s="302">
        <f t="shared" si="9"/>
        <v>1.9967826836717245E-2</v>
      </c>
      <c r="I89" s="302">
        <f t="shared" si="9"/>
        <v>1.9815650565369811E-2</v>
      </c>
      <c r="J89" s="302">
        <f t="shared" si="9"/>
        <v>1.9986495930142293E-2</v>
      </c>
      <c r="K89" s="302">
        <f t="shared" si="9"/>
        <v>1.9545744963788848E-2</v>
      </c>
      <c r="L89" s="302">
        <f t="shared" si="9"/>
        <v>1.9649650402903049E-2</v>
      </c>
      <c r="M89" s="302">
        <f t="shared" si="9"/>
        <v>1.9681144758452365E-2</v>
      </c>
      <c r="N89" s="302">
        <f t="shared" si="9"/>
        <v>2.1544747230809864E-2</v>
      </c>
      <c r="O89" s="302">
        <f t="shared" si="9"/>
        <v>2.0328386148664317E-2</v>
      </c>
      <c r="P89" s="302">
        <f t="shared" si="9"/>
        <v>2.0116564096599926E-2</v>
      </c>
      <c r="Q89" s="302">
        <f t="shared" si="9"/>
        <v>2.0173913766604903E-2</v>
      </c>
      <c r="R89" s="302">
        <f t="shared" si="9"/>
        <v>2.0343202433768082E-2</v>
      </c>
      <c r="S89" s="302">
        <f t="shared" si="9"/>
        <v>2.0932980330405564E-2</v>
      </c>
      <c r="T89" s="302">
        <f t="shared" si="9"/>
        <v>2.02054001107871E-2</v>
      </c>
      <c r="U89" s="302">
        <f t="shared" si="9"/>
        <v>2.0399732133409124E-2</v>
      </c>
      <c r="V89" s="302">
        <f t="shared" si="9"/>
        <v>2.0393885513718537E-2</v>
      </c>
      <c r="W89" s="302">
        <f t="shared" si="9"/>
        <v>2.0379887400600222E-2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6.2389450575384219E-2</v>
      </c>
      <c r="C90" s="303">
        <f t="shared" si="10"/>
        <v>6.2837758155129028E-2</v>
      </c>
      <c r="D90" s="303">
        <f t="shared" si="10"/>
        <v>6.2816089522734042E-2</v>
      </c>
      <c r="E90" s="303">
        <f t="shared" si="10"/>
        <v>6.1033830807341947E-2</v>
      </c>
      <c r="F90" s="303">
        <f t="shared" si="10"/>
        <v>6.1830083519328838E-2</v>
      </c>
      <c r="G90" s="303">
        <f t="shared" si="10"/>
        <v>6.1253150463985155E-2</v>
      </c>
      <c r="H90" s="303">
        <f t="shared" si="10"/>
        <v>6.123836581248835E-2</v>
      </c>
      <c r="I90" s="303">
        <f t="shared" si="10"/>
        <v>6.0635779351083677E-2</v>
      </c>
      <c r="J90" s="303">
        <f t="shared" si="10"/>
        <v>6.1023140780889135E-2</v>
      </c>
      <c r="K90" s="303">
        <f t="shared" si="10"/>
        <v>5.9873542027042176E-2</v>
      </c>
      <c r="L90" s="303">
        <f t="shared" si="10"/>
        <v>6.0145551560217794E-2</v>
      </c>
      <c r="M90" s="303">
        <f t="shared" si="10"/>
        <v>6.021652165741135E-2</v>
      </c>
      <c r="N90" s="303">
        <f t="shared" si="10"/>
        <v>6.5972973724071002E-2</v>
      </c>
      <c r="O90" s="303">
        <f t="shared" si="10"/>
        <v>6.121314456527395E-2</v>
      </c>
      <c r="P90" s="303">
        <f t="shared" si="10"/>
        <v>6.02655753791747E-2</v>
      </c>
      <c r="Q90" s="303">
        <f t="shared" si="10"/>
        <v>6.0487961027718383E-2</v>
      </c>
      <c r="R90" s="303">
        <f t="shared" si="10"/>
        <v>6.1011152950117574E-2</v>
      </c>
      <c r="S90" s="303">
        <f t="shared" si="10"/>
        <v>6.0766208660047873E-2</v>
      </c>
      <c r="T90" s="303">
        <f t="shared" si="10"/>
        <v>6.0553925784189895E-2</v>
      </c>
      <c r="U90" s="303">
        <f t="shared" si="10"/>
        <v>6.12042479511423E-2</v>
      </c>
      <c r="V90" s="303">
        <f t="shared" si="10"/>
        <v>6.0641967988738298E-2</v>
      </c>
      <c r="W90" s="303">
        <f t="shared" si="10"/>
        <v>6.0416375005788031E-2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5.5313863741091436E-2</v>
      </c>
      <c r="C91" s="304">
        <f t="shared" si="11"/>
        <v>5.572687650019182E-2</v>
      </c>
      <c r="D91" s="304">
        <f t="shared" si="11"/>
        <v>5.5649205511616888E-2</v>
      </c>
      <c r="E91" s="304">
        <f t="shared" si="11"/>
        <v>4.9732887092244271E-2</v>
      </c>
      <c r="F91" s="304">
        <f t="shared" si="11"/>
        <v>5.2565685785653161E-2</v>
      </c>
      <c r="G91" s="304">
        <f t="shared" si="11"/>
        <v>5.0782134489922658E-2</v>
      </c>
      <c r="H91" s="304">
        <f t="shared" si="11"/>
        <v>5.0935584316748189E-2</v>
      </c>
      <c r="I91" s="304">
        <f t="shared" si="11"/>
        <v>4.8173734134176617E-2</v>
      </c>
      <c r="J91" s="304">
        <f t="shared" si="11"/>
        <v>4.9816838850068379E-2</v>
      </c>
      <c r="K91" s="304">
        <f t="shared" si="11"/>
        <v>4.4454571268976346E-2</v>
      </c>
      <c r="L91" s="304">
        <f t="shared" si="11"/>
        <v>4.2204468741196356E-2</v>
      </c>
      <c r="M91" s="304">
        <f t="shared" si="11"/>
        <v>4.2460714160511205E-2</v>
      </c>
      <c r="N91" s="304">
        <f t="shared" si="11"/>
        <v>2.0595027134642657E-2</v>
      </c>
      <c r="O91" s="304">
        <f t="shared" si="11"/>
        <v>3.1246937930729451E-2</v>
      </c>
      <c r="P91" s="304">
        <f t="shared" si="11"/>
        <v>3.6683061683866584E-2</v>
      </c>
      <c r="Q91" s="304">
        <f t="shared" si="11"/>
        <v>3.4683577143670895E-2</v>
      </c>
      <c r="R91" s="304">
        <f t="shared" si="11"/>
        <v>3.1503986682378589E-2</v>
      </c>
      <c r="S91" s="304">
        <f t="shared" si="11"/>
        <v>3.2626810353356364E-2</v>
      </c>
      <c r="T91" s="304">
        <f t="shared" si="11"/>
        <v>3.5149166503401545E-2</v>
      </c>
      <c r="U91" s="304">
        <f t="shared" si="11"/>
        <v>3.0795906593065532E-2</v>
      </c>
      <c r="V91" s="304">
        <f t="shared" si="11"/>
        <v>3.2880329929440233E-2</v>
      </c>
      <c r="W91" s="304">
        <f t="shared" si="11"/>
        <v>3.3721941661588976E-2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6.2503756212285901E-3</v>
      </c>
      <c r="C92" s="304">
        <f t="shared" si="12"/>
        <v>6.2689341913155444E-3</v>
      </c>
      <c r="D92" s="304">
        <f t="shared" si="12"/>
        <v>6.3222860608895129E-3</v>
      </c>
      <c r="E92" s="304">
        <f t="shared" si="12"/>
        <v>1.0335209778304091E-2</v>
      </c>
      <c r="F92" s="304">
        <f t="shared" si="12"/>
        <v>8.3506655415969532E-3</v>
      </c>
      <c r="G92" s="304">
        <f t="shared" si="12"/>
        <v>9.5285423799204988E-3</v>
      </c>
      <c r="H92" s="304">
        <f t="shared" si="12"/>
        <v>9.3669002109244091E-3</v>
      </c>
      <c r="I92" s="304">
        <f t="shared" si="12"/>
        <v>1.1472402100534013E-2</v>
      </c>
      <c r="J92" s="304">
        <f t="shared" si="12"/>
        <v>1.0243990405788118E-2</v>
      </c>
      <c r="K92" s="304">
        <f t="shared" si="12"/>
        <v>1.4377545368031264E-2</v>
      </c>
      <c r="L92" s="304">
        <f t="shared" si="12"/>
        <v>1.6831954141247909E-2</v>
      </c>
      <c r="M92" s="304">
        <f t="shared" si="12"/>
        <v>1.6647019375908675E-2</v>
      </c>
      <c r="N92" s="304">
        <f t="shared" si="12"/>
        <v>4.3849943503732669E-2</v>
      </c>
      <c r="O92" s="304">
        <f t="shared" si="12"/>
        <v>2.8665722017521086E-2</v>
      </c>
      <c r="P92" s="304">
        <f t="shared" si="12"/>
        <v>2.2379591675027836E-2</v>
      </c>
      <c r="Q92" s="304">
        <f t="shared" si="12"/>
        <v>2.4568042668364258E-2</v>
      </c>
      <c r="R92" s="304">
        <f t="shared" si="12"/>
        <v>2.821951567594249E-2</v>
      </c>
      <c r="S92" s="304">
        <f t="shared" si="12"/>
        <v>2.687037018718744E-2</v>
      </c>
      <c r="T92" s="304">
        <f t="shared" si="12"/>
        <v>2.4168313155092741E-2</v>
      </c>
      <c r="U92" s="304">
        <f t="shared" si="12"/>
        <v>2.910671191721987E-2</v>
      </c>
      <c r="V92" s="304">
        <f t="shared" si="12"/>
        <v>2.6502576611026597E-2</v>
      </c>
      <c r="W92" s="304">
        <f t="shared" si="12"/>
        <v>2.545423963639341E-2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8.2521121306418734E-4</v>
      </c>
      <c r="C93" s="304">
        <f t="shared" si="13"/>
        <v>8.4194746362168088E-4</v>
      </c>
      <c r="D93" s="304">
        <f t="shared" si="13"/>
        <v>8.4459795022763669E-4</v>
      </c>
      <c r="E93" s="304">
        <f t="shared" si="13"/>
        <v>9.6573393679358897E-4</v>
      </c>
      <c r="F93" s="304">
        <f t="shared" si="13"/>
        <v>9.1373219207872922E-4</v>
      </c>
      <c r="G93" s="304">
        <f t="shared" si="13"/>
        <v>9.4247359414200544E-4</v>
      </c>
      <c r="H93" s="304">
        <f t="shared" si="13"/>
        <v>9.3588128481575405E-4</v>
      </c>
      <c r="I93" s="304">
        <f t="shared" si="13"/>
        <v>9.8964311637304652E-4</v>
      </c>
      <c r="J93" s="304">
        <f t="shared" si="13"/>
        <v>9.623115250326327E-4</v>
      </c>
      <c r="K93" s="304">
        <f t="shared" si="13"/>
        <v>1.0414253900345614E-3</v>
      </c>
      <c r="L93" s="304">
        <f t="shared" si="13"/>
        <v>1.1091286777735281E-3</v>
      </c>
      <c r="M93" s="304">
        <f t="shared" si="13"/>
        <v>1.1087881209914767E-3</v>
      </c>
      <c r="N93" s="304">
        <f t="shared" si="13"/>
        <v>1.5280030856956728E-3</v>
      </c>
      <c r="O93" s="304">
        <f t="shared" si="13"/>
        <v>1.300484617023415E-3</v>
      </c>
      <c r="P93" s="304">
        <f t="shared" si="13"/>
        <v>1.2029220202802832E-3</v>
      </c>
      <c r="Q93" s="304">
        <f t="shared" si="13"/>
        <v>1.2363412156832408E-3</v>
      </c>
      <c r="R93" s="304">
        <f t="shared" si="13"/>
        <v>1.2876505917964998E-3</v>
      </c>
      <c r="S93" s="304">
        <f t="shared" si="13"/>
        <v>1.2690281195040685E-3</v>
      </c>
      <c r="T93" s="304">
        <f t="shared" si="13"/>
        <v>1.2364461256956143E-3</v>
      </c>
      <c r="U93" s="304">
        <f t="shared" si="13"/>
        <v>1.3016294408568917E-3</v>
      </c>
      <c r="V93" s="304">
        <f t="shared" si="13"/>
        <v>1.2590614482714685E-3</v>
      </c>
      <c r="W93" s="304">
        <f t="shared" si="13"/>
        <v>1.2401937078056525E-3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5.1991208812820176E-2</v>
      </c>
      <c r="C94" s="303">
        <f t="shared" si="14"/>
        <v>5.236479846260754E-2</v>
      </c>
      <c r="D94" s="303">
        <f t="shared" si="14"/>
        <v>5.2346741268945028E-2</v>
      </c>
      <c r="E94" s="303">
        <f t="shared" si="14"/>
        <v>5.0861525672784971E-2</v>
      </c>
      <c r="F94" s="303">
        <f t="shared" si="14"/>
        <v>5.1525069599440733E-2</v>
      </c>
      <c r="G94" s="303">
        <f t="shared" si="14"/>
        <v>5.104429205332095E-2</v>
      </c>
      <c r="H94" s="303">
        <f t="shared" si="14"/>
        <v>5.1031971510406976E-2</v>
      </c>
      <c r="I94" s="303">
        <f t="shared" si="14"/>
        <v>5.0529816125903078E-2</v>
      </c>
      <c r="J94" s="303">
        <f t="shared" si="14"/>
        <v>5.0852617317407638E-2</v>
      </c>
      <c r="K94" s="303">
        <f t="shared" si="14"/>
        <v>4.9894618355868482E-2</v>
      </c>
      <c r="L94" s="303">
        <f t="shared" si="14"/>
        <v>5.0121292966848148E-2</v>
      </c>
      <c r="M94" s="303">
        <f t="shared" si="14"/>
        <v>5.0180434714509482E-2</v>
      </c>
      <c r="N94" s="303">
        <f t="shared" si="14"/>
        <v>5.4977478103392527E-2</v>
      </c>
      <c r="O94" s="303">
        <f t="shared" si="14"/>
        <v>5.1010953804394965E-2</v>
      </c>
      <c r="P94" s="303">
        <f t="shared" si="14"/>
        <v>5.0221312815978934E-2</v>
      </c>
      <c r="Q94" s="303">
        <f t="shared" si="14"/>
        <v>5.0406634189765334E-2</v>
      </c>
      <c r="R94" s="303">
        <f t="shared" si="14"/>
        <v>5.0842627458431329E-2</v>
      </c>
      <c r="S94" s="303">
        <f t="shared" si="14"/>
        <v>5.0638507216706555E-2</v>
      </c>
      <c r="T94" s="303">
        <f t="shared" si="14"/>
        <v>5.0461604820158275E-2</v>
      </c>
      <c r="U94" s="303">
        <f t="shared" si="14"/>
        <v>5.1003539959285263E-2</v>
      </c>
      <c r="V94" s="303">
        <f t="shared" si="14"/>
        <v>5.0534973323948587E-2</v>
      </c>
      <c r="W94" s="303">
        <f t="shared" si="14"/>
        <v>5.0346979171490037E-2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4.6094886450909534E-2</v>
      </c>
      <c r="C95" s="304">
        <f t="shared" si="15"/>
        <v>4.6439063750159854E-2</v>
      </c>
      <c r="D95" s="304">
        <f t="shared" si="15"/>
        <v>4.6374337926347403E-2</v>
      </c>
      <c r="E95" s="304">
        <f t="shared" si="15"/>
        <v>4.1444072576870238E-2</v>
      </c>
      <c r="F95" s="304">
        <f t="shared" si="15"/>
        <v>4.3804738154711004E-2</v>
      </c>
      <c r="G95" s="304">
        <f t="shared" si="15"/>
        <v>4.2318445408268859E-2</v>
      </c>
      <c r="H95" s="304">
        <f t="shared" si="15"/>
        <v>4.2446320263956838E-2</v>
      </c>
      <c r="I95" s="304">
        <f t="shared" si="15"/>
        <v>4.0144778445147189E-2</v>
      </c>
      <c r="J95" s="304">
        <f t="shared" si="15"/>
        <v>4.1514032375057013E-2</v>
      </c>
      <c r="K95" s="304">
        <f t="shared" si="15"/>
        <v>3.7045476057480292E-2</v>
      </c>
      <c r="L95" s="304">
        <f t="shared" si="15"/>
        <v>3.5170390617663617E-2</v>
      </c>
      <c r="M95" s="304">
        <f t="shared" si="15"/>
        <v>3.5383928467092679E-2</v>
      </c>
      <c r="N95" s="304">
        <f t="shared" si="15"/>
        <v>1.7162522612202219E-2</v>
      </c>
      <c r="O95" s="304">
        <f t="shared" si="15"/>
        <v>2.6039114942274545E-2</v>
      </c>
      <c r="P95" s="304">
        <f t="shared" si="15"/>
        <v>3.0569218069888823E-2</v>
      </c>
      <c r="Q95" s="304">
        <f t="shared" si="15"/>
        <v>2.8902980953059088E-2</v>
      </c>
      <c r="R95" s="304">
        <f t="shared" si="15"/>
        <v>2.6253322235315502E-2</v>
      </c>
      <c r="S95" s="304">
        <f t="shared" si="15"/>
        <v>2.7189008627796964E-2</v>
      </c>
      <c r="T95" s="304">
        <f t="shared" si="15"/>
        <v>2.9290972086167967E-2</v>
      </c>
      <c r="U95" s="304">
        <f t="shared" si="15"/>
        <v>2.5663255494221288E-2</v>
      </c>
      <c r="V95" s="304">
        <f t="shared" si="15"/>
        <v>2.7400274941200207E-2</v>
      </c>
      <c r="W95" s="304">
        <f t="shared" si="15"/>
        <v>2.8101618051324145E-2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5.2086463510238263E-3</v>
      </c>
      <c r="C96" s="304">
        <f t="shared" si="16"/>
        <v>5.2241118260962878E-3</v>
      </c>
      <c r="D96" s="304">
        <f t="shared" si="16"/>
        <v>5.2685717174079287E-3</v>
      </c>
      <c r="E96" s="304">
        <f t="shared" si="16"/>
        <v>8.6126748152534106E-3</v>
      </c>
      <c r="F96" s="304">
        <f t="shared" si="16"/>
        <v>6.9588879513307984E-3</v>
      </c>
      <c r="G96" s="304">
        <f t="shared" si="16"/>
        <v>7.9404519832670835E-3</v>
      </c>
      <c r="H96" s="304">
        <f t="shared" si="16"/>
        <v>7.8057501757703412E-3</v>
      </c>
      <c r="I96" s="304">
        <f t="shared" si="16"/>
        <v>9.560335083778345E-3</v>
      </c>
      <c r="J96" s="304">
        <f t="shared" si="16"/>
        <v>8.5366586714900987E-3</v>
      </c>
      <c r="K96" s="304">
        <f t="shared" si="16"/>
        <v>1.1981287806692718E-2</v>
      </c>
      <c r="L96" s="304">
        <f t="shared" si="16"/>
        <v>1.4026628451039923E-2</v>
      </c>
      <c r="M96" s="304">
        <f t="shared" si="16"/>
        <v>1.3872516146590567E-2</v>
      </c>
      <c r="N96" s="304">
        <f t="shared" si="16"/>
        <v>3.6541619586443912E-2</v>
      </c>
      <c r="O96" s="304">
        <f t="shared" si="16"/>
        <v>2.3888101681267575E-2</v>
      </c>
      <c r="P96" s="304">
        <f t="shared" si="16"/>
        <v>1.8649659729189874E-2</v>
      </c>
      <c r="Q96" s="304">
        <f t="shared" si="16"/>
        <v>2.0473368890303548E-2</v>
      </c>
      <c r="R96" s="304">
        <f t="shared" si="16"/>
        <v>2.3516263063285407E-2</v>
      </c>
      <c r="S96" s="304">
        <f t="shared" si="16"/>
        <v>2.2391975155989528E-2</v>
      </c>
      <c r="T96" s="304">
        <f t="shared" si="16"/>
        <v>2.0140260962577285E-2</v>
      </c>
      <c r="U96" s="304">
        <f t="shared" si="16"/>
        <v>2.4255593264349892E-2</v>
      </c>
      <c r="V96" s="304">
        <f t="shared" si="16"/>
        <v>2.2085480509188831E-2</v>
      </c>
      <c r="W96" s="304">
        <f t="shared" si="16"/>
        <v>2.1211866363661184E-2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6.8767601088682304E-4</v>
      </c>
      <c r="C97" s="304">
        <f t="shared" si="17"/>
        <v>7.0162288635140086E-4</v>
      </c>
      <c r="D97" s="304">
        <f t="shared" si="17"/>
        <v>7.0383162518969724E-4</v>
      </c>
      <c r="E97" s="304">
        <f t="shared" si="17"/>
        <v>8.0477828066132418E-4</v>
      </c>
      <c r="F97" s="304">
        <f t="shared" si="17"/>
        <v>7.6144349339894084E-4</v>
      </c>
      <c r="G97" s="304">
        <f t="shared" si="17"/>
        <v>7.8539466178500442E-4</v>
      </c>
      <c r="H97" s="304">
        <f t="shared" si="17"/>
        <v>7.7990107067979529E-4</v>
      </c>
      <c r="I97" s="304">
        <f t="shared" si="17"/>
        <v>8.2470259697753909E-4</v>
      </c>
      <c r="J97" s="304">
        <f t="shared" si="17"/>
        <v>8.0192627086052748E-4</v>
      </c>
      <c r="K97" s="304">
        <f t="shared" si="17"/>
        <v>8.6785449169546845E-4</v>
      </c>
      <c r="L97" s="304">
        <f t="shared" si="17"/>
        <v>9.2427389814460684E-4</v>
      </c>
      <c r="M97" s="304">
        <f t="shared" si="17"/>
        <v>9.2399010082623112E-4</v>
      </c>
      <c r="N97" s="304">
        <f t="shared" si="17"/>
        <v>1.2733359047463943E-3</v>
      </c>
      <c r="O97" s="304">
        <f t="shared" si="17"/>
        <v>1.0837371808528461E-3</v>
      </c>
      <c r="P97" s="304">
        <f t="shared" si="17"/>
        <v>1.0024350169002359E-3</v>
      </c>
      <c r="Q97" s="304">
        <f t="shared" si="17"/>
        <v>1.0302843464027004E-3</v>
      </c>
      <c r="R97" s="304">
        <f t="shared" si="17"/>
        <v>1.0730421598304167E-3</v>
      </c>
      <c r="S97" s="304">
        <f t="shared" si="17"/>
        <v>1.0575234329200571E-3</v>
      </c>
      <c r="T97" s="304">
        <f t="shared" si="17"/>
        <v>1.0303717714130122E-3</v>
      </c>
      <c r="U97" s="304">
        <f t="shared" si="17"/>
        <v>1.0846912007140767E-3</v>
      </c>
      <c r="V97" s="304">
        <f t="shared" si="17"/>
        <v>1.0492178735595568E-3</v>
      </c>
      <c r="W97" s="304">
        <f t="shared" si="17"/>
        <v>1.0334947565047109E-3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0.56803467183371048</v>
      </c>
      <c r="C98" s="303">
        <f t="shared" si="18"/>
        <v>0.56347938054414226</v>
      </c>
      <c r="D98" s="303">
        <f t="shared" si="18"/>
        <v>0.56295305574653298</v>
      </c>
      <c r="E98" s="303">
        <f t="shared" si="18"/>
        <v>0.54412088144701676</v>
      </c>
      <c r="F98" s="303">
        <f t="shared" si="18"/>
        <v>0.55221177602261562</v>
      </c>
      <c r="G98" s="303">
        <f t="shared" si="18"/>
        <v>0.54813579271431312</v>
      </c>
      <c r="H98" s="303">
        <f t="shared" si="18"/>
        <v>0.54932894961133039</v>
      </c>
      <c r="I98" s="303">
        <f t="shared" si="18"/>
        <v>0.54061001669451392</v>
      </c>
      <c r="J98" s="303">
        <f t="shared" si="18"/>
        <v>0.54472202171611772</v>
      </c>
      <c r="K98" s="303">
        <f t="shared" si="18"/>
        <v>0.53297733215057785</v>
      </c>
      <c r="L98" s="303">
        <f t="shared" si="18"/>
        <v>0.51952369705806911</v>
      </c>
      <c r="M98" s="303">
        <f t="shared" si="18"/>
        <v>0.51936510391786639</v>
      </c>
      <c r="N98" s="303">
        <f t="shared" si="18"/>
        <v>0.43176164744708562</v>
      </c>
      <c r="O98" s="303">
        <f t="shared" si="18"/>
        <v>0.48227683478515615</v>
      </c>
      <c r="P98" s="303">
        <f t="shared" si="18"/>
        <v>0.50185083308946798</v>
      </c>
      <c r="Q98" s="303">
        <f t="shared" si="18"/>
        <v>0.49536011121771828</v>
      </c>
      <c r="R98" s="303">
        <f t="shared" si="18"/>
        <v>0.48507211830571234</v>
      </c>
      <c r="S98" s="303">
        <f t="shared" si="18"/>
        <v>0.48833578023177548</v>
      </c>
      <c r="T98" s="303">
        <f t="shared" si="18"/>
        <v>0.49506250925662176</v>
      </c>
      <c r="U98" s="303">
        <f t="shared" si="18"/>
        <v>0.48213391395502225</v>
      </c>
      <c r="V98" s="303">
        <f t="shared" si="18"/>
        <v>0.49092268985323062</v>
      </c>
      <c r="W98" s="303">
        <f t="shared" si="18"/>
        <v>0.49481841697526785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9.9419400875646782E-2</v>
      </c>
      <c r="C99" s="303">
        <f t="shared" si="19"/>
        <v>9.9452037943896232E-2</v>
      </c>
      <c r="D99" s="303">
        <f t="shared" si="19"/>
        <v>9.9419298523041044E-2</v>
      </c>
      <c r="E99" s="303">
        <f t="shared" si="19"/>
        <v>9.7784219810662446E-2</v>
      </c>
      <c r="F99" s="303">
        <f t="shared" si="19"/>
        <v>9.8567818845136171E-2</v>
      </c>
      <c r="G99" s="303">
        <f t="shared" si="19"/>
        <v>9.8098394605587141E-2</v>
      </c>
      <c r="H99" s="303">
        <f t="shared" si="19"/>
        <v>9.8136319467792166E-2</v>
      </c>
      <c r="I99" s="303">
        <f t="shared" si="19"/>
        <v>9.7383421015135904E-2</v>
      </c>
      <c r="J99" s="303">
        <f t="shared" si="19"/>
        <v>9.7801661142225105E-2</v>
      </c>
      <c r="K99" s="303">
        <f t="shared" si="19"/>
        <v>9.6462859717892827E-2</v>
      </c>
      <c r="L99" s="303">
        <f t="shared" si="19"/>
        <v>9.5701428280945577E-2</v>
      </c>
      <c r="M99" s="303">
        <f t="shared" si="19"/>
        <v>9.5747804814390616E-2</v>
      </c>
      <c r="N99" s="303">
        <f t="shared" si="19"/>
        <v>8.7908632365183537E-2</v>
      </c>
      <c r="O99" s="303">
        <f t="shared" si="19"/>
        <v>9.2362866980300801E-2</v>
      </c>
      <c r="P99" s="303">
        <f t="shared" si="19"/>
        <v>9.4089687575505856E-2</v>
      </c>
      <c r="Q99" s="303">
        <f t="shared" si="19"/>
        <v>9.3490747537674626E-2</v>
      </c>
      <c r="R99" s="303">
        <f t="shared" si="19"/>
        <v>9.2506434448598698E-2</v>
      </c>
      <c r="S99" s="303">
        <f t="shared" si="19"/>
        <v>9.2800495000146047E-2</v>
      </c>
      <c r="T99" s="303">
        <f t="shared" si="19"/>
        <v>9.3574395649681411E-2</v>
      </c>
      <c r="U99" s="303">
        <f t="shared" si="19"/>
        <v>9.225849973316827E-2</v>
      </c>
      <c r="V99" s="303">
        <f t="shared" si="19"/>
        <v>9.2971958028716176E-2</v>
      </c>
      <c r="W99" s="303">
        <f t="shared" si="19"/>
        <v>9.3261895322836852E-2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4.726109870552829E-2</v>
      </c>
      <c r="C100" s="304">
        <f t="shared" si="20"/>
        <v>4.7397708396499892E-2</v>
      </c>
      <c r="D100" s="304">
        <f t="shared" si="20"/>
        <v>4.7367335770962575E-2</v>
      </c>
      <c r="E100" s="304">
        <f t="shared" si="20"/>
        <v>4.5462985353587546E-2</v>
      </c>
      <c r="F100" s="304">
        <f t="shared" si="20"/>
        <v>4.6361705573073834E-2</v>
      </c>
      <c r="G100" s="304">
        <f t="shared" si="20"/>
        <v>4.5800044642133809E-2</v>
      </c>
      <c r="H100" s="304">
        <f t="shared" si="20"/>
        <v>4.5840460566898181E-2</v>
      </c>
      <c r="I100" s="304">
        <f t="shared" si="20"/>
        <v>4.4994141943116538E-2</v>
      </c>
      <c r="J100" s="304">
        <f t="shared" si="20"/>
        <v>4.5483041739998627E-2</v>
      </c>
      <c r="K100" s="304">
        <f t="shared" si="20"/>
        <v>4.3928297958254925E-2</v>
      </c>
      <c r="L100" s="304">
        <f t="shared" si="20"/>
        <v>4.322799842003984E-2</v>
      </c>
      <c r="M100" s="304">
        <f t="shared" si="20"/>
        <v>4.3290419937323313E-2</v>
      </c>
      <c r="N100" s="304">
        <f t="shared" si="20"/>
        <v>3.6140486862621619E-2</v>
      </c>
      <c r="O100" s="304">
        <f t="shared" si="20"/>
        <v>4.0005966584012051E-2</v>
      </c>
      <c r="P100" s="304">
        <f t="shared" si="20"/>
        <v>4.1631188113046724E-2</v>
      </c>
      <c r="Q100" s="304">
        <f t="shared" si="20"/>
        <v>4.1051571230921631E-2</v>
      </c>
      <c r="R100" s="304">
        <f t="shared" si="20"/>
        <v>4.0120241194539705E-2</v>
      </c>
      <c r="S100" s="304">
        <f t="shared" si="20"/>
        <v>4.0429061644437166E-2</v>
      </c>
      <c r="T100" s="304">
        <f t="shared" si="20"/>
        <v>4.1155315368383655E-2</v>
      </c>
      <c r="U100" s="304">
        <f t="shared" si="20"/>
        <v>3.9896520922482553E-2</v>
      </c>
      <c r="V100" s="304">
        <f t="shared" si="20"/>
        <v>4.0547701363078607E-2</v>
      </c>
      <c r="W100" s="304">
        <f t="shared" si="20"/>
        <v>4.0810019582957588E-2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4.1052334594296309E-2</v>
      </c>
      <c r="C101" s="304">
        <f t="shared" si="21"/>
        <v>4.0723119932821232E-2</v>
      </c>
      <c r="D101" s="304">
        <f t="shared" si="21"/>
        <v>4.0685082005264848E-2</v>
      </c>
      <c r="E101" s="304">
        <f t="shared" si="21"/>
        <v>3.9324065224394508E-2</v>
      </c>
      <c r="F101" s="304">
        <f t="shared" si="21"/>
        <v>3.9908800853669442E-2</v>
      </c>
      <c r="G101" s="304">
        <f t="shared" si="21"/>
        <v>3.961422617562551E-2</v>
      </c>
      <c r="H101" s="304">
        <f t="shared" si="21"/>
        <v>3.9700456609415284E-2</v>
      </c>
      <c r="I101" s="304">
        <f t="shared" si="21"/>
        <v>3.9070332130832101E-2</v>
      </c>
      <c r="J101" s="304">
        <f t="shared" si="21"/>
        <v>3.9367510127828971E-2</v>
      </c>
      <c r="K101" s="304">
        <f t="shared" si="21"/>
        <v>3.8518711718756087E-2</v>
      </c>
      <c r="L101" s="304">
        <f t="shared" si="21"/>
        <v>3.7546406405870349E-2</v>
      </c>
      <c r="M101" s="304">
        <f t="shared" si="21"/>
        <v>3.7534944748723674E-2</v>
      </c>
      <c r="N101" s="304">
        <f t="shared" si="21"/>
        <v>3.1203770640907652E-2</v>
      </c>
      <c r="O101" s="304">
        <f t="shared" si="21"/>
        <v>3.4854544925515291E-2</v>
      </c>
      <c r="P101" s="304">
        <f t="shared" si="21"/>
        <v>3.6269173939520317E-2</v>
      </c>
      <c r="Q101" s="304">
        <f t="shared" si="21"/>
        <v>3.5800084112349362E-2</v>
      </c>
      <c r="R101" s="304">
        <f t="shared" si="21"/>
        <v>3.5056562372797771E-2</v>
      </c>
      <c r="S101" s="304">
        <f t="shared" si="21"/>
        <v>3.5292429914049968E-2</v>
      </c>
      <c r="T101" s="304">
        <f t="shared" si="21"/>
        <v>3.5778576172977618E-2</v>
      </c>
      <c r="U101" s="304">
        <f t="shared" si="21"/>
        <v>3.4844215919153383E-2</v>
      </c>
      <c r="V101" s="304">
        <f t="shared" si="21"/>
        <v>3.5479388007650735E-2</v>
      </c>
      <c r="W101" s="304">
        <f t="shared" si="21"/>
        <v>3.5760935422328201E-2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3.2664610517124091E-3</v>
      </c>
      <c r="C102" s="304">
        <f t="shared" si="22"/>
        <v>3.3327087101691542E-3</v>
      </c>
      <c r="D102" s="304">
        <f t="shared" si="22"/>
        <v>3.3432002196510614E-3</v>
      </c>
      <c r="E102" s="304">
        <f t="shared" si="22"/>
        <v>3.8226968331412899E-3</v>
      </c>
      <c r="F102" s="304">
        <f t="shared" si="22"/>
        <v>3.6168565936449699E-3</v>
      </c>
      <c r="G102" s="304">
        <f t="shared" si="22"/>
        <v>3.7306246434787717E-3</v>
      </c>
      <c r="H102" s="304">
        <f t="shared" si="22"/>
        <v>3.7045300857290273E-3</v>
      </c>
      <c r="I102" s="304">
        <f t="shared" si="22"/>
        <v>3.9173373356433108E-3</v>
      </c>
      <c r="J102" s="304">
        <f t="shared" si="22"/>
        <v>3.8091497865875039E-3</v>
      </c>
      <c r="K102" s="304">
        <f t="shared" si="22"/>
        <v>4.1223088355534735E-3</v>
      </c>
      <c r="L102" s="304">
        <f t="shared" si="22"/>
        <v>4.3903010161868818E-3</v>
      </c>
      <c r="M102" s="304">
        <f t="shared" si="22"/>
        <v>4.3889529789245974E-3</v>
      </c>
      <c r="N102" s="304">
        <f t="shared" si="22"/>
        <v>6.0483455475453746E-3</v>
      </c>
      <c r="O102" s="304">
        <f t="shared" si="22"/>
        <v>5.1477516090510178E-3</v>
      </c>
      <c r="P102" s="304">
        <f t="shared" si="22"/>
        <v>4.7615663302761208E-3</v>
      </c>
      <c r="Q102" s="304">
        <f t="shared" si="22"/>
        <v>4.8938506454128273E-3</v>
      </c>
      <c r="R102" s="304">
        <f t="shared" si="22"/>
        <v>5.0969502591944795E-3</v>
      </c>
      <c r="S102" s="304">
        <f t="shared" si="22"/>
        <v>5.0232363063702707E-3</v>
      </c>
      <c r="T102" s="304">
        <f t="shared" si="22"/>
        <v>4.8942659142118079E-3</v>
      </c>
      <c r="U102" s="304">
        <f t="shared" si="22"/>
        <v>5.1522832033918647E-3</v>
      </c>
      <c r="V102" s="304">
        <f t="shared" si="22"/>
        <v>4.9837848994078952E-3</v>
      </c>
      <c r="W102" s="304">
        <f t="shared" si="22"/>
        <v>4.9091000933973753E-3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6.53292210342482E-3</v>
      </c>
      <c r="C103" s="304">
        <f t="shared" si="23"/>
        <v>6.6654174203383083E-3</v>
      </c>
      <c r="D103" s="304">
        <f t="shared" si="23"/>
        <v>6.6864004393021228E-3</v>
      </c>
      <c r="E103" s="304">
        <f t="shared" si="23"/>
        <v>7.6453936662825798E-3</v>
      </c>
      <c r="F103" s="304">
        <f t="shared" si="23"/>
        <v>7.233713187289938E-3</v>
      </c>
      <c r="G103" s="304">
        <f t="shared" si="23"/>
        <v>7.4612492869575433E-3</v>
      </c>
      <c r="H103" s="304">
        <f t="shared" si="23"/>
        <v>7.4090601714580546E-3</v>
      </c>
      <c r="I103" s="304">
        <f t="shared" si="23"/>
        <v>7.8346746712866216E-3</v>
      </c>
      <c r="J103" s="304">
        <f t="shared" si="23"/>
        <v>7.6182995731750103E-3</v>
      </c>
      <c r="K103" s="304">
        <f t="shared" si="23"/>
        <v>8.244617671106947E-3</v>
      </c>
      <c r="L103" s="304">
        <f t="shared" si="23"/>
        <v>8.7806020323737636E-3</v>
      </c>
      <c r="M103" s="304">
        <f t="shared" si="23"/>
        <v>8.7779059578491948E-3</v>
      </c>
      <c r="N103" s="304">
        <f t="shared" si="23"/>
        <v>1.2096691095090747E-2</v>
      </c>
      <c r="O103" s="304">
        <f t="shared" si="23"/>
        <v>1.0295503218102037E-2</v>
      </c>
      <c r="P103" s="304">
        <f t="shared" si="23"/>
        <v>9.5231326605522415E-3</v>
      </c>
      <c r="Q103" s="304">
        <f t="shared" si="23"/>
        <v>9.7877012908256563E-3</v>
      </c>
      <c r="R103" s="304">
        <f t="shared" si="23"/>
        <v>1.0193900518388959E-2</v>
      </c>
      <c r="S103" s="304">
        <f t="shared" si="23"/>
        <v>1.0046472612740543E-2</v>
      </c>
      <c r="T103" s="304">
        <f t="shared" si="23"/>
        <v>9.7885318284236158E-3</v>
      </c>
      <c r="U103" s="304">
        <f t="shared" si="23"/>
        <v>1.0304566406783729E-2</v>
      </c>
      <c r="V103" s="304">
        <f t="shared" si="23"/>
        <v>9.9675697988157903E-3</v>
      </c>
      <c r="W103" s="304">
        <f t="shared" si="23"/>
        <v>9.8182001867947524E-3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1.3065844206849636E-3</v>
      </c>
      <c r="C104" s="304">
        <f t="shared" si="24"/>
        <v>1.3330834840676613E-3</v>
      </c>
      <c r="D104" s="304">
        <f t="shared" si="24"/>
        <v>1.337280087860425E-3</v>
      </c>
      <c r="E104" s="304">
        <f t="shared" si="24"/>
        <v>1.529078733256516E-3</v>
      </c>
      <c r="F104" s="304">
        <f t="shared" si="24"/>
        <v>1.4467426374579881E-3</v>
      </c>
      <c r="G104" s="304">
        <f t="shared" si="24"/>
        <v>1.492249857391508E-3</v>
      </c>
      <c r="H104" s="304">
        <f t="shared" si="24"/>
        <v>1.4818120342916109E-3</v>
      </c>
      <c r="I104" s="304">
        <f t="shared" si="24"/>
        <v>1.5669349342573246E-3</v>
      </c>
      <c r="J104" s="304">
        <f t="shared" si="24"/>
        <v>1.5236599146350022E-3</v>
      </c>
      <c r="K104" s="304">
        <f t="shared" si="24"/>
        <v>1.6489235342213892E-3</v>
      </c>
      <c r="L104" s="304">
        <f t="shared" si="24"/>
        <v>1.7561204064747528E-3</v>
      </c>
      <c r="M104" s="304">
        <f t="shared" si="24"/>
        <v>1.7555811915698388E-3</v>
      </c>
      <c r="N104" s="304">
        <f t="shared" si="24"/>
        <v>2.4193382190181496E-3</v>
      </c>
      <c r="O104" s="304">
        <f t="shared" si="24"/>
        <v>2.0591006436204077E-3</v>
      </c>
      <c r="P104" s="304">
        <f t="shared" si="24"/>
        <v>1.9046265321104475E-3</v>
      </c>
      <c r="Q104" s="304">
        <f t="shared" si="24"/>
        <v>1.9575402581651306E-3</v>
      </c>
      <c r="R104" s="304">
        <f t="shared" si="24"/>
        <v>2.0387801036777908E-3</v>
      </c>
      <c r="S104" s="304">
        <f t="shared" si="24"/>
        <v>2.0092945225481081E-3</v>
      </c>
      <c r="T104" s="304">
        <f t="shared" si="24"/>
        <v>1.9577063656847239E-3</v>
      </c>
      <c r="U104" s="304">
        <f t="shared" si="24"/>
        <v>2.0609132813567453E-3</v>
      </c>
      <c r="V104" s="304">
        <f t="shared" si="24"/>
        <v>1.9935139597631575E-3</v>
      </c>
      <c r="W104" s="304">
        <f t="shared" si="24"/>
        <v>1.9636400373589501E-3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6.9199906653903132E-2</v>
      </c>
      <c r="C105" s="303">
        <f t="shared" si="25"/>
        <v>7.007774051444414E-2</v>
      </c>
      <c r="D105" s="303">
        <f t="shared" si="25"/>
        <v>7.0213940904871625E-2</v>
      </c>
      <c r="E105" s="303">
        <f t="shared" si="25"/>
        <v>7.549097476393872E-2</v>
      </c>
      <c r="F105" s="303">
        <f t="shared" si="25"/>
        <v>7.3209370255015782E-2</v>
      </c>
      <c r="G105" s="303">
        <f t="shared" si="25"/>
        <v>7.4436977368213683E-2</v>
      </c>
      <c r="H105" s="303">
        <f t="shared" si="25"/>
        <v>7.416650314799135E-2</v>
      </c>
      <c r="I105" s="303">
        <f t="shared" si="25"/>
        <v>7.6500790652312162E-2</v>
      </c>
      <c r="J105" s="303">
        <f t="shared" si="25"/>
        <v>7.5357137742080985E-2</v>
      </c>
      <c r="K105" s="303">
        <f t="shared" si="25"/>
        <v>7.8636006675849884E-2</v>
      </c>
      <c r="L105" s="303">
        <f t="shared" si="25"/>
        <v>8.1677179435661051E-2</v>
      </c>
      <c r="M105" s="303">
        <f t="shared" si="25"/>
        <v>8.1680964945558848E-2</v>
      </c>
      <c r="N105" s="303">
        <f t="shared" si="25"/>
        <v>9.9249572657125543E-2</v>
      </c>
      <c r="O105" s="303">
        <f t="shared" si="25"/>
        <v>8.9747978139811849E-2</v>
      </c>
      <c r="P105" s="303">
        <f t="shared" si="25"/>
        <v>8.5629777926675379E-2</v>
      </c>
      <c r="Q105" s="303">
        <f t="shared" si="25"/>
        <v>8.7036254275044342E-2</v>
      </c>
      <c r="R105" s="303">
        <f t="shared" si="25"/>
        <v>8.9168554915946954E-2</v>
      </c>
      <c r="S105" s="303">
        <f t="shared" si="25"/>
        <v>8.8377862934687176E-2</v>
      </c>
      <c r="T105" s="303">
        <f t="shared" si="25"/>
        <v>8.7081405568905354E-2</v>
      </c>
      <c r="U105" s="303">
        <f t="shared" si="25"/>
        <v>8.9761475990176406E-2</v>
      </c>
      <c r="V105" s="303">
        <f t="shared" si="25"/>
        <v>8.7942572322793539E-2</v>
      </c>
      <c r="W105" s="303">
        <f t="shared" si="25"/>
        <v>8.7130533597729334E-2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1.8886158330117513E-2</v>
      </c>
      <c r="C106" s="304">
        <f t="shared" si="26"/>
        <v>1.8962414395909316E-2</v>
      </c>
      <c r="D106" s="304">
        <f t="shared" si="26"/>
        <v>1.8969014716455176E-2</v>
      </c>
      <c r="E106" s="304">
        <f t="shared" si="26"/>
        <v>1.8251800480628237E-2</v>
      </c>
      <c r="F106" s="304">
        <f t="shared" si="26"/>
        <v>1.8543341891538632E-2</v>
      </c>
      <c r="G106" s="304">
        <f t="shared" si="26"/>
        <v>1.8343380409260333E-2</v>
      </c>
      <c r="H106" s="304">
        <f t="shared" si="26"/>
        <v>1.8396826498478368E-2</v>
      </c>
      <c r="I106" s="304">
        <f t="shared" si="26"/>
        <v>1.8075697302043055E-2</v>
      </c>
      <c r="J106" s="304">
        <f t="shared" si="26"/>
        <v>1.8286376378119095E-2</v>
      </c>
      <c r="K106" s="304">
        <f t="shared" si="26"/>
        <v>1.7642854342655393E-2</v>
      </c>
      <c r="L106" s="304">
        <f t="shared" si="26"/>
        <v>1.7373686378338731E-2</v>
      </c>
      <c r="M106" s="304">
        <f t="shared" si="26"/>
        <v>1.7397203600699983E-2</v>
      </c>
      <c r="N106" s="304">
        <f t="shared" si="26"/>
        <v>1.4526894865750348E-2</v>
      </c>
      <c r="O106" s="304">
        <f t="shared" si="26"/>
        <v>1.6077572857262239E-2</v>
      </c>
      <c r="P106" s="304">
        <f t="shared" si="26"/>
        <v>1.6727135120967934E-2</v>
      </c>
      <c r="Q106" s="304">
        <f t="shared" si="26"/>
        <v>1.6497541397202525E-2</v>
      </c>
      <c r="R106" s="304">
        <f t="shared" si="26"/>
        <v>1.6122332187141583E-2</v>
      </c>
      <c r="S106" s="304">
        <f t="shared" si="26"/>
        <v>1.6248130433220733E-2</v>
      </c>
      <c r="T106" s="304">
        <f t="shared" si="26"/>
        <v>1.654133069142583E-2</v>
      </c>
      <c r="U106" s="304">
        <f t="shared" si="26"/>
        <v>1.6033943427826634E-2</v>
      </c>
      <c r="V106" s="304">
        <f t="shared" si="26"/>
        <v>1.6291903573924148E-2</v>
      </c>
      <c r="W106" s="304">
        <f t="shared" si="26"/>
        <v>1.6400406394851508E-2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7.7328497296735446E-3</v>
      </c>
      <c r="C107" s="304">
        <f t="shared" si="27"/>
        <v>7.6708369956560735E-3</v>
      </c>
      <c r="D107" s="304">
        <f t="shared" si="27"/>
        <v>7.6636719566703848E-3</v>
      </c>
      <c r="E107" s="304">
        <f t="shared" si="27"/>
        <v>7.407303144761292E-3</v>
      </c>
      <c r="F107" s="304">
        <f t="shared" si="27"/>
        <v>7.5174472522147439E-3</v>
      </c>
      <c r="G107" s="304">
        <f t="shared" si="27"/>
        <v>7.4619595012258601E-3</v>
      </c>
      <c r="H107" s="304">
        <f t="shared" si="27"/>
        <v>7.4782023530200557E-3</v>
      </c>
      <c r="I107" s="304">
        <f t="shared" si="27"/>
        <v>7.3595085454198966E-3</v>
      </c>
      <c r="J107" s="304">
        <f t="shared" si="27"/>
        <v>7.4154866722780308E-3</v>
      </c>
      <c r="K107" s="304">
        <f t="shared" si="27"/>
        <v>7.2556022074111168E-3</v>
      </c>
      <c r="L107" s="304">
        <f t="shared" si="27"/>
        <v>7.0724532842082648E-3</v>
      </c>
      <c r="M107" s="304">
        <f t="shared" si="27"/>
        <v>7.0702943016986439E-3</v>
      </c>
      <c r="N107" s="304">
        <f t="shared" si="27"/>
        <v>5.8777185694784519E-3</v>
      </c>
      <c r="O107" s="304">
        <f t="shared" si="27"/>
        <v>6.5653990441413845E-3</v>
      </c>
      <c r="P107" s="304">
        <f t="shared" si="27"/>
        <v>6.8318665592448265E-3</v>
      </c>
      <c r="Q107" s="304">
        <f t="shared" si="27"/>
        <v>6.7435061485865847E-3</v>
      </c>
      <c r="R107" s="304">
        <f t="shared" si="27"/>
        <v>6.6034521921059502E-3</v>
      </c>
      <c r="S107" s="304">
        <f t="shared" si="27"/>
        <v>6.6478815350565022E-3</v>
      </c>
      <c r="T107" s="304">
        <f t="shared" si="27"/>
        <v>6.7394547915858105E-3</v>
      </c>
      <c r="U107" s="304">
        <f t="shared" si="27"/>
        <v>6.5634534141341535E-3</v>
      </c>
      <c r="V107" s="304">
        <f t="shared" si="27"/>
        <v>6.6830980180616339E-3</v>
      </c>
      <c r="W107" s="304">
        <f t="shared" si="27"/>
        <v>6.7361318801061436E-3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4.2580898594112064E-2</v>
      </c>
      <c r="C108" s="304">
        <f t="shared" si="28"/>
        <v>4.3444489122878745E-2</v>
      </c>
      <c r="D108" s="304">
        <f t="shared" si="28"/>
        <v>4.358125423174606E-2</v>
      </c>
      <c r="E108" s="304">
        <f t="shared" si="28"/>
        <v>4.98318711385492E-2</v>
      </c>
      <c r="F108" s="304">
        <f t="shared" si="28"/>
        <v>4.7148581111262418E-2</v>
      </c>
      <c r="G108" s="304">
        <f t="shared" si="28"/>
        <v>4.8631637457727486E-2</v>
      </c>
      <c r="H108" s="304">
        <f t="shared" si="28"/>
        <v>4.8291474296492921E-2</v>
      </c>
      <c r="I108" s="304">
        <f t="shared" si="28"/>
        <v>5.1065584804849212E-2</v>
      </c>
      <c r="J108" s="304">
        <f t="shared" si="28"/>
        <v>4.9655274691683862E-2</v>
      </c>
      <c r="K108" s="304">
        <f t="shared" si="28"/>
        <v>5.3737550125783372E-2</v>
      </c>
      <c r="L108" s="304">
        <f t="shared" si="28"/>
        <v>5.7231039773114056E-2</v>
      </c>
      <c r="M108" s="304">
        <f t="shared" si="28"/>
        <v>5.7213467043160222E-2</v>
      </c>
      <c r="N108" s="304">
        <f t="shared" si="28"/>
        <v>7.8844959221896729E-2</v>
      </c>
      <c r="O108" s="304">
        <f t="shared" si="28"/>
        <v>6.7105006238408232E-2</v>
      </c>
      <c r="P108" s="304">
        <f t="shared" si="28"/>
        <v>6.2070776246462629E-2</v>
      </c>
      <c r="Q108" s="304">
        <f t="shared" si="28"/>
        <v>6.3795206729255219E-2</v>
      </c>
      <c r="R108" s="304">
        <f t="shared" si="28"/>
        <v>6.6442770536699405E-2</v>
      </c>
      <c r="S108" s="304">
        <f t="shared" si="28"/>
        <v>6.5481850966409946E-2</v>
      </c>
      <c r="T108" s="304">
        <f t="shared" si="28"/>
        <v>6.3800620085893725E-2</v>
      </c>
      <c r="U108" s="304">
        <f t="shared" si="28"/>
        <v>6.7164079148215622E-2</v>
      </c>
      <c r="V108" s="304">
        <f t="shared" si="28"/>
        <v>6.4967570730807764E-2</v>
      </c>
      <c r="W108" s="304">
        <f t="shared" si="28"/>
        <v>6.3993995322771682E-2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5.8363063043964665E-2</v>
      </c>
      <c r="C109" s="237">
        <f t="shared" si="29"/>
        <v>5.9546734364643396E-2</v>
      </c>
      <c r="D109" s="237">
        <f t="shared" si="29"/>
        <v>5.9734190029849601E-2</v>
      </c>
      <c r="E109" s="237">
        <f t="shared" si="29"/>
        <v>6.8301532679726593E-2</v>
      </c>
      <c r="F109" s="237">
        <f t="shared" si="29"/>
        <v>6.4623709284768141E-2</v>
      </c>
      <c r="G109" s="237">
        <f t="shared" si="29"/>
        <v>6.6656444945693338E-2</v>
      </c>
      <c r="H109" s="237">
        <f t="shared" si="29"/>
        <v>6.6190203868594213E-2</v>
      </c>
      <c r="I109" s="237">
        <f t="shared" si="29"/>
        <v>6.999250940548371E-2</v>
      </c>
      <c r="J109" s="237">
        <f t="shared" si="29"/>
        <v>6.8059482607932972E-2</v>
      </c>
      <c r="K109" s="237">
        <f t="shared" si="29"/>
        <v>7.3654810710194363E-2</v>
      </c>
      <c r="L109" s="237">
        <f t="shared" si="29"/>
        <v>7.8443125735532762E-2</v>
      </c>
      <c r="M109" s="237">
        <f t="shared" si="29"/>
        <v>7.841903985712223E-2</v>
      </c>
      <c r="N109" s="237">
        <f t="shared" si="29"/>
        <v>0.10806801823582646</v>
      </c>
      <c r="O109" s="237">
        <f t="shared" si="29"/>
        <v>9.1976774538981038E-2</v>
      </c>
      <c r="P109" s="237">
        <f t="shared" si="29"/>
        <v>8.507665988432303E-2</v>
      </c>
      <c r="Q109" s="237">
        <f t="shared" si="29"/>
        <v>8.7440232479197216E-2</v>
      </c>
      <c r="R109" s="237">
        <f t="shared" si="29"/>
        <v>9.1069088104807447E-2</v>
      </c>
      <c r="S109" s="237">
        <f t="shared" si="29"/>
        <v>8.9752013751925236E-2</v>
      </c>
      <c r="T109" s="237">
        <f t="shared" si="29"/>
        <v>8.7447652239822329E-2</v>
      </c>
      <c r="U109" s="237">
        <f t="shared" si="29"/>
        <v>9.2057742204603679E-2</v>
      </c>
      <c r="V109" s="237">
        <f t="shared" si="29"/>
        <v>8.9047120928999593E-2</v>
      </c>
      <c r="W109" s="237">
        <f t="shared" si="29"/>
        <v>8.771269998455479E-2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131.72035485426713</v>
      </c>
      <c r="C113" s="322">
        <f t="shared" si="30"/>
        <v>132.34820639613685</v>
      </c>
      <c r="D113" s="322">
        <f t="shared" si="30"/>
        <v>134.73373251597135</v>
      </c>
      <c r="E113" s="322">
        <f t="shared" si="30"/>
        <v>135.57751785122872</v>
      </c>
      <c r="F113" s="322">
        <f t="shared" si="30"/>
        <v>133.02735034434662</v>
      </c>
      <c r="G113" s="322">
        <f t="shared" si="30"/>
        <v>128.34525323083125</v>
      </c>
      <c r="H113" s="322">
        <f t="shared" si="30"/>
        <v>123.50731403339449</v>
      </c>
      <c r="I113" s="322">
        <f t="shared" si="30"/>
        <v>122.96907071933957</v>
      </c>
      <c r="J113" s="322">
        <f t="shared" si="30"/>
        <v>122.42142842531688</v>
      </c>
      <c r="K113" s="322">
        <f t="shared" si="30"/>
        <v>117.70082574774824</v>
      </c>
      <c r="L113" s="322">
        <f t="shared" si="30"/>
        <v>120.69507732794617</v>
      </c>
      <c r="M113" s="322">
        <f t="shared" si="30"/>
        <v>120.22046502565044</v>
      </c>
      <c r="N113" s="322">
        <f t="shared" si="30"/>
        <v>121.12449855869653</v>
      </c>
      <c r="O113" s="322">
        <f t="shared" si="30"/>
        <v>119.04107083791193</v>
      </c>
      <c r="P113" s="322">
        <f t="shared" si="30"/>
        <v>117.45295381773016</v>
      </c>
      <c r="Q113" s="322">
        <f t="shared" si="30"/>
        <v>115.43606639028957</v>
      </c>
      <c r="R113" s="322">
        <f t="shared" si="30"/>
        <v>116.9869368376625</v>
      </c>
      <c r="S113" s="322">
        <f t="shared" si="30"/>
        <v>117.23636786090438</v>
      </c>
      <c r="T113" s="322">
        <f t="shared" si="30"/>
        <v>118.42965025500136</v>
      </c>
      <c r="U113" s="322">
        <f t="shared" si="30"/>
        <v>115.68138546140538</v>
      </c>
      <c r="V113" s="322">
        <f t="shared" si="30"/>
        <v>117.22826197195218</v>
      </c>
      <c r="W113" s="322">
        <f t="shared" si="30"/>
        <v>125.73916970369699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1.3587139226816878</v>
      </c>
      <c r="C114" s="332">
        <f>IF(C$6=0,0,C$6/FBT!C$5*1000)</f>
        <v>1.3928779586263269</v>
      </c>
      <c r="D114" s="332">
        <f>IF(D$6=0,0,D$6/FBT!D$5*1000)</f>
        <v>1.4224479288688514</v>
      </c>
      <c r="E114" s="332">
        <f>IF(E$6=0,0,E$6/FBT!E$5*1000)</f>
        <v>1.6366476256896276</v>
      </c>
      <c r="F114" s="332">
        <f>IF(F$6=0,0,F$6/FBT!F$5*1000)</f>
        <v>1.5193921554570615</v>
      </c>
      <c r="G114" s="332">
        <f>IF(G$6=0,0,G$6/FBT!G$5*1000)</f>
        <v>1.5120251512940917</v>
      </c>
      <c r="H114" s="332">
        <f>IF(H$6=0,0,H$6/FBT!H$5*1000)</f>
        <v>1.4448522967714512</v>
      </c>
      <c r="I114" s="332">
        <f>IF(I$6=0,0,I$6/FBT!I$5*1000)</f>
        <v>1.5211936795523104</v>
      </c>
      <c r="J114" s="332">
        <f>IF(J$6=0,0,J$6/FBT!J$5*1000)</f>
        <v>1.4725943935579997</v>
      </c>
      <c r="K114" s="332">
        <f>IF(K$6=0,0,K$6/FBT!K$5*1000)</f>
        <v>1.5322078545217335</v>
      </c>
      <c r="L114" s="332">
        <f>IF(L$6=0,0,L$6/FBT!L$5*1000)</f>
        <v>1.6733296441314833</v>
      </c>
      <c r="M114" s="332">
        <f>IF(M$6=0,0,M$6/FBT!M$5*1000)</f>
        <v>1.6662377940064066</v>
      </c>
      <c r="N114" s="332">
        <f>IF(N$6=0,0,N$6/FBT!N$5*1000)</f>
        <v>2.313482594387867</v>
      </c>
      <c r="O114" s="332">
        <f>IF(O$6=0,0,O$6/FBT!O$5*1000)</f>
        <v>1.9351385177337392</v>
      </c>
      <c r="P114" s="332">
        <f>IF(P$6=0,0,P$6/FBT!P$5*1000)</f>
        <v>1.7660843061788842</v>
      </c>
      <c r="Q114" s="332">
        <f>IF(Q$6=0,0,Q$6/FBT!Q$5*1000)</f>
        <v>1.7839795831832737</v>
      </c>
      <c r="R114" s="332">
        <f>IF(R$6=0,0,R$6/FBT!R$5*1000)</f>
        <v>1.8829787306434476</v>
      </c>
      <c r="S114" s="332">
        <f>IF(S$6=0,0,S$6/FBT!S$5*1000)</f>
        <v>1.8597030930501344</v>
      </c>
      <c r="T114" s="332">
        <f>IF(T$6=0,0,T$6/FBT!T$5*1000)</f>
        <v>1.8303985278160384</v>
      </c>
      <c r="U114" s="332">
        <f>IF(U$6=0,0,U$6/FBT!U$5*1000)</f>
        <v>1.8821787134459953</v>
      </c>
      <c r="V114" s="332">
        <f>IF(V$6=0,0,V$6/FBT!V$5*1000)</f>
        <v>1.8449698162094148</v>
      </c>
      <c r="W114" s="332">
        <f>IF(W$6=0,0,W$6/FBT!W$5*1000)</f>
        <v>1.9492615886404014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1.585166243128636</v>
      </c>
      <c r="C115" s="333">
        <f>IF(C$7=0,0,C$7/FBT!C$5*1000)</f>
        <v>1.6250242850640477</v>
      </c>
      <c r="D115" s="333">
        <f>IF(D$7=0,0,D$7/FBT!D$5*1000)</f>
        <v>1.6595225836803267</v>
      </c>
      <c r="E115" s="333">
        <f>IF(E$7=0,0,E$7/FBT!E$5*1000)</f>
        <v>1.9094222299712322</v>
      </c>
      <c r="F115" s="333">
        <f>IF(F$7=0,0,F$7/FBT!F$5*1000)</f>
        <v>1.772624181366572</v>
      </c>
      <c r="G115" s="333">
        <f>IF(G$7=0,0,G$7/FBT!G$5*1000)</f>
        <v>1.7640293431764409</v>
      </c>
      <c r="H115" s="333">
        <f>IF(H$7=0,0,H$7/FBT!H$5*1000)</f>
        <v>1.6856610129000262</v>
      </c>
      <c r="I115" s="333">
        <f>IF(I$7=0,0,I$7/FBT!I$5*1000)</f>
        <v>1.7747259594776952</v>
      </c>
      <c r="J115" s="333">
        <f>IF(J$7=0,0,J$7/FBT!J$5*1000)</f>
        <v>1.7180267924843344</v>
      </c>
      <c r="K115" s="333">
        <f>IF(K$7=0,0,K$7/FBT!K$5*1000)</f>
        <v>1.7875758302753559</v>
      </c>
      <c r="L115" s="333">
        <f>IF(L$7=0,0,L$7/FBT!L$5*1000)</f>
        <v>1.9522179181533976</v>
      </c>
      <c r="M115" s="333">
        <f>IF(M$7=0,0,M$7/FBT!M$5*1000)</f>
        <v>1.9439440930074747</v>
      </c>
      <c r="N115" s="333">
        <f>IF(N$7=0,0,N$7/FBT!N$5*1000)</f>
        <v>2.6990630267858449</v>
      </c>
      <c r="O115" s="333">
        <f>IF(O$7=0,0,O$7/FBT!O$5*1000)</f>
        <v>2.2576616040226964</v>
      </c>
      <c r="P115" s="333">
        <f>IF(P$7=0,0,P$7/FBT!P$5*1000)</f>
        <v>2.0604316905420323</v>
      </c>
      <c r="Q115" s="333">
        <f>IF(Q$7=0,0,Q$7/FBT!Q$5*1000)</f>
        <v>2.0813095137138187</v>
      </c>
      <c r="R115" s="333">
        <f>IF(R$7=0,0,R$7/FBT!R$5*1000)</f>
        <v>2.1968085190840227</v>
      </c>
      <c r="S115" s="333">
        <f>IF(S$7=0,0,S$7/FBT!S$5*1000)</f>
        <v>2.1696536085584914</v>
      </c>
      <c r="T115" s="333">
        <f>IF(T$7=0,0,T$7/FBT!T$5*1000)</f>
        <v>2.1354649491187123</v>
      </c>
      <c r="U115" s="333">
        <f>IF(U$7=0,0,U$7/FBT!U$5*1000)</f>
        <v>2.1958751656869944</v>
      </c>
      <c r="V115" s="333">
        <f>IF(V$7=0,0,V$7/FBT!V$5*1000)</f>
        <v>2.1524647855776506</v>
      </c>
      <c r="W115" s="333">
        <f>IF(W$7=0,0,W$7/FBT!W$5*1000)</f>
        <v>2.2741385200804691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3.6232371271511674</v>
      </c>
      <c r="C116" s="333">
        <f>IF(C$8=0,0,C$8/FBT!C$5*1000)</f>
        <v>3.7143412230035375</v>
      </c>
      <c r="D116" s="333">
        <f>IF(D$8=0,0,D$8/FBT!D$5*1000)</f>
        <v>3.7931944769836035</v>
      </c>
      <c r="E116" s="333">
        <f>IF(E$8=0,0,E$8/FBT!E$5*1000)</f>
        <v>4.3643936685056737</v>
      </c>
      <c r="F116" s="333">
        <f>IF(F$8=0,0,F$8/FBT!F$5*1000)</f>
        <v>4.0517124145521652</v>
      </c>
      <c r="G116" s="333">
        <f>IF(G$8=0,0,G$8/FBT!G$5*1000)</f>
        <v>4.032067070117578</v>
      </c>
      <c r="H116" s="333">
        <f>IF(H$8=0,0,H$8/FBT!H$5*1000)</f>
        <v>3.8529394580572034</v>
      </c>
      <c r="I116" s="333">
        <f>IF(I$8=0,0,I$8/FBT!I$5*1000)</f>
        <v>4.0565164788061594</v>
      </c>
      <c r="J116" s="333">
        <f>IF(J$8=0,0,J$8/FBT!J$5*1000)</f>
        <v>3.9269183828213352</v>
      </c>
      <c r="K116" s="333">
        <f>IF(K$8=0,0,K$8/FBT!K$5*1000)</f>
        <v>4.085887612057955</v>
      </c>
      <c r="L116" s="333">
        <f>IF(L$8=0,0,L$8/FBT!L$5*1000)</f>
        <v>4.4622123843506243</v>
      </c>
      <c r="M116" s="333">
        <f>IF(M$8=0,0,M$8/FBT!M$5*1000)</f>
        <v>4.4433007840170857</v>
      </c>
      <c r="N116" s="333">
        <f>IF(N$8=0,0,N$8/FBT!N$5*1000)</f>
        <v>6.1692869183676446</v>
      </c>
      <c r="O116" s="333">
        <f>IF(O$8=0,0,O$8/FBT!O$5*1000)</f>
        <v>5.1603693806233073</v>
      </c>
      <c r="P116" s="333">
        <f>IF(P$8=0,0,P$8/FBT!P$5*1000)</f>
        <v>4.70955814981036</v>
      </c>
      <c r="Q116" s="333">
        <f>IF(Q$8=0,0,Q$8/FBT!Q$5*1000)</f>
        <v>4.75727888848873</v>
      </c>
      <c r="R116" s="333">
        <f>IF(R$8=0,0,R$8/FBT!R$5*1000)</f>
        <v>5.0212766150491941</v>
      </c>
      <c r="S116" s="333">
        <f>IF(S$8=0,0,S$8/FBT!S$5*1000)</f>
        <v>4.9592082481336917</v>
      </c>
      <c r="T116" s="333">
        <f>IF(T$8=0,0,T$8/FBT!T$5*1000)</f>
        <v>4.8810627408427703</v>
      </c>
      <c r="U116" s="333">
        <f>IF(U$8=0,0,U$8/FBT!U$5*1000)</f>
        <v>5.0191432358559886</v>
      </c>
      <c r="V116" s="333">
        <f>IF(V$8=0,0,V$8/FBT!V$5*1000)</f>
        <v>4.9199195098917743</v>
      </c>
      <c r="W116" s="333">
        <f>IF(W$8=0,0,W$8/FBT!W$5*1000)</f>
        <v>5.1980309030410723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2.7174278453633756</v>
      </c>
      <c r="C117" s="333">
        <f>IF(C$9=0,0,C$9/FBT!C$5*1000)</f>
        <v>2.7857559172526543</v>
      </c>
      <c r="D117" s="333">
        <f>IF(D$9=0,0,D$9/FBT!D$5*1000)</f>
        <v>2.8448958577377033</v>
      </c>
      <c r="E117" s="333">
        <f>IF(E$9=0,0,E$9/FBT!E$5*1000)</f>
        <v>3.2732952513792544</v>
      </c>
      <c r="F117" s="333">
        <f>IF(F$9=0,0,F$9/FBT!F$5*1000)</f>
        <v>3.0387843109141217</v>
      </c>
      <c r="G117" s="333">
        <f>IF(G$9=0,0,G$9/FBT!G$5*1000)</f>
        <v>3.0240503025881824</v>
      </c>
      <c r="H117" s="333">
        <f>IF(H$9=0,0,H$9/FBT!H$5*1000)</f>
        <v>2.8897045935429024</v>
      </c>
      <c r="I117" s="333">
        <f>IF(I$9=0,0,I$9/FBT!I$5*1000)</f>
        <v>3.0423873591046213</v>
      </c>
      <c r="J117" s="333">
        <f>IF(J$9=0,0,J$9/FBT!J$5*1000)</f>
        <v>2.945188787115999</v>
      </c>
      <c r="K117" s="333">
        <f>IF(K$9=0,0,K$9/FBT!K$5*1000)</f>
        <v>3.0644157090434669</v>
      </c>
      <c r="L117" s="333">
        <f>IF(L$9=0,0,L$9/FBT!L$5*1000)</f>
        <v>3.3466592882629671</v>
      </c>
      <c r="M117" s="333">
        <f>IF(M$9=0,0,M$9/FBT!M$5*1000)</f>
        <v>3.3324755880128123</v>
      </c>
      <c r="N117" s="333">
        <f>IF(N$9=0,0,N$9/FBT!N$5*1000)</f>
        <v>4.6269651887757348</v>
      </c>
      <c r="O117" s="333">
        <f>IF(O$9=0,0,O$9/FBT!O$5*1000)</f>
        <v>3.8702770354674785</v>
      </c>
      <c r="P117" s="333">
        <f>IF(P$9=0,0,P$9/FBT!P$5*1000)</f>
        <v>3.532168612357768</v>
      </c>
      <c r="Q117" s="333">
        <f>IF(Q$9=0,0,Q$9/FBT!Q$5*1000)</f>
        <v>3.5679591663665473</v>
      </c>
      <c r="R117" s="333">
        <f>IF(R$9=0,0,R$9/FBT!R$5*1000)</f>
        <v>3.7659574612868942</v>
      </c>
      <c r="S117" s="333">
        <f>IF(S$9=0,0,S$9/FBT!S$5*1000)</f>
        <v>3.7194061861002687</v>
      </c>
      <c r="T117" s="333">
        <f>IF(T$9=0,0,T$9/FBT!T$5*1000)</f>
        <v>3.660797055632079</v>
      </c>
      <c r="U117" s="333">
        <f>IF(U$9=0,0,U$9/FBT!U$5*1000)</f>
        <v>3.7643574268919906</v>
      </c>
      <c r="V117" s="333">
        <f>IF(V$9=0,0,V$9/FBT!V$5*1000)</f>
        <v>3.6899396324188296</v>
      </c>
      <c r="W117" s="333">
        <f>IF(W$9=0,0,W$9/FBT!W$5*1000)</f>
        <v>3.8985231772808042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2.6496217317933008</v>
      </c>
      <c r="C118" s="334">
        <f>IF(C$10=0,0,C$10/FBT!C$5*1000)</f>
        <v>2.6900043157564317</v>
      </c>
      <c r="D118" s="334">
        <f>IF(D$10=0,0,D$10/FBT!D$5*1000)</f>
        <v>2.745057308592536</v>
      </c>
      <c r="E118" s="334">
        <f>IF(E$10=0,0,E$10/FBT!E$5*1000)</f>
        <v>2.7003328156546713</v>
      </c>
      <c r="F118" s="334">
        <f>IF(F$10=0,0,F$10/FBT!F$5*1000)</f>
        <v>2.6584470903856769</v>
      </c>
      <c r="G118" s="334">
        <f>IF(G$10=0,0,G$10/FBT!G$5*1000)</f>
        <v>2.5504762325205164</v>
      </c>
      <c r="H118" s="334">
        <f>IF(H$10=0,0,H$10/FBT!H$5*1000)</f>
        <v>2.46617265968688</v>
      </c>
      <c r="I118" s="334">
        <f>IF(I$10=0,0,I$10/FBT!I$5*1000)</f>
        <v>2.4367121357226815</v>
      </c>
      <c r="J118" s="334">
        <f>IF(J$10=0,0,J$10/FBT!J$5*1000)</f>
        <v>2.4467753809848021</v>
      </c>
      <c r="K118" s="334">
        <f>IF(K$10=0,0,K$10/FBT!K$5*1000)</f>
        <v>2.3005503220928389</v>
      </c>
      <c r="L118" s="334">
        <f>IF(L$10=0,0,L$10/FBT!L$5*1000)</f>
        <v>2.3716160748454929</v>
      </c>
      <c r="M118" s="334">
        <f>IF(M$10=0,0,M$10/FBT!M$5*1000)</f>
        <v>2.3660763750982863</v>
      </c>
      <c r="N118" s="334">
        <f>IF(N$10=0,0,N$10/FBT!N$5*1000)</f>
        <v>2.6095967049057101</v>
      </c>
      <c r="O118" s="334">
        <f>IF(O$10=0,0,O$10/FBT!O$5*1000)</f>
        <v>2.4199128555435769</v>
      </c>
      <c r="P118" s="334">
        <f>IF(P$10=0,0,P$10/FBT!P$5*1000)</f>
        <v>2.36274987380936</v>
      </c>
      <c r="Q118" s="334">
        <f>IF(Q$10=0,0,Q$10/FBT!Q$5*1000)</f>
        <v>2.3287972489137805</v>
      </c>
      <c r="R118" s="334">
        <f>IF(R$10=0,0,R$10/FBT!R$5*1000)</f>
        <v>2.3798889381950081</v>
      </c>
      <c r="S118" s="334">
        <f>IF(S$10=0,0,S$10/FBT!S$5*1000)</f>
        <v>2.4541065824405033</v>
      </c>
      <c r="T118" s="334">
        <f>IF(T$10=0,0,T$10/FBT!T$5*1000)</f>
        <v>2.3929184683828821</v>
      </c>
      <c r="U118" s="334">
        <f>IF(U$10=0,0,U$10/FBT!U$5*1000)</f>
        <v>2.3598692762343183</v>
      </c>
      <c r="V118" s="334">
        <f>IF(V$10=0,0,V$10/FBT!V$5*1000)</f>
        <v>2.390739753628198</v>
      </c>
      <c r="W118" s="334">
        <f>IF(W$10=0,0,W$10/FBT!W$5*1000)</f>
        <v>2.5625501204063075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8.2179605689523694</v>
      </c>
      <c r="C119" s="350">
        <f>IF(C$16=0,0,C$16/FBT!C$5*1000)</f>
        <v>8.3164645857855461</v>
      </c>
      <c r="D119" s="350">
        <f>IF(D$16=0,0,D$16/FBT!D$5*1000)</f>
        <v>8.4634462034553604</v>
      </c>
      <c r="E119" s="350">
        <f>IF(E$16=0,0,E$16/FBT!E$5*1000)</f>
        <v>8.2748152858112771</v>
      </c>
      <c r="F119" s="350">
        <f>IF(F$16=0,0,F$16/FBT!F$5*1000)</f>
        <v>8.2250921821459695</v>
      </c>
      <c r="G119" s="350">
        <f>IF(G$16=0,0,G$16/FBT!G$5*1000)</f>
        <v>7.8615511074863837</v>
      </c>
      <c r="H119" s="350">
        <f>IF(H$16=0,0,H$16/FBT!H$5*1000)</f>
        <v>7.5633860772948909</v>
      </c>
      <c r="I119" s="350">
        <f>IF(I$16=0,0,I$16/FBT!I$5*1000)</f>
        <v>7.4563254391456795</v>
      </c>
      <c r="J119" s="350">
        <f>IF(J$16=0,0,J$16/FBT!J$5*1000)</f>
        <v>7.4705400613956572</v>
      </c>
      <c r="K119" s="350">
        <f>IF(K$16=0,0,K$16/FBT!K$5*1000)</f>
        <v>7.0471653370253717</v>
      </c>
      <c r="L119" s="350">
        <f>IF(L$16=0,0,L$16/FBT!L$5*1000)</f>
        <v>7.2592719964924619</v>
      </c>
      <c r="M119" s="350">
        <f>IF(M$16=0,0,M$16/FBT!M$5*1000)</f>
        <v>7.2392582358811444</v>
      </c>
      <c r="N119" s="350">
        <f>IF(N$16=0,0,N$16/FBT!N$5*1000)</f>
        <v>7.9909433607541613</v>
      </c>
      <c r="O119" s="350">
        <f>IF(O$16=0,0,O$16/FBT!O$5*1000)</f>
        <v>7.286878278406121</v>
      </c>
      <c r="P119" s="350">
        <f>IF(P$16=0,0,P$16/FBT!P$5*1000)</f>
        <v>7.0783698418091419</v>
      </c>
      <c r="Q119" s="350">
        <f>IF(Q$16=0,0,Q$16/FBT!Q$5*1000)</f>
        <v>6.9824922850089477</v>
      </c>
      <c r="R119" s="350">
        <f>IF(R$16=0,0,R$16/FBT!R$5*1000)</f>
        <v>7.1375078965683691</v>
      </c>
      <c r="S119" s="350">
        <f>IF(S$16=0,0,S$16/FBT!S$5*1000)</f>
        <v>7.1240095919818476</v>
      </c>
      <c r="T119" s="350">
        <f>IF(T$16=0,0,T$16/FBT!T$5*1000)</f>
        <v>7.1713802521889205</v>
      </c>
      <c r="U119" s="350">
        <f>IF(U$16=0,0,U$16/FBT!U$5*1000)</f>
        <v>7.0801921991115213</v>
      </c>
      <c r="V119" s="350">
        <f>IF(V$16=0,0,V$16/FBT!V$5*1000)</f>
        <v>7.1089525098785522</v>
      </c>
      <c r="W119" s="350">
        <f>IF(W$16=0,0,W$16/FBT!W$5*1000)</f>
        <v>7.5967048297349784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6.8483004741269742</v>
      </c>
      <c r="C120" s="350">
        <f>IF(C$25=0,0,C$25/FBT!C$5*1000)</f>
        <v>6.9303871548212896</v>
      </c>
      <c r="D120" s="350">
        <f>IF(D$25=0,0,D$25/FBT!D$5*1000)</f>
        <v>7.0528718362128</v>
      </c>
      <c r="E120" s="350">
        <f>IF(E$25=0,0,E$25/FBT!E$5*1000)</f>
        <v>6.895679404842733</v>
      </c>
      <c r="F120" s="350">
        <f>IF(F$25=0,0,F$25/FBT!F$5*1000)</f>
        <v>6.8542434851216463</v>
      </c>
      <c r="G120" s="350">
        <f>IF(G$25=0,0,G$25/FBT!G$5*1000)</f>
        <v>6.5512925895719851</v>
      </c>
      <c r="H120" s="350">
        <f>IF(H$25=0,0,H$25/FBT!H$5*1000)</f>
        <v>6.3028217310790779</v>
      </c>
      <c r="I120" s="350">
        <f>IF(I$25=0,0,I$25/FBT!I$5*1000)</f>
        <v>6.2136045326214013</v>
      </c>
      <c r="J120" s="350">
        <f>IF(J$25=0,0,J$25/FBT!J$5*1000)</f>
        <v>6.2254500511630511</v>
      </c>
      <c r="K120" s="350">
        <f>IF(K$25=0,0,K$25/FBT!K$5*1000)</f>
        <v>5.8726377808544763</v>
      </c>
      <c r="L120" s="350">
        <f>IF(L$25=0,0,L$25/FBT!L$5*1000)</f>
        <v>6.0493933304103829</v>
      </c>
      <c r="M120" s="350">
        <f>IF(M$25=0,0,M$25/FBT!M$5*1000)</f>
        <v>6.0327151965676222</v>
      </c>
      <c r="N120" s="350">
        <f>IF(N$25=0,0,N$25/FBT!N$5*1000)</f>
        <v>6.6591194672951382</v>
      </c>
      <c r="O120" s="350">
        <f>IF(O$25=0,0,O$25/FBT!O$5*1000)</f>
        <v>6.0723985653384345</v>
      </c>
      <c r="P120" s="350">
        <f>IF(P$25=0,0,P$25/FBT!P$5*1000)</f>
        <v>5.8986415348409542</v>
      </c>
      <c r="Q120" s="350">
        <f>IF(Q$25=0,0,Q$25/FBT!Q$5*1000)</f>
        <v>5.818743570840792</v>
      </c>
      <c r="R120" s="350">
        <f>IF(R$25=0,0,R$25/FBT!R$5*1000)</f>
        <v>5.9479232471403094</v>
      </c>
      <c r="S120" s="350">
        <f>IF(S$25=0,0,S$25/FBT!S$5*1000)</f>
        <v>5.936674659984873</v>
      </c>
      <c r="T120" s="350">
        <f>IF(T$25=0,0,T$25/FBT!T$5*1000)</f>
        <v>5.976150210157436</v>
      </c>
      <c r="U120" s="350">
        <f>IF(U$25=0,0,U$25/FBT!U$5*1000)</f>
        <v>5.9001601659262688</v>
      </c>
      <c r="V120" s="350">
        <f>IF(V$25=0,0,V$25/FBT!V$5*1000)</f>
        <v>5.9241270915654605</v>
      </c>
      <c r="W120" s="350">
        <f>IF(W$25=0,0,W$25/FBT!W$5*1000)</f>
        <v>6.3305873581124832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74.821728543463522</v>
      </c>
      <c r="C121" s="350">
        <f>IF(C$34=0,0,C$34/FBT!C$5*1000)</f>
        <v>74.575485356223467</v>
      </c>
      <c r="D121" s="350">
        <f>IF(D$34=0,0,D$34/FBT!D$5*1000)</f>
        <v>75.848766432002094</v>
      </c>
      <c r="E121" s="350">
        <f>IF(E$34=0,0,E$34/FBT!E$5*1000)</f>
        <v>73.770558517609231</v>
      </c>
      <c r="F121" s="350">
        <f>IF(F$34=0,0,F$34/FBT!F$5*1000)</f>
        <v>73.459269393234351</v>
      </c>
      <c r="G121" s="350">
        <f>IF(G$34=0,0,G$34/FBT!G$5*1000)</f>
        <v>70.350627120800965</v>
      </c>
      <c r="H121" s="350">
        <f>IF(H$34=0,0,H$34/FBT!H$5*1000)</f>
        <v>67.846143087281348</v>
      </c>
      <c r="I121" s="350">
        <f>IF(I$34=0,0,I$34/FBT!I$5*1000)</f>
        <v>66.478311374491028</v>
      </c>
      <c r="J121" s="350">
        <f>IF(J$34=0,0,J$34/FBT!J$5*1000)</f>
        <v>66.685647993213621</v>
      </c>
      <c r="K121" s="350">
        <f>IF(K$34=0,0,K$34/FBT!K$5*1000)</f>
        <v>62.731872098954895</v>
      </c>
      <c r="L121" s="350">
        <f>IF(L$34=0,0,L$34/FBT!L$5*1000)</f>
        <v>62.703952790124156</v>
      </c>
      <c r="M121" s="350">
        <f>IF(M$34=0,0,M$34/FBT!M$5*1000)</f>
        <v>62.438314311101173</v>
      </c>
      <c r="N121" s="350">
        <f>IF(N$34=0,0,N$34/FBT!N$5*1000)</f>
        <v>52.296913043904958</v>
      </c>
      <c r="O121" s="350">
        <f>IF(O$34=0,0,O$34/FBT!O$5*1000)</f>
        <v>57.410750853143732</v>
      </c>
      <c r="P121" s="350">
        <f>IF(P$34=0,0,P$34/FBT!P$5*1000)</f>
        <v>58.943862722246692</v>
      </c>
      <c r="Q121" s="350">
        <f>IF(Q$34=0,0,Q$34/FBT!Q$5*1000)</f>
        <v>57.182422685629753</v>
      </c>
      <c r="R121" s="350">
        <f>IF(R$34=0,0,R$34/FBT!R$5*1000)</f>
        <v>56.747101265941509</v>
      </c>
      <c r="S121" s="350">
        <f>IF(S$34=0,0,S$34/FBT!S$5*1000)</f>
        <v>57.250713170894201</v>
      </c>
      <c r="T121" s="350">
        <f>IF(T$34=0,0,T$34/FBT!T$5*1000)</f>
        <v>58.630079825625103</v>
      </c>
      <c r="U121" s="350">
        <f>IF(U$34=0,0,U$34/FBT!U$5*1000)</f>
        <v>55.773919144246975</v>
      </c>
      <c r="V121" s="350">
        <f>IF(V$34=0,0,V$34/FBT!V$5*1000)</f>
        <v>57.550013694089955</v>
      </c>
      <c r="W121" s="350">
        <f>IF(W$34=0,0,W$34/FBT!W$5*1000)</f>
        <v>62.218056904567902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13.095558762738831</v>
      </c>
      <c r="C122" s="350">
        <f>IF(C$45=0,0,C$45/FBT!C$5*1000)</f>
        <v>13.16229884431521</v>
      </c>
      <c r="D122" s="350">
        <f>IF(D$45=0,0,D$45/FBT!D$5*1000)</f>
        <v>13.395133174128921</v>
      </c>
      <c r="E122" s="350">
        <f>IF(E$45=0,0,E$45/FBT!E$5*1000)</f>
        <v>13.257341806948562</v>
      </c>
      <c r="F122" s="350">
        <f>IF(F$45=0,0,F$45/FBT!F$5*1000)</f>
        <v>13.112215770190023</v>
      </c>
      <c r="G122" s="350">
        <f>IF(G$45=0,0,G$45/FBT!G$5*1000)</f>
        <v>12.590463297192093</v>
      </c>
      <c r="H122" s="350">
        <f>IF(H$45=0,0,H$45/FBT!H$5*1000)</f>
        <v>12.120553226590138</v>
      </c>
      <c r="I122" s="350">
        <f>IF(I$45=0,0,I$45/FBT!I$5*1000)</f>
        <v>11.975148785701467</v>
      </c>
      <c r="J122" s="350">
        <f>IF(J$45=0,0,J$45/FBT!J$5*1000)</f>
        <v>11.973019059400009</v>
      </c>
      <c r="K122" s="350">
        <f>IF(K$45=0,0,K$45/FBT!K$5*1000)</f>
        <v>11.353758242785187</v>
      </c>
      <c r="L122" s="350">
        <f>IF(L$45=0,0,L$45/FBT!L$5*1000)</f>
        <v>11.550691286763623</v>
      </c>
      <c r="M122" s="350">
        <f>IF(M$45=0,0,M$45/FBT!M$5*1000)</f>
        <v>11.510845619971253</v>
      </c>
      <c r="N122" s="350">
        <f>IF(N$45=0,0,N$45/FBT!N$5*1000)</f>
        <v>10.647889014213655</v>
      </c>
      <c r="O122" s="350">
        <f>IF(O$45=0,0,O$45/FBT!O$5*1000)</f>
        <v>10.994974590994628</v>
      </c>
      <c r="P122" s="350">
        <f>IF(P$45=0,0,P$45/FBT!P$5*1000)</f>
        <v>11.05111172953055</v>
      </c>
      <c r="Q122" s="350">
        <f>IF(Q$45=0,0,Q$45/FBT!Q$5*1000)</f>
        <v>10.792204139636809</v>
      </c>
      <c r="R122" s="350">
        <f>IF(R$45=0,0,R$45/FBT!R$5*1000)</f>
        <v>10.82204440391558</v>
      </c>
      <c r="S122" s="350">
        <f>IF(S$45=0,0,S$45/FBT!S$5*1000)</f>
        <v>10.879592969511142</v>
      </c>
      <c r="T122" s="350">
        <f>IF(T$45=0,0,T$45/FBT!T$5*1000)</f>
        <v>11.081982949614893</v>
      </c>
      <c r="U122" s="350">
        <f>IF(U$45=0,0,U$45/FBT!U$5*1000)</f>
        <v>10.672591069723602</v>
      </c>
      <c r="V122" s="350">
        <f>IF(V$45=0,0,V$45/FBT!V$5*1000)</f>
        <v>10.898941051835683</v>
      </c>
      <c r="W122" s="350">
        <f>IF(W$45=0,0,W$45/FBT!W$5*1000)</f>
        <v>11.726673282886608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9.115036260334282</v>
      </c>
      <c r="C123" s="350">
        <f>IF(C$66=0,0,C$66/FBT!C$5*1000)</f>
        <v>9.2746632653805712</v>
      </c>
      <c r="D123" s="350">
        <f>IF(D$66=0,0,D$66/FBT!D$5*1000)</f>
        <v>9.4601863327691955</v>
      </c>
      <c r="E123" s="350">
        <f>IF(E$66=0,0,E$66/FBT!E$5*1000)</f>
        <v>10.234878978664559</v>
      </c>
      <c r="F123" s="350">
        <f>IF(F$66=0,0,F$66/FBT!F$5*1000)</f>
        <v>9.7388485454029734</v>
      </c>
      <c r="G123" s="350">
        <f>IF(G$66=0,0,G$66/FBT!G$5*1000)</f>
        <v>9.5536327100610414</v>
      </c>
      <c r="H123" s="350">
        <f>IF(H$66=0,0,H$66/FBT!H$5*1000)</f>
        <v>9.160105595057713</v>
      </c>
      <c r="I123" s="350">
        <f>IF(I$66=0,0,I$66/FBT!I$5*1000)</f>
        <v>9.4072311358095675</v>
      </c>
      <c r="J123" s="350">
        <f>IF(J$66=0,0,J$66/FBT!J$5*1000)</f>
        <v>9.2253284444289143</v>
      </c>
      <c r="K123" s="350">
        <f>IF(K$66=0,0,K$66/FBT!K$5*1000)</f>
        <v>9.2555229192529751</v>
      </c>
      <c r="L123" s="350">
        <f>IF(L$66=0,0,L$66/FBT!L$5*1000)</f>
        <v>9.8580334879156482</v>
      </c>
      <c r="M123" s="350">
        <f>IF(M$66=0,0,M$66/FBT!M$5*1000)</f>
        <v>9.8197235894989383</v>
      </c>
      <c r="N123" s="350">
        <f>IF(N$66=0,0,N$66/FBT!N$5*1000)</f>
        <v>12.021554720259248</v>
      </c>
      <c r="O123" s="350">
        <f>IF(O$66=0,0,O$66/FBT!O$5*1000)</f>
        <v>10.683695423300716</v>
      </c>
      <c r="P123" s="350">
        <f>IF(P$66=0,0,P$66/FBT!P$5*1000)</f>
        <v>10.057470352244293</v>
      </c>
      <c r="Q123" s="350">
        <f>IF(Q$66=0,0,Q$66/FBT!Q$5*1000)</f>
        <v>10.047122826856143</v>
      </c>
      <c r="R123" s="350">
        <f>IF(R$66=0,0,R$66/FBT!R$5*1000)</f>
        <v>10.431556101857522</v>
      </c>
      <c r="S123" s="350">
        <f>IF(S$66=0,0,S$66/FBT!S$5*1000)</f>
        <v>10.361099649771575</v>
      </c>
      <c r="T123" s="350">
        <f>IF(T$66=0,0,T$66/FBT!T$5*1000)</f>
        <v>10.313020405239392</v>
      </c>
      <c r="U123" s="350">
        <f>IF(U$66=0,0,U$66/FBT!U$5*1000)</f>
        <v>10.38373190360428</v>
      </c>
      <c r="V123" s="350">
        <f>IF(V$66=0,0,V$66/FBT!V$5*1000)</f>
        <v>10.309354906743794</v>
      </c>
      <c r="W123" s="350">
        <f>IF(W$66=0,0,W$66/FBT!W$5*1000)</f>
        <v>10.955720950418561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7.6876033745329897</v>
      </c>
      <c r="C124" s="335">
        <f>IF(C$80=0,0,C$80/FBT!C$5*1000)</f>
        <v>7.880903489907757</v>
      </c>
      <c r="D124" s="335">
        <f>IF(D$80=0,0,D$80/FBT!D$5*1000)</f>
        <v>8.0482103815399615</v>
      </c>
      <c r="E124" s="335">
        <f>IF(E$80=0,0,E$80/FBT!E$5*1000)</f>
        <v>9.2601522661519144</v>
      </c>
      <c r="F124" s="335">
        <f>IF(F$80=0,0,F$80/FBT!F$5*1000)</f>
        <v>8.5967208155760559</v>
      </c>
      <c r="G124" s="335">
        <f>IF(G$80=0,0,G$80/FBT!G$5*1000)</f>
        <v>8.5550383060219737</v>
      </c>
      <c r="H124" s="335">
        <f>IF(H$80=0,0,H$80/FBT!H$5*1000)</f>
        <v>8.1749742951328734</v>
      </c>
      <c r="I124" s="335">
        <f>IF(I$80=0,0,I$80/FBT!I$5*1000)</f>
        <v>8.6069138389069675</v>
      </c>
      <c r="J124" s="335">
        <f>IF(J$80=0,0,J$80/FBT!J$5*1000)</f>
        <v>8.3319390787511676</v>
      </c>
      <c r="K124" s="335">
        <f>IF(K$80=0,0,K$80/FBT!K$5*1000)</f>
        <v>8.6692320408839674</v>
      </c>
      <c r="L124" s="335">
        <f>IF(L$80=0,0,L$80/FBT!L$5*1000)</f>
        <v>9.4676991264959334</v>
      </c>
      <c r="M124" s="335">
        <f>IF(M$80=0,0,M$80/FBT!M$5*1000)</f>
        <v>9.4275734384882508</v>
      </c>
      <c r="N124" s="335">
        <f>IF(N$80=0,0,N$80/FBT!N$5*1000)</f>
        <v>13.089684519046552</v>
      </c>
      <c r="O124" s="335">
        <f>IF(O$80=0,0,O$80/FBT!O$5*1000)</f>
        <v>10.949013733337496</v>
      </c>
      <c r="P124" s="335">
        <f>IF(P$80=0,0,P$80/FBT!P$5*1000)</f>
        <v>9.9925050043601296</v>
      </c>
      <c r="Q124" s="335">
        <f>IF(Q$80=0,0,Q$80/FBT!Q$5*1000)</f>
        <v>10.093756481650965</v>
      </c>
      <c r="R124" s="335">
        <f>IF(R$80=0,0,R$80/FBT!R$5*1000)</f>
        <v>10.653893657980628</v>
      </c>
      <c r="S124" s="335">
        <f>IF(S$80=0,0,S$80/FBT!S$5*1000)</f>
        <v>10.522200100477658</v>
      </c>
      <c r="T124" s="335">
        <f>IF(T$80=0,0,T$80/FBT!T$5*1000)</f>
        <v>10.356394870383147</v>
      </c>
      <c r="U124" s="335">
        <f>IF(U$80=0,0,U$80/FBT!U$5*1000)</f>
        <v>10.649367160677441</v>
      </c>
      <c r="V124" s="335">
        <f>IF(V$80=0,0,V$80/FBT!V$5*1000)</f>
        <v>10.43883922011287</v>
      </c>
      <c r="W124" s="335">
        <f>IF(W$80=0,0,W$80/FBT!W$5*1000)</f>
        <v>11.028922068527393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HU: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224.5488813839975</v>
      </c>
      <c r="C5" s="225">
        <v>281.56932075292059</v>
      </c>
      <c r="D5" s="225">
        <v>284.13594767221178</v>
      </c>
      <c r="E5" s="225">
        <v>268.31474812710292</v>
      </c>
      <c r="F5" s="225">
        <v>250.88434374920399</v>
      </c>
      <c r="G5" s="225">
        <v>218.9886460274806</v>
      </c>
      <c r="H5" s="225">
        <v>224.27330524003781</v>
      </c>
      <c r="I5" s="225">
        <v>200.7443263187802</v>
      </c>
      <c r="J5" s="225">
        <v>219.58037322015949</v>
      </c>
      <c r="K5" s="225">
        <v>191.87498395009109</v>
      </c>
      <c r="L5" s="225">
        <v>199.84190561319599</v>
      </c>
      <c r="M5" s="225">
        <v>202.05135899466089</v>
      </c>
      <c r="N5" s="225">
        <v>234.89651028149331</v>
      </c>
      <c r="O5" s="225">
        <v>270.76914909592767</v>
      </c>
      <c r="P5" s="225">
        <v>276.47215582863362</v>
      </c>
      <c r="Q5" s="225">
        <v>287.16468332122417</v>
      </c>
      <c r="R5" s="225">
        <v>288.39358373533582</v>
      </c>
      <c r="S5" s="225">
        <v>303.8717807168598</v>
      </c>
      <c r="T5" s="225">
        <v>322.60372197106312</v>
      </c>
      <c r="U5" s="225">
        <v>325.45423335225479</v>
      </c>
      <c r="V5" s="225">
        <v>337.59117253007082</v>
      </c>
      <c r="W5" s="225">
        <v>354.56255198727069</v>
      </c>
      <c r="DA5" s="89" t="s">
        <v>2230</v>
      </c>
    </row>
    <row r="6" spans="1:105" ht="12" customHeight="1" x14ac:dyDescent="0.25">
      <c r="A6" s="55" t="s">
        <v>92</v>
      </c>
      <c r="B6" s="261">
        <v>2.328222230928612</v>
      </c>
      <c r="C6" s="261">
        <v>2.9657353208899928</v>
      </c>
      <c r="D6" s="261">
        <v>2.995413867313292</v>
      </c>
      <c r="E6" s="261">
        <v>3.1926748176501398</v>
      </c>
      <c r="F6" s="261">
        <v>2.863027394462303</v>
      </c>
      <c r="G6" s="261">
        <v>2.5706555881804158</v>
      </c>
      <c r="H6" s="261">
        <v>2.6042048930849049</v>
      </c>
      <c r="I6" s="261">
        <v>2.4496440746609069</v>
      </c>
      <c r="J6" s="261">
        <v>2.6018384145012781</v>
      </c>
      <c r="K6" s="261">
        <v>2.4694460632413682</v>
      </c>
      <c r="L6" s="261">
        <v>2.7171508627138738</v>
      </c>
      <c r="M6" s="261">
        <v>2.7472998980190981</v>
      </c>
      <c r="N6" s="261">
        <v>4.2740798258219632</v>
      </c>
      <c r="O6" s="261">
        <v>4.2598041371576763</v>
      </c>
      <c r="P6" s="261">
        <v>4.0518487544693018</v>
      </c>
      <c r="Q6" s="261">
        <v>4.308595861026995</v>
      </c>
      <c r="R6" s="261">
        <v>4.4896649242519358</v>
      </c>
      <c r="S6" s="261">
        <v>4.671001100035701</v>
      </c>
      <c r="T6" s="261">
        <v>4.8503959089905537</v>
      </c>
      <c r="U6" s="261">
        <v>5.1448704578968432</v>
      </c>
      <c r="V6" s="261">
        <v>5.1712168210641973</v>
      </c>
      <c r="W6" s="261">
        <v>5.3568053375939488</v>
      </c>
      <c r="DA6" s="67" t="s">
        <v>2231</v>
      </c>
    </row>
    <row r="7" spans="1:105" ht="12" customHeight="1" x14ac:dyDescent="0.25">
      <c r="A7" s="202" t="s">
        <v>93</v>
      </c>
      <c r="B7" s="226">
        <v>0.70393577957611742</v>
      </c>
      <c r="C7" s="226">
        <v>0.89668725665180593</v>
      </c>
      <c r="D7" s="226">
        <v>0.90566053696656246</v>
      </c>
      <c r="E7" s="226">
        <v>0.96530219789164995</v>
      </c>
      <c r="F7" s="226">
        <v>0.86563361267483629</v>
      </c>
      <c r="G7" s="226">
        <v>0.7772352748155551</v>
      </c>
      <c r="H7" s="226">
        <v>0.78737887527965589</v>
      </c>
      <c r="I7" s="226">
        <v>0.74064755867083532</v>
      </c>
      <c r="J7" s="226">
        <v>0.78666337272818787</v>
      </c>
      <c r="K7" s="226">
        <v>0.74663467110510884</v>
      </c>
      <c r="L7" s="226">
        <v>0.82152798189180176</v>
      </c>
      <c r="M7" s="226">
        <v>0.83064351407301718</v>
      </c>
      <c r="N7" s="226">
        <v>1.2922639747153899</v>
      </c>
      <c r="O7" s="226">
        <v>1.287947733810469</v>
      </c>
      <c r="P7" s="226">
        <v>1.225072621424224</v>
      </c>
      <c r="Q7" s="226">
        <v>1.3026998651674111</v>
      </c>
      <c r="R7" s="226">
        <v>1.3574459244074379</v>
      </c>
      <c r="S7" s="226">
        <v>1.412272744875853</v>
      </c>
      <c r="T7" s="226">
        <v>1.4665125949279569</v>
      </c>
      <c r="U7" s="226">
        <v>1.555546695022</v>
      </c>
      <c r="V7" s="226">
        <v>1.5635124928950881</v>
      </c>
      <c r="W7" s="226">
        <v>1.619625004548084</v>
      </c>
      <c r="DA7" s="174" t="s">
        <v>2232</v>
      </c>
    </row>
    <row r="8" spans="1:105" ht="12" customHeight="1" x14ac:dyDescent="0.25">
      <c r="A8" s="202" t="s">
        <v>94</v>
      </c>
      <c r="B8" s="226">
        <v>8.7929022098009995</v>
      </c>
      <c r="C8" s="226">
        <v>11.20057196874094</v>
      </c>
      <c r="D8" s="226">
        <v>11.31265772797923</v>
      </c>
      <c r="E8" s="226">
        <v>12.05764513643315</v>
      </c>
      <c r="F8" s="226">
        <v>10.81267912017471</v>
      </c>
      <c r="G8" s="226">
        <v>9.7084904102704357</v>
      </c>
      <c r="H8" s="226">
        <v>9.8351947056393154</v>
      </c>
      <c r="I8" s="226">
        <v>9.2514711487488785</v>
      </c>
      <c r="J8" s="226">
        <v>9.8262573222181846</v>
      </c>
      <c r="K8" s="226">
        <v>9.3262565136657649</v>
      </c>
      <c r="L8" s="226">
        <v>10.26175315557842</v>
      </c>
      <c r="M8" s="226">
        <v>10.37561579104211</v>
      </c>
      <c r="N8" s="226">
        <v>16.14174344961323</v>
      </c>
      <c r="O8" s="226">
        <v>16.08782903683289</v>
      </c>
      <c r="P8" s="226">
        <v>15.30245240066388</v>
      </c>
      <c r="Q8" s="226">
        <v>16.27209875599085</v>
      </c>
      <c r="R8" s="226">
        <v>16.95593492291988</v>
      </c>
      <c r="S8" s="226">
        <v>17.640779882986241</v>
      </c>
      <c r="T8" s="226">
        <v>18.318292961906032</v>
      </c>
      <c r="U8" s="226">
        <v>19.4304230143605</v>
      </c>
      <c r="V8" s="226">
        <v>19.52992425261732</v>
      </c>
      <c r="W8" s="226">
        <v>20.230828855034609</v>
      </c>
      <c r="DA8" s="174" t="s">
        <v>2233</v>
      </c>
    </row>
    <row r="9" spans="1:105" ht="12" customHeight="1" x14ac:dyDescent="0.25">
      <c r="A9" s="202" t="s">
        <v>95</v>
      </c>
      <c r="B9" s="226">
        <v>4.6604921281372924</v>
      </c>
      <c r="C9" s="226">
        <v>5.9366266387868478</v>
      </c>
      <c r="D9" s="226">
        <v>5.9960353284483894</v>
      </c>
      <c r="E9" s="226">
        <v>6.3909001716842013</v>
      </c>
      <c r="F9" s="226">
        <v>5.7310322259104449</v>
      </c>
      <c r="G9" s="226">
        <v>5.1457803184400221</v>
      </c>
      <c r="H9" s="226">
        <v>5.2129372544639008</v>
      </c>
      <c r="I9" s="226">
        <v>4.9035469101855531</v>
      </c>
      <c r="J9" s="226">
        <v>5.2082001831208453</v>
      </c>
      <c r="K9" s="226">
        <v>4.9431853135453139</v>
      </c>
      <c r="L9" s="226">
        <v>5.4390255528093272</v>
      </c>
      <c r="M9" s="226">
        <v>5.4993760381901362</v>
      </c>
      <c r="N9" s="226">
        <v>8.5555902347555737</v>
      </c>
      <c r="O9" s="226">
        <v>8.5270140388238289</v>
      </c>
      <c r="P9" s="226">
        <v>8.1107417383757809</v>
      </c>
      <c r="Q9" s="226">
        <v>8.6246823120627312</v>
      </c>
      <c r="R9" s="226">
        <v>8.9871352311178203</v>
      </c>
      <c r="S9" s="226">
        <v>9.3501228396717</v>
      </c>
      <c r="T9" s="226">
        <v>9.7092243394582205</v>
      </c>
      <c r="U9" s="226">
        <v>10.298685387842401</v>
      </c>
      <c r="V9" s="226">
        <v>10.35142391791714</v>
      </c>
      <c r="W9" s="226">
        <v>10.72292360075223</v>
      </c>
      <c r="DA9" s="174" t="s">
        <v>2234</v>
      </c>
    </row>
    <row r="10" spans="1:105" ht="12" customHeight="1" x14ac:dyDescent="0.25">
      <c r="A10" s="56" t="s">
        <v>96</v>
      </c>
      <c r="B10" s="262">
        <v>6.5858849447508758</v>
      </c>
      <c r="C10" s="262">
        <v>8.3000786614990663</v>
      </c>
      <c r="D10" s="262">
        <v>8.374607509712737</v>
      </c>
      <c r="E10" s="262">
        <v>7.7504096522222063</v>
      </c>
      <c r="F10" s="262">
        <v>7.335460111188727</v>
      </c>
      <c r="G10" s="262">
        <v>6.3747683694875157</v>
      </c>
      <c r="H10" s="262">
        <v>6.517380983944336</v>
      </c>
      <c r="I10" s="262">
        <v>5.7963509180699679</v>
      </c>
      <c r="J10" s="262">
        <v>6.3464310425349613</v>
      </c>
      <c r="K10" s="262">
        <v>5.5498673624433046</v>
      </c>
      <c r="L10" s="262">
        <v>5.8140771306378038</v>
      </c>
      <c r="M10" s="262">
        <v>5.8722407636551797</v>
      </c>
      <c r="N10" s="262">
        <v>7.9354299895239908</v>
      </c>
      <c r="O10" s="262">
        <v>8.4032517710699057</v>
      </c>
      <c r="P10" s="262">
        <v>8.3766184586962975</v>
      </c>
      <c r="Q10" s="262">
        <v>8.7525039484028788</v>
      </c>
      <c r="R10" s="262">
        <v>8.9404595013060639</v>
      </c>
      <c r="S10" s="262">
        <v>9.7217653750185811</v>
      </c>
      <c r="T10" s="262">
        <v>9.8744970101615088</v>
      </c>
      <c r="U10" s="262">
        <v>10.21771379686157</v>
      </c>
      <c r="V10" s="262">
        <v>10.578353367873531</v>
      </c>
      <c r="W10" s="262">
        <v>11.087053996526571</v>
      </c>
      <c r="DA10" s="68" t="s">
        <v>2235</v>
      </c>
    </row>
    <row r="11" spans="1:105" ht="12" customHeight="1" x14ac:dyDescent="0.25">
      <c r="A11" s="37" t="s">
        <v>160</v>
      </c>
      <c r="B11" s="228">
        <v>2.0623374750123741E-2</v>
      </c>
      <c r="C11" s="228">
        <v>3.8428233757076873E-2</v>
      </c>
      <c r="D11" s="228">
        <v>1.8717911236009441E-2</v>
      </c>
      <c r="E11" s="228">
        <v>1.7073126236941061E-2</v>
      </c>
      <c r="F11" s="228">
        <v>1.8891618007826329E-2</v>
      </c>
      <c r="G11" s="228">
        <v>1.8319533566580871E-2</v>
      </c>
      <c r="H11" s="228">
        <v>0</v>
      </c>
      <c r="I11" s="228">
        <v>1.6416124894785469E-2</v>
      </c>
      <c r="J11" s="228">
        <v>1.61115229297417E-2</v>
      </c>
      <c r="K11" s="228">
        <v>0</v>
      </c>
      <c r="L11" s="228">
        <v>0</v>
      </c>
      <c r="M11" s="228">
        <v>8.9734904243508953E-2</v>
      </c>
      <c r="N11" s="228">
        <v>1.873346455664977E-2</v>
      </c>
      <c r="O11" s="228">
        <v>3.8019133883237993E-2</v>
      </c>
      <c r="P11" s="228">
        <v>4.1803168240153593E-2</v>
      </c>
      <c r="Q11" s="228">
        <v>5.397142497787278E-2</v>
      </c>
      <c r="R11" s="228">
        <v>5.267747894298884E-2</v>
      </c>
      <c r="S11" s="228">
        <v>5.1712870361126179E-2</v>
      </c>
      <c r="T11" s="228">
        <v>5.449581098976599E-2</v>
      </c>
      <c r="U11" s="228">
        <v>6.4651247421301947E-2</v>
      </c>
      <c r="V11" s="228">
        <v>6.7636281257931419E-2</v>
      </c>
      <c r="W11" s="228">
        <v>8.2384827358544313E-2</v>
      </c>
      <c r="DA11" s="69" t="s">
        <v>2236</v>
      </c>
    </row>
    <row r="12" spans="1:105" ht="12" customHeight="1" x14ac:dyDescent="0.25">
      <c r="A12" s="37" t="s">
        <v>162</v>
      </c>
      <c r="B12" s="228">
        <v>5.5782449436543811</v>
      </c>
      <c r="C12" s="228">
        <v>7.0506941192737402</v>
      </c>
      <c r="D12" s="228">
        <v>7.1563096389420586</v>
      </c>
      <c r="E12" s="228">
        <v>6.0378865375448099</v>
      </c>
      <c r="F12" s="228">
        <v>5.8797781715636903</v>
      </c>
      <c r="G12" s="228">
        <v>4.9844440444350981</v>
      </c>
      <c r="H12" s="228">
        <v>5.2096474731832618</v>
      </c>
      <c r="I12" s="228">
        <v>4.3986057970097017</v>
      </c>
      <c r="J12" s="228">
        <v>5.0095738299438546</v>
      </c>
      <c r="K12" s="228">
        <v>3.8843496745097692</v>
      </c>
      <c r="L12" s="228">
        <v>3.8320355861518451</v>
      </c>
      <c r="M12" s="228">
        <v>3.8139485181388748</v>
      </c>
      <c r="N12" s="228">
        <v>2.0987541071042188</v>
      </c>
      <c r="O12" s="228">
        <v>3.6692810061111252</v>
      </c>
      <c r="P12" s="228">
        <v>4.407895346800573</v>
      </c>
      <c r="Q12" s="228">
        <v>4.3136013287854631</v>
      </c>
      <c r="R12" s="228">
        <v>3.9085647719459771</v>
      </c>
      <c r="S12" s="228">
        <v>4.1414076865226086</v>
      </c>
      <c r="T12" s="228">
        <v>4.9339543667609256</v>
      </c>
      <c r="U12" s="228">
        <v>4.3332023125228174</v>
      </c>
      <c r="V12" s="228">
        <v>4.7530323611372367</v>
      </c>
      <c r="W12" s="228">
        <v>5.1210516316344101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0.29323104841583869</v>
      </c>
      <c r="P13" s="228">
        <v>0.38488224694207768</v>
      </c>
      <c r="Q13" s="228">
        <v>0.38488224694199658</v>
      </c>
      <c r="R13" s="228">
        <v>0.38488224694189871</v>
      </c>
      <c r="S13" s="228">
        <v>0.87975912883206508</v>
      </c>
      <c r="T13" s="228">
        <v>0.34826135768214023</v>
      </c>
      <c r="U13" s="228">
        <v>0.31157448483787331</v>
      </c>
      <c r="V13" s="228">
        <v>0.3299179212600899</v>
      </c>
      <c r="W13" s="228">
        <v>0.36660479410413738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0.19011012345265149</v>
      </c>
      <c r="T14" s="228">
        <v>0.1175837747916436</v>
      </c>
      <c r="U14" s="228">
        <v>0.148743900981576</v>
      </c>
      <c r="V14" s="228">
        <v>0.37542608778586017</v>
      </c>
      <c r="W14" s="228">
        <v>0.45267318380455479</v>
      </c>
      <c r="DA14" s="69" t="s">
        <v>2239</v>
      </c>
    </row>
    <row r="15" spans="1:105" ht="12" customHeight="1" x14ac:dyDescent="0.25">
      <c r="A15" s="37" t="s">
        <v>38</v>
      </c>
      <c r="B15" s="228">
        <v>0.98701662634637122</v>
      </c>
      <c r="C15" s="228">
        <v>1.21095630846825</v>
      </c>
      <c r="D15" s="228">
        <v>1.1995799595346679</v>
      </c>
      <c r="E15" s="228">
        <v>1.695449988440455</v>
      </c>
      <c r="F15" s="228">
        <v>1.43679032161721</v>
      </c>
      <c r="G15" s="228">
        <v>1.3720047914858371</v>
      </c>
      <c r="H15" s="228">
        <v>1.3077335107610739</v>
      </c>
      <c r="I15" s="228">
        <v>1.3813289961654811</v>
      </c>
      <c r="J15" s="228">
        <v>1.320745689661365</v>
      </c>
      <c r="K15" s="228">
        <v>1.6655176879335349</v>
      </c>
      <c r="L15" s="228">
        <v>1.982041544485958</v>
      </c>
      <c r="M15" s="228">
        <v>1.968557341272795</v>
      </c>
      <c r="N15" s="228">
        <v>5.8179424178631223</v>
      </c>
      <c r="O15" s="228">
        <v>4.402720582659704</v>
      </c>
      <c r="P15" s="228">
        <v>3.5420376967134941</v>
      </c>
      <c r="Q15" s="228">
        <v>4.0000489476975467</v>
      </c>
      <c r="R15" s="228">
        <v>4.5943350034751997</v>
      </c>
      <c r="S15" s="228">
        <v>4.4587755658501296</v>
      </c>
      <c r="T15" s="228">
        <v>4.4202016999370324</v>
      </c>
      <c r="U15" s="228">
        <v>5.3595418510979993</v>
      </c>
      <c r="V15" s="228">
        <v>5.0523407164324077</v>
      </c>
      <c r="W15" s="228">
        <v>5.0643395596249263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15.782005992305267</v>
      </c>
      <c r="C16" s="263">
        <f t="shared" si="0"/>
        <v>19.890516582379888</v>
      </c>
      <c r="D16" s="263">
        <f t="shared" si="0"/>
        <v>20.117282966379044</v>
      </c>
      <c r="E16" s="263">
        <f t="shared" si="0"/>
        <v>18.687998449032172</v>
      </c>
      <c r="F16" s="263">
        <f t="shared" si="0"/>
        <v>17.566431782076503</v>
      </c>
      <c r="G16" s="263">
        <f t="shared" si="0"/>
        <v>15.300915177912389</v>
      </c>
      <c r="H16" s="263">
        <f t="shared" si="0"/>
        <v>15.701716440919657</v>
      </c>
      <c r="I16" s="263">
        <f t="shared" si="0"/>
        <v>14.009659678677705</v>
      </c>
      <c r="J16" s="263">
        <f t="shared" si="0"/>
        <v>15.366008371695418</v>
      </c>
      <c r="K16" s="263">
        <f t="shared" si="0"/>
        <v>13.408917445820197</v>
      </c>
      <c r="L16" s="263">
        <f t="shared" si="0"/>
        <v>14.075238314051091</v>
      </c>
      <c r="M16" s="263">
        <f t="shared" si="0"/>
        <v>14.227591114470751</v>
      </c>
      <c r="N16" s="263">
        <f t="shared" si="0"/>
        <v>19.205643566065326</v>
      </c>
      <c r="O16" s="263">
        <f t="shared" si="0"/>
        <v>19.999414060896246</v>
      </c>
      <c r="P16" s="263">
        <f t="shared" si="0"/>
        <v>19.810564682798848</v>
      </c>
      <c r="Q16" s="263">
        <f t="shared" si="0"/>
        <v>20.746795286588842</v>
      </c>
      <c r="R16" s="263">
        <f t="shared" si="0"/>
        <v>21.200161336367152</v>
      </c>
      <c r="S16" s="263">
        <f t="shared" si="0"/>
        <v>22.192129015587952</v>
      </c>
      <c r="T16" s="263">
        <f t="shared" si="0"/>
        <v>23.342870395253318</v>
      </c>
      <c r="U16" s="263">
        <f t="shared" si="0"/>
        <v>24.180216500003326</v>
      </c>
      <c r="V16" s="263">
        <f t="shared" si="0"/>
        <v>24.680271790180658</v>
      </c>
      <c r="W16" s="263">
        <f t="shared" si="0"/>
        <v>25.769333396565326</v>
      </c>
      <c r="DA16" s="70"/>
    </row>
    <row r="17" spans="1:105" ht="12" customHeight="1" x14ac:dyDescent="0.25">
      <c r="A17" s="60" t="s">
        <v>2150</v>
      </c>
      <c r="B17" s="331">
        <v>13.562931499506471</v>
      </c>
      <c r="C17" s="331">
        <v>17.106077430113451</v>
      </c>
      <c r="D17" s="331">
        <v>17.29176012507817</v>
      </c>
      <c r="E17" s="331">
        <v>14.53781601778058</v>
      </c>
      <c r="F17" s="331">
        <v>14.34088266918997</v>
      </c>
      <c r="G17" s="331">
        <v>12.12797509590472</v>
      </c>
      <c r="H17" s="331">
        <v>12.516675101680329</v>
      </c>
      <c r="I17" s="331">
        <v>10.58346684875079</v>
      </c>
      <c r="J17" s="331">
        <v>12.0002248898152</v>
      </c>
      <c r="K17" s="331">
        <v>9.3490437057778433</v>
      </c>
      <c r="L17" s="331">
        <v>9.1953253752776423</v>
      </c>
      <c r="M17" s="331">
        <v>9.3429184743628007</v>
      </c>
      <c r="N17" s="331">
        <v>5.1215691042584552</v>
      </c>
      <c r="O17" s="331">
        <v>9.1057653611780331</v>
      </c>
      <c r="P17" s="331">
        <v>10.99327525276086</v>
      </c>
      <c r="Q17" s="331">
        <v>10.76540970029934</v>
      </c>
      <c r="R17" s="331">
        <v>9.7818242241387559</v>
      </c>
      <c r="S17" s="331">
        <v>10.69665697232047</v>
      </c>
      <c r="T17" s="331">
        <v>12.28111178924771</v>
      </c>
      <c r="U17" s="331">
        <v>10.8409675326129</v>
      </c>
      <c r="V17" s="331">
        <v>12.02514213475026</v>
      </c>
      <c r="W17" s="331">
        <v>12.971890109948211</v>
      </c>
      <c r="DA17" s="72" t="s">
        <v>2241</v>
      </c>
    </row>
    <row r="18" spans="1:105" ht="12" customHeight="1" x14ac:dyDescent="0.25">
      <c r="A18" s="59" t="s">
        <v>30</v>
      </c>
      <c r="B18" s="232">
        <v>0.13559487639949419</v>
      </c>
      <c r="C18" s="232">
        <v>0.27743805376897351</v>
      </c>
      <c r="D18" s="232">
        <v>0.27035128916926771</v>
      </c>
      <c r="E18" s="232">
        <v>0.181391556095925</v>
      </c>
      <c r="F18" s="232">
        <v>0.27539525838892998</v>
      </c>
      <c r="G18" s="232">
        <v>0.21532089185584299</v>
      </c>
      <c r="H18" s="232">
        <v>0.13564526472862551</v>
      </c>
      <c r="I18" s="232">
        <v>9.5298825806701418E-2</v>
      </c>
      <c r="J18" s="232">
        <v>2.5037536772561961E-2</v>
      </c>
      <c r="K18" s="232">
        <v>7.5823592404507312E-2</v>
      </c>
      <c r="L18" s="232">
        <v>9.4698523984668284E-2</v>
      </c>
      <c r="M18" s="232">
        <v>9.384053797690281E-2</v>
      </c>
      <c r="N18" s="232">
        <v>5.789406194504107E-2</v>
      </c>
      <c r="O18" s="232">
        <v>6.3858190669063564E-2</v>
      </c>
      <c r="P18" s="232">
        <v>6.5729446713474096E-2</v>
      </c>
      <c r="Q18" s="232">
        <v>4.2687898109679281E-2</v>
      </c>
      <c r="R18" s="232">
        <v>4.143274276377315E-2</v>
      </c>
      <c r="S18" s="232">
        <v>4.1563170015955359E-2</v>
      </c>
      <c r="T18" s="232">
        <v>6.3353619687053706E-2</v>
      </c>
      <c r="U18" s="232">
        <v>3.9759647979910683E-2</v>
      </c>
      <c r="V18" s="232">
        <v>4.1909779648853632E-2</v>
      </c>
      <c r="W18" s="232">
        <v>4.2927597179790923E-2</v>
      </c>
      <c r="DA18" s="71" t="s">
        <v>2242</v>
      </c>
    </row>
    <row r="19" spans="1:105" ht="12" customHeight="1" x14ac:dyDescent="0.25">
      <c r="A19" s="59" t="s">
        <v>33</v>
      </c>
      <c r="B19" s="232">
        <v>0.20004301108542749</v>
      </c>
      <c r="C19" s="232">
        <v>0.237203559113595</v>
      </c>
      <c r="D19" s="232">
        <v>0.47335944355527321</v>
      </c>
      <c r="E19" s="232">
        <v>0.13927253921848159</v>
      </c>
      <c r="F19" s="232">
        <v>0.23132286605732619</v>
      </c>
      <c r="G19" s="232">
        <v>0.18648715276032629</v>
      </c>
      <c r="H19" s="232">
        <v>0.1410252670830118</v>
      </c>
      <c r="I19" s="232">
        <v>0.13890190782784539</v>
      </c>
      <c r="J19" s="232">
        <v>0.13898977139186319</v>
      </c>
      <c r="K19" s="232">
        <v>0.13992946107646481</v>
      </c>
      <c r="L19" s="232">
        <v>0.12944798960681109</v>
      </c>
      <c r="M19" s="232">
        <v>4.2888445248647572E-2</v>
      </c>
      <c r="N19" s="232">
        <v>5.3545459358448358E-2</v>
      </c>
      <c r="O19" s="232">
        <v>0.18423578667164661</v>
      </c>
      <c r="P19" s="232">
        <v>0.32412340682323859</v>
      </c>
      <c r="Q19" s="232">
        <v>0.3154186464671479</v>
      </c>
      <c r="R19" s="232">
        <v>0.29587754928172261</v>
      </c>
      <c r="S19" s="232">
        <v>0.30059118823046882</v>
      </c>
      <c r="T19" s="232">
        <v>0.30665427537826212</v>
      </c>
      <c r="U19" s="232">
        <v>0.29094261416876632</v>
      </c>
      <c r="V19" s="232">
        <v>0.42046511352181748</v>
      </c>
      <c r="W19" s="232">
        <v>0.35198405543806888</v>
      </c>
      <c r="DA19" s="71" t="s">
        <v>2243</v>
      </c>
    </row>
    <row r="20" spans="1:105" ht="12" customHeight="1" x14ac:dyDescent="0.25">
      <c r="A20" s="59" t="s">
        <v>160</v>
      </c>
      <c r="B20" s="232">
        <v>4.2013629812840569E-2</v>
      </c>
      <c r="C20" s="232">
        <v>7.9901065007988964E-2</v>
      </c>
      <c r="D20" s="232">
        <v>3.9893179194219107E-2</v>
      </c>
      <c r="E20" s="232">
        <v>3.9231423653886863E-2</v>
      </c>
      <c r="F20" s="232">
        <v>3.9227708538139387E-2</v>
      </c>
      <c r="G20" s="232">
        <v>3.9568489168033461E-2</v>
      </c>
      <c r="H20" s="232">
        <v>0</v>
      </c>
      <c r="I20" s="232">
        <v>3.8480594199475089E-2</v>
      </c>
      <c r="J20" s="232">
        <v>3.8524827255902609E-2</v>
      </c>
      <c r="K20" s="232">
        <v>0</v>
      </c>
      <c r="L20" s="232">
        <v>0</v>
      </c>
      <c r="M20" s="232">
        <v>0.21438620445859699</v>
      </c>
      <c r="N20" s="232">
        <v>4.5032455787744161E-2</v>
      </c>
      <c r="O20" s="232">
        <v>9.2452338871875109E-2</v>
      </c>
      <c r="P20" s="232">
        <v>0.10144098069703041</v>
      </c>
      <c r="Q20" s="232">
        <v>0.13172131568174561</v>
      </c>
      <c r="R20" s="232">
        <v>0.12863444807068911</v>
      </c>
      <c r="S20" s="232">
        <v>0.13079312502442311</v>
      </c>
      <c r="T20" s="232">
        <v>0.13327812492389249</v>
      </c>
      <c r="U20" s="232">
        <v>0.1582409865124465</v>
      </c>
      <c r="V20" s="232">
        <v>0.16615389309963149</v>
      </c>
      <c r="W20" s="232">
        <v>0.20393435766395221</v>
      </c>
      <c r="DA20" s="71" t="s">
        <v>2244</v>
      </c>
    </row>
    <row r="21" spans="1:105" ht="12" customHeight="1" x14ac:dyDescent="0.25">
      <c r="A21" s="59" t="s">
        <v>70</v>
      </c>
      <c r="B21" s="232">
        <v>2.0934732307590691</v>
      </c>
      <c r="C21" s="232">
        <v>2.2025684381676189</v>
      </c>
      <c r="D21" s="232">
        <v>1.62124388880915</v>
      </c>
      <c r="E21" s="232">
        <v>0.63600163372151319</v>
      </c>
      <c r="F21" s="232">
        <v>1.878155542343328</v>
      </c>
      <c r="G21" s="232">
        <v>1.1784543575062401</v>
      </c>
      <c r="H21" s="232">
        <v>0.68412202251593401</v>
      </c>
      <c r="I21" s="232">
        <v>0.24702236912254069</v>
      </c>
      <c r="J21" s="232">
        <v>0.1059332447686628</v>
      </c>
      <c r="K21" s="232">
        <v>0.28439745633536978</v>
      </c>
      <c r="L21" s="232">
        <v>9.8660825401087157E-2</v>
      </c>
      <c r="M21" s="232">
        <v>9.806180974179611E-2</v>
      </c>
      <c r="N21" s="232">
        <v>4.0810427603129362E-2</v>
      </c>
      <c r="O21" s="232">
        <v>5.6166731848348118E-2</v>
      </c>
      <c r="P21" s="232">
        <v>6.175880731590163E-2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2245</v>
      </c>
    </row>
    <row r="22" spans="1:105" ht="12" customHeight="1" x14ac:dyDescent="0.25">
      <c r="A22" s="59" t="s">
        <v>162</v>
      </c>
      <c r="B22" s="232">
        <v>11.09180675144964</v>
      </c>
      <c r="C22" s="232">
        <v>14.308966314055279</v>
      </c>
      <c r="D22" s="232">
        <v>14.886912324350259</v>
      </c>
      <c r="E22" s="232">
        <v>13.54191886509077</v>
      </c>
      <c r="F22" s="232">
        <v>11.91678129386224</v>
      </c>
      <c r="G22" s="232">
        <v>10.508144204614281</v>
      </c>
      <c r="H22" s="232">
        <v>11.555882547352761</v>
      </c>
      <c r="I22" s="232">
        <v>10.06376315179423</v>
      </c>
      <c r="J22" s="232">
        <v>11.69173950962621</v>
      </c>
      <c r="K22" s="232">
        <v>8.8488931959615016</v>
      </c>
      <c r="L22" s="232">
        <v>8.8725180362850757</v>
      </c>
      <c r="M22" s="232">
        <v>8.8937414769368566</v>
      </c>
      <c r="N22" s="232">
        <v>4.9242866995640924</v>
      </c>
      <c r="O22" s="232">
        <v>8.7090523131171</v>
      </c>
      <c r="P22" s="232">
        <v>10.440222611211221</v>
      </c>
      <c r="Q22" s="232">
        <v>10.27558184004077</v>
      </c>
      <c r="R22" s="232">
        <v>9.3158794840225703</v>
      </c>
      <c r="S22" s="232">
        <v>10.22370948904962</v>
      </c>
      <c r="T22" s="232">
        <v>11.7778257692585</v>
      </c>
      <c r="U22" s="232">
        <v>10.35202428395178</v>
      </c>
      <c r="V22" s="232">
        <v>11.396613348479949</v>
      </c>
      <c r="W22" s="232">
        <v>12.3730440996664</v>
      </c>
      <c r="DA22" s="71" t="s">
        <v>2246</v>
      </c>
    </row>
    <row r="23" spans="1:105" ht="12" customHeight="1" x14ac:dyDescent="0.25">
      <c r="A23" s="60" t="s">
        <v>2157</v>
      </c>
      <c r="B23" s="331">
        <v>1.9552911837581779</v>
      </c>
      <c r="C23" s="331">
        <v>2.448426779267586</v>
      </c>
      <c r="D23" s="331">
        <v>2.4861479434197089</v>
      </c>
      <c r="E23" s="331">
        <v>3.7884582294538518</v>
      </c>
      <c r="F23" s="331">
        <v>2.9011733595960121</v>
      </c>
      <c r="G23" s="331">
        <v>2.881689518188626</v>
      </c>
      <c r="H23" s="331">
        <v>2.8899897007006321</v>
      </c>
      <c r="I23" s="331">
        <v>3.148652648666781</v>
      </c>
      <c r="J23" s="331">
        <v>3.0709999610251639</v>
      </c>
      <c r="K23" s="331">
        <v>3.780090029790895</v>
      </c>
      <c r="L23" s="331">
        <v>4.5720647290072494</v>
      </c>
      <c r="M23" s="331">
        <v>4.5734085999319447</v>
      </c>
      <c r="N23" s="331">
        <v>13.59982905577044</v>
      </c>
      <c r="O23" s="331">
        <v>10.41102070302728</v>
      </c>
      <c r="P23" s="331">
        <v>8.3582223968365525</v>
      </c>
      <c r="Q23" s="331">
        <v>9.4932295767632517</v>
      </c>
      <c r="R23" s="331">
        <v>10.90966630990107</v>
      </c>
      <c r="S23" s="331">
        <v>10.96625618477602</v>
      </c>
      <c r="T23" s="331">
        <v>10.512217644651461</v>
      </c>
      <c r="U23" s="331">
        <v>12.75634457968167</v>
      </c>
      <c r="V23" s="331">
        <v>12.06924027309134</v>
      </c>
      <c r="W23" s="331">
        <v>12.190527065705769</v>
      </c>
      <c r="DA23" s="72" t="s">
        <v>2247</v>
      </c>
    </row>
    <row r="24" spans="1:105" ht="12" customHeight="1" x14ac:dyDescent="0.25">
      <c r="A24" s="60" t="s">
        <v>2159</v>
      </c>
      <c r="B24" s="331">
        <v>0.26378330904061897</v>
      </c>
      <c r="C24" s="331">
        <v>0.33601237299885228</v>
      </c>
      <c r="D24" s="331">
        <v>0.33937489788116598</v>
      </c>
      <c r="E24" s="331">
        <v>0.3617242017977414</v>
      </c>
      <c r="F24" s="331">
        <v>0.32437575329052198</v>
      </c>
      <c r="G24" s="331">
        <v>0.29125056381904341</v>
      </c>
      <c r="H24" s="331">
        <v>0.29505163853869709</v>
      </c>
      <c r="I24" s="331">
        <v>0.27754018126013341</v>
      </c>
      <c r="J24" s="331">
        <v>0.29478352085505422</v>
      </c>
      <c r="K24" s="331">
        <v>0.27978371025145971</v>
      </c>
      <c r="L24" s="331">
        <v>0.30784820976619881</v>
      </c>
      <c r="M24" s="331">
        <v>0.31126404017600562</v>
      </c>
      <c r="N24" s="331">
        <v>0.48424540603643068</v>
      </c>
      <c r="O24" s="331">
        <v>0.48262799669093298</v>
      </c>
      <c r="P24" s="331">
        <v>0.45906703320143472</v>
      </c>
      <c r="Q24" s="331">
        <v>0.48815600952625082</v>
      </c>
      <c r="R24" s="331">
        <v>0.50867080232732698</v>
      </c>
      <c r="S24" s="331">
        <v>0.52921585849146047</v>
      </c>
      <c r="T24" s="331">
        <v>0.54954096135414821</v>
      </c>
      <c r="U24" s="331">
        <v>0.58290438770875508</v>
      </c>
      <c r="V24" s="331">
        <v>0.58588938233905674</v>
      </c>
      <c r="W24" s="331">
        <v>0.60691622091134856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7.1736390874114875</v>
      </c>
      <c r="C25" s="263">
        <f t="shared" si="1"/>
        <v>9.0411439010817709</v>
      </c>
      <c r="D25" s="263">
        <f t="shared" si="1"/>
        <v>9.1442195301722933</v>
      </c>
      <c r="E25" s="263">
        <f t="shared" si="1"/>
        <v>8.4945447495600792</v>
      </c>
      <c r="F25" s="263">
        <f t="shared" si="1"/>
        <v>7.9847417191256866</v>
      </c>
      <c r="G25" s="263">
        <f t="shared" si="1"/>
        <v>6.9549614445056314</v>
      </c>
      <c r="H25" s="263">
        <f t="shared" si="1"/>
        <v>7.1371438367816653</v>
      </c>
      <c r="I25" s="263">
        <f t="shared" si="1"/>
        <v>6.3680271266716826</v>
      </c>
      <c r="J25" s="263">
        <f t="shared" si="1"/>
        <v>6.9845492598615531</v>
      </c>
      <c r="K25" s="263">
        <f t="shared" si="1"/>
        <v>6.0949624753728147</v>
      </c>
      <c r="L25" s="263">
        <f t="shared" si="1"/>
        <v>6.3978355972959502</v>
      </c>
      <c r="M25" s="263">
        <f t="shared" si="1"/>
        <v>6.4670868702139774</v>
      </c>
      <c r="N25" s="263">
        <f t="shared" si="1"/>
        <v>8.7298379845751519</v>
      </c>
      <c r="O25" s="263">
        <f t="shared" si="1"/>
        <v>9.0906427549528406</v>
      </c>
      <c r="P25" s="263">
        <f t="shared" si="1"/>
        <v>9.0048021285449344</v>
      </c>
      <c r="Q25" s="263">
        <f t="shared" si="1"/>
        <v>9.4303614939040212</v>
      </c>
      <c r="R25" s="263">
        <f t="shared" si="1"/>
        <v>9.6364369710759767</v>
      </c>
      <c r="S25" s="263">
        <f t="shared" si="1"/>
        <v>10.087331370721794</v>
      </c>
      <c r="T25" s="263">
        <f t="shared" si="1"/>
        <v>10.610395634206055</v>
      </c>
      <c r="U25" s="263">
        <f t="shared" si="1"/>
        <v>10.991007500001508</v>
      </c>
      <c r="V25" s="263">
        <f t="shared" si="1"/>
        <v>11.218305359173023</v>
      </c>
      <c r="W25" s="263">
        <f t="shared" si="1"/>
        <v>11.713333362075147</v>
      </c>
      <c r="DA25" s="70"/>
    </row>
    <row r="26" spans="1:105" ht="12" customHeight="1" x14ac:dyDescent="0.25">
      <c r="A26" s="60" t="s">
        <v>2162</v>
      </c>
      <c r="B26" s="331">
        <v>6.1649688634120334</v>
      </c>
      <c r="C26" s="331">
        <v>7.775489740960662</v>
      </c>
      <c r="D26" s="331">
        <v>7.8598909659446221</v>
      </c>
      <c r="E26" s="331">
        <v>6.6080981899002644</v>
      </c>
      <c r="F26" s="331">
        <v>6.5185830314499889</v>
      </c>
      <c r="G26" s="331">
        <v>5.5127159526839637</v>
      </c>
      <c r="H26" s="331">
        <v>5.689397773491061</v>
      </c>
      <c r="I26" s="331">
        <v>4.8106667494321771</v>
      </c>
      <c r="J26" s="331">
        <v>5.4546476771887269</v>
      </c>
      <c r="K26" s="331">
        <v>4.2495653208081086</v>
      </c>
      <c r="L26" s="331">
        <v>4.1796933523989281</v>
      </c>
      <c r="M26" s="331">
        <v>4.2467811247103633</v>
      </c>
      <c r="N26" s="331">
        <v>2.3279859564811161</v>
      </c>
      <c r="O26" s="331">
        <v>4.1389842550809242</v>
      </c>
      <c r="P26" s="331">
        <v>4.9969432967094836</v>
      </c>
      <c r="Q26" s="331">
        <v>4.8933680455906128</v>
      </c>
      <c r="R26" s="331">
        <v>4.4462837382448894</v>
      </c>
      <c r="S26" s="331">
        <v>4.8621168056002126</v>
      </c>
      <c r="T26" s="331">
        <v>5.5823235405671401</v>
      </c>
      <c r="U26" s="331">
        <v>4.9277125148240444</v>
      </c>
      <c r="V26" s="331">
        <v>5.4659736976137534</v>
      </c>
      <c r="W26" s="331">
        <v>5.8963136863400951</v>
      </c>
      <c r="DA26" s="72" t="s">
        <v>2249</v>
      </c>
    </row>
    <row r="27" spans="1:105" ht="12" customHeight="1" x14ac:dyDescent="0.25">
      <c r="A27" s="59" t="s">
        <v>30</v>
      </c>
      <c r="B27" s="232">
        <v>6.163403472704284E-2</v>
      </c>
      <c r="C27" s="232">
        <v>0.12610820625862429</v>
      </c>
      <c r="D27" s="232">
        <v>0.1228869496223944</v>
      </c>
      <c r="E27" s="232">
        <v>8.2450707316329502E-2</v>
      </c>
      <c r="F27" s="232">
        <v>0.12517966290405921</v>
      </c>
      <c r="G27" s="232">
        <v>9.7873132661746798E-2</v>
      </c>
      <c r="H27" s="232">
        <v>6.1656938513011579E-2</v>
      </c>
      <c r="I27" s="232">
        <v>4.3317648093955198E-2</v>
      </c>
      <c r="J27" s="232">
        <v>1.138069853298271E-2</v>
      </c>
      <c r="K27" s="232">
        <v>3.4465269274776063E-2</v>
      </c>
      <c r="L27" s="232">
        <v>4.3044783629394671E-2</v>
      </c>
      <c r="M27" s="232">
        <v>4.2654789989501278E-2</v>
      </c>
      <c r="N27" s="232">
        <v>2.63154827022914E-2</v>
      </c>
      <c r="O27" s="232">
        <v>2.9026450304119791E-2</v>
      </c>
      <c r="P27" s="232">
        <v>2.9877021233397319E-2</v>
      </c>
      <c r="Q27" s="232">
        <v>1.940359004985422E-2</v>
      </c>
      <c r="R27" s="232">
        <v>1.8833064892624159E-2</v>
      </c>
      <c r="S27" s="232">
        <v>1.889235000725244E-2</v>
      </c>
      <c r="T27" s="232">
        <v>2.8797099857751678E-2</v>
      </c>
      <c r="U27" s="232">
        <v>1.8072567263595761E-2</v>
      </c>
      <c r="V27" s="232">
        <v>1.9049899840388022E-2</v>
      </c>
      <c r="W27" s="232">
        <v>1.9512544172632231E-2</v>
      </c>
      <c r="DA27" s="71" t="s">
        <v>2250</v>
      </c>
    </row>
    <row r="28" spans="1:105" ht="12" customHeight="1" x14ac:dyDescent="0.25">
      <c r="A28" s="59" t="s">
        <v>33</v>
      </c>
      <c r="B28" s="232">
        <v>9.0928641402467036E-2</v>
      </c>
      <c r="C28" s="232">
        <v>0.10781979959708859</v>
      </c>
      <c r="D28" s="232">
        <v>0.21516338343421509</v>
      </c>
      <c r="E28" s="232">
        <v>6.330569964476436E-2</v>
      </c>
      <c r="F28" s="232">
        <v>0.1051467572987846</v>
      </c>
      <c r="G28" s="232">
        <v>8.4766887618330122E-2</v>
      </c>
      <c r="H28" s="232">
        <v>6.4102394128641757E-2</v>
      </c>
      <c r="I28" s="232">
        <v>6.3137230830838859E-2</v>
      </c>
      <c r="J28" s="232">
        <v>6.3177168814483264E-2</v>
      </c>
      <c r="K28" s="232">
        <v>6.3604300489302171E-2</v>
      </c>
      <c r="L28" s="232">
        <v>5.8839995275823218E-2</v>
      </c>
      <c r="M28" s="232">
        <v>1.9494747840294351E-2</v>
      </c>
      <c r="N28" s="232">
        <v>2.433884516293109E-2</v>
      </c>
      <c r="O28" s="232">
        <v>8.3743539396202993E-2</v>
      </c>
      <c r="P28" s="232">
        <v>0.14732882128329031</v>
      </c>
      <c r="Q28" s="232">
        <v>0.14337211203052169</v>
      </c>
      <c r="R28" s="232">
        <v>0.13448979512805581</v>
      </c>
      <c r="S28" s="232">
        <v>0.13663235828657669</v>
      </c>
      <c r="T28" s="232">
        <v>0.1393883069901192</v>
      </c>
      <c r="U28" s="232">
        <v>0.13224664280398471</v>
      </c>
      <c r="V28" s="232">
        <v>0.19112050614628059</v>
      </c>
      <c r="W28" s="232">
        <v>0.15999275247184949</v>
      </c>
      <c r="DA28" s="71" t="s">
        <v>2251</v>
      </c>
    </row>
    <row r="29" spans="1:105" ht="12" customHeight="1" x14ac:dyDescent="0.25">
      <c r="A29" s="59" t="s">
        <v>160</v>
      </c>
      <c r="B29" s="232">
        <v>1.9097104460382069E-2</v>
      </c>
      <c r="C29" s="232">
        <v>3.6318665912722238E-2</v>
      </c>
      <c r="D29" s="232">
        <v>1.8133263270099589E-2</v>
      </c>
      <c r="E29" s="232">
        <v>1.7832465297221298E-2</v>
      </c>
      <c r="F29" s="232">
        <v>1.7830776608245179E-2</v>
      </c>
      <c r="G29" s="232">
        <v>1.7985676894560661E-2</v>
      </c>
      <c r="H29" s="232">
        <v>0</v>
      </c>
      <c r="I29" s="232">
        <v>1.7491179181579591E-2</v>
      </c>
      <c r="J29" s="232">
        <v>1.7511285116319369E-2</v>
      </c>
      <c r="K29" s="232">
        <v>0</v>
      </c>
      <c r="L29" s="232">
        <v>0</v>
      </c>
      <c r="M29" s="232">
        <v>9.7448274753907702E-2</v>
      </c>
      <c r="N29" s="232">
        <v>2.0469298085338251E-2</v>
      </c>
      <c r="O29" s="232">
        <v>4.2023790396306868E-2</v>
      </c>
      <c r="P29" s="232">
        <v>4.6109536680468341E-2</v>
      </c>
      <c r="Q29" s="232">
        <v>5.9873325309884359E-2</v>
      </c>
      <c r="R29" s="232">
        <v>5.8470203668495042E-2</v>
      </c>
      <c r="S29" s="232">
        <v>5.9451420465646873E-2</v>
      </c>
      <c r="T29" s="232">
        <v>6.0580965874496601E-2</v>
      </c>
      <c r="U29" s="232">
        <v>7.1927721142021131E-2</v>
      </c>
      <c r="V29" s="232">
        <v>7.5524496863468835E-2</v>
      </c>
      <c r="W29" s="232">
        <v>9.269743530179643E-2</v>
      </c>
      <c r="DA29" s="71" t="s">
        <v>2252</v>
      </c>
    </row>
    <row r="30" spans="1:105" ht="12" customHeight="1" x14ac:dyDescent="0.25">
      <c r="A30" s="59" t="s">
        <v>70</v>
      </c>
      <c r="B30" s="232">
        <v>0.95157874125412234</v>
      </c>
      <c r="C30" s="232">
        <v>1.0011674718943719</v>
      </c>
      <c r="D30" s="232">
        <v>0.73692904036779538</v>
      </c>
      <c r="E30" s="232">
        <v>0.28909165169159701</v>
      </c>
      <c r="F30" s="232">
        <v>0.85370706470151303</v>
      </c>
      <c r="G30" s="232">
        <v>0.53566107159374521</v>
      </c>
      <c r="H30" s="232">
        <v>0.31096455568906101</v>
      </c>
      <c r="I30" s="232">
        <v>0.1122828950557004</v>
      </c>
      <c r="J30" s="232">
        <v>4.815147489484671E-2</v>
      </c>
      <c r="K30" s="232">
        <v>0.1292715710615317</v>
      </c>
      <c r="L30" s="232">
        <v>4.4845829727766892E-2</v>
      </c>
      <c r="M30" s="232">
        <v>4.4573549882634587E-2</v>
      </c>
      <c r="N30" s="232">
        <v>1.8550194365058802E-2</v>
      </c>
      <c r="O30" s="232">
        <v>2.5530332658340048E-2</v>
      </c>
      <c r="P30" s="232">
        <v>2.8072185143591659E-2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2253</v>
      </c>
    </row>
    <row r="31" spans="1:105" ht="12" customHeight="1" x14ac:dyDescent="0.25">
      <c r="A31" s="59" t="s">
        <v>162</v>
      </c>
      <c r="B31" s="232">
        <v>5.0417303415680186</v>
      </c>
      <c r="C31" s="232">
        <v>6.5040755972978541</v>
      </c>
      <c r="D31" s="232">
        <v>6.7667783292501182</v>
      </c>
      <c r="E31" s="232">
        <v>6.1554176659503517</v>
      </c>
      <c r="F31" s="232">
        <v>5.4167187699373871</v>
      </c>
      <c r="G31" s="232">
        <v>4.7764291839155808</v>
      </c>
      <c r="H31" s="232">
        <v>5.2526738851603474</v>
      </c>
      <c r="I31" s="232">
        <v>4.5744377962701028</v>
      </c>
      <c r="J31" s="232">
        <v>5.314427049830095</v>
      </c>
      <c r="K31" s="232">
        <v>4.0222241799824996</v>
      </c>
      <c r="L31" s="232">
        <v>4.0329627437659434</v>
      </c>
      <c r="M31" s="232">
        <v>4.0426097622440249</v>
      </c>
      <c r="N31" s="232">
        <v>2.2383121361654972</v>
      </c>
      <c r="O31" s="232">
        <v>3.9586601423259542</v>
      </c>
      <c r="P31" s="232">
        <v>4.7455557323687358</v>
      </c>
      <c r="Q31" s="232">
        <v>4.6707190182003524</v>
      </c>
      <c r="R31" s="232">
        <v>4.2344906745557136</v>
      </c>
      <c r="S31" s="232">
        <v>4.6471406768407366</v>
      </c>
      <c r="T31" s="232">
        <v>5.3535571678447731</v>
      </c>
      <c r="U31" s="232">
        <v>4.7054655836144432</v>
      </c>
      <c r="V31" s="232">
        <v>5.1802787947636153</v>
      </c>
      <c r="W31" s="232">
        <v>5.6241109543938173</v>
      </c>
      <c r="DA31" s="71" t="s">
        <v>2254</v>
      </c>
    </row>
    <row r="32" spans="1:105" ht="12" customHeight="1" x14ac:dyDescent="0.25">
      <c r="A32" s="60" t="s">
        <v>2169</v>
      </c>
      <c r="B32" s="331">
        <v>0.88876871989008133</v>
      </c>
      <c r="C32" s="331">
        <v>1.112921263303448</v>
      </c>
      <c r="D32" s="331">
        <v>1.130067247008959</v>
      </c>
      <c r="E32" s="331">
        <v>1.7220264679335691</v>
      </c>
      <c r="F32" s="331">
        <v>1.318715163452733</v>
      </c>
      <c r="G32" s="331">
        <v>1.309858871903921</v>
      </c>
      <c r="H32" s="331">
        <v>1.3136316821366509</v>
      </c>
      <c r="I32" s="331">
        <v>1.4312057493939909</v>
      </c>
      <c r="J32" s="331">
        <v>1.395909073193256</v>
      </c>
      <c r="K32" s="331">
        <v>1.7182227408140429</v>
      </c>
      <c r="L32" s="331">
        <v>2.0782112404578408</v>
      </c>
      <c r="M32" s="331">
        <v>2.0788220908781572</v>
      </c>
      <c r="N32" s="331">
        <v>6.1817404798956579</v>
      </c>
      <c r="O32" s="331">
        <v>4.7322821377396727</v>
      </c>
      <c r="P32" s="331">
        <v>3.7991919985620708</v>
      </c>
      <c r="Q32" s="331">
        <v>4.3151043530742053</v>
      </c>
      <c r="R32" s="331">
        <v>4.9589392317732122</v>
      </c>
      <c r="S32" s="331">
        <v>4.9846619021709166</v>
      </c>
      <c r="T32" s="331">
        <v>4.7782807475688474</v>
      </c>
      <c r="U32" s="331">
        <v>5.7983384453098488</v>
      </c>
      <c r="V32" s="331">
        <v>5.4860183059506076</v>
      </c>
      <c r="W32" s="331">
        <v>5.5411486662298941</v>
      </c>
      <c r="DA32" s="72" t="s">
        <v>2255</v>
      </c>
    </row>
    <row r="33" spans="1:105" ht="12" customHeight="1" x14ac:dyDescent="0.25">
      <c r="A33" s="60" t="s">
        <v>2171</v>
      </c>
      <c r="B33" s="331">
        <v>0.11990150410937229</v>
      </c>
      <c r="C33" s="331">
        <v>0.15273289681766011</v>
      </c>
      <c r="D33" s="331">
        <v>0.15426131721871181</v>
      </c>
      <c r="E33" s="331">
        <v>0.16442009172624611</v>
      </c>
      <c r="F33" s="331">
        <v>0.1474435242229645</v>
      </c>
      <c r="G33" s="331">
        <v>0.132386619917747</v>
      </c>
      <c r="H33" s="331">
        <v>0.13411438115395319</v>
      </c>
      <c r="I33" s="331">
        <v>0.1261546278455152</v>
      </c>
      <c r="J33" s="331">
        <v>0.13399250947957009</v>
      </c>
      <c r="K33" s="331">
        <v>0.12717441375066349</v>
      </c>
      <c r="L33" s="331">
        <v>0.13993100443918119</v>
      </c>
      <c r="M33" s="331">
        <v>0.14148365462545709</v>
      </c>
      <c r="N33" s="331">
        <v>0.22011154819837761</v>
      </c>
      <c r="O33" s="331">
        <v>0.21937636213224229</v>
      </c>
      <c r="P33" s="331">
        <v>0.20866683327337929</v>
      </c>
      <c r="Q33" s="331">
        <v>0.2218890952392048</v>
      </c>
      <c r="R33" s="331">
        <v>0.23121400105787579</v>
      </c>
      <c r="S33" s="331">
        <v>0.2405526629506638</v>
      </c>
      <c r="T33" s="331">
        <v>0.24979134607006739</v>
      </c>
      <c r="U33" s="331">
        <v>0.26495653986761591</v>
      </c>
      <c r="V33" s="331">
        <v>0.26631335560866209</v>
      </c>
      <c r="W33" s="331">
        <v>0.27587100950515853</v>
      </c>
      <c r="DA33" s="72" t="s">
        <v>2256</v>
      </c>
    </row>
    <row r="34" spans="1:105" ht="12" customHeight="1" x14ac:dyDescent="0.25">
      <c r="A34" s="57" t="s">
        <v>2173</v>
      </c>
      <c r="B34" s="263">
        <v>124.1400244429063</v>
      </c>
      <c r="C34" s="263">
        <v>154.60181129679489</v>
      </c>
      <c r="D34" s="263">
        <v>155.8842495668566</v>
      </c>
      <c r="E34" s="263">
        <v>141.54616397047889</v>
      </c>
      <c r="F34" s="263">
        <v>134.1768006867355</v>
      </c>
      <c r="G34" s="263">
        <v>115.9557099326567</v>
      </c>
      <c r="H34" s="263">
        <v>119.2194423805999</v>
      </c>
      <c r="I34" s="263">
        <v>104.7817198740554</v>
      </c>
      <c r="J34" s="263">
        <v>115.88132951646649</v>
      </c>
      <c r="K34" s="263">
        <v>97.914471690125424</v>
      </c>
      <c r="L34" s="263">
        <v>99.274329308911831</v>
      </c>
      <c r="M34" s="263">
        <v>100.372472177785</v>
      </c>
      <c r="N34" s="263">
        <v>93.825578029906453</v>
      </c>
      <c r="O34" s="263">
        <v>122.9858079533772</v>
      </c>
      <c r="P34" s="263">
        <v>131.62024752391241</v>
      </c>
      <c r="Q34" s="263">
        <v>134.77090122460859</v>
      </c>
      <c r="R34" s="263">
        <v>131.99498557407401</v>
      </c>
      <c r="S34" s="263">
        <v>139.99075524421329</v>
      </c>
      <c r="T34" s="263">
        <v>151.05752220767661</v>
      </c>
      <c r="U34" s="263">
        <v>147.02895182878609</v>
      </c>
      <c r="V34" s="263">
        <v>155.93019443305641</v>
      </c>
      <c r="W34" s="263">
        <v>165.2722603574498</v>
      </c>
      <c r="DA34" s="70" t="s">
        <v>2257</v>
      </c>
    </row>
    <row r="35" spans="1:105" ht="12" customHeight="1" x14ac:dyDescent="0.25">
      <c r="A35" s="64" t="s">
        <v>30</v>
      </c>
      <c r="B35" s="231">
        <v>0.98897395719003478</v>
      </c>
      <c r="C35" s="231">
        <v>2.1670512698190989</v>
      </c>
      <c r="D35" s="231">
        <v>2.1175641261187712</v>
      </c>
      <c r="E35" s="231">
        <v>1.4471716033353219</v>
      </c>
      <c r="F35" s="231">
        <v>2.1961773874353381</v>
      </c>
      <c r="G35" s="231">
        <v>1.696755147258626</v>
      </c>
      <c r="H35" s="231">
        <v>1.057842778579942</v>
      </c>
      <c r="I35" s="231">
        <v>0.75516324624195907</v>
      </c>
      <c r="J35" s="231">
        <v>0.19867046075846229</v>
      </c>
      <c r="K35" s="231">
        <v>0.59180272978298831</v>
      </c>
      <c r="L35" s="231">
        <v>0.81388151792867092</v>
      </c>
      <c r="M35" s="231">
        <v>0.81313707445846661</v>
      </c>
      <c r="N35" s="231">
        <v>0.85012953761757115</v>
      </c>
      <c r="O35" s="231">
        <v>0.65485430911661091</v>
      </c>
      <c r="P35" s="231">
        <v>0.60566601778004581</v>
      </c>
      <c r="Q35" s="231">
        <v>0.40536464636655262</v>
      </c>
      <c r="R35" s="231">
        <v>0.41369731011506328</v>
      </c>
      <c r="S35" s="231">
        <v>0.4077785220934077</v>
      </c>
      <c r="T35" s="231">
        <v>0.60966597980958748</v>
      </c>
      <c r="U35" s="231">
        <v>0.40450194125481331</v>
      </c>
      <c r="V35" s="231">
        <v>0.40259620743436281</v>
      </c>
      <c r="W35" s="231">
        <v>0.40140975023191477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1.473575545448035</v>
      </c>
      <c r="C37" s="231">
        <v>1.8712499638773821</v>
      </c>
      <c r="D37" s="231">
        <v>3.7446102228132219</v>
      </c>
      <c r="E37" s="231">
        <v>1.122214578228099</v>
      </c>
      <c r="F37" s="231">
        <v>1.863103442710035</v>
      </c>
      <c r="G37" s="231">
        <v>1.484189553321658</v>
      </c>
      <c r="H37" s="231">
        <v>1.110761621627385</v>
      </c>
      <c r="I37" s="231">
        <v>1.11165225340962</v>
      </c>
      <c r="J37" s="231">
        <v>1.1138635342787511</v>
      </c>
      <c r="K37" s="231">
        <v>1.103034803085728</v>
      </c>
      <c r="L37" s="231">
        <v>1.123623291895669</v>
      </c>
      <c r="M37" s="231">
        <v>0.37533669340001963</v>
      </c>
      <c r="N37" s="231">
        <v>0.79411094149409689</v>
      </c>
      <c r="O37" s="231">
        <v>1.908136856629246</v>
      </c>
      <c r="P37" s="231">
        <v>3.0164148667106812</v>
      </c>
      <c r="Q37" s="231">
        <v>3.0250733422888469</v>
      </c>
      <c r="R37" s="231">
        <v>2.9837228005888599</v>
      </c>
      <c r="S37" s="231">
        <v>2.9785121482544148</v>
      </c>
      <c r="T37" s="231">
        <v>2.9804167745813159</v>
      </c>
      <c r="U37" s="231">
        <v>2.989460800326619</v>
      </c>
      <c r="V37" s="231">
        <v>4.0793570255094078</v>
      </c>
      <c r="W37" s="231">
        <v>3.324158893924007</v>
      </c>
      <c r="DA37" s="73" t="s">
        <v>2260</v>
      </c>
    </row>
    <row r="38" spans="1:105" ht="12" customHeight="1" x14ac:dyDescent="0.25">
      <c r="A38" s="64" t="s">
        <v>160</v>
      </c>
      <c r="B38" s="231">
        <v>0.31537015401500662</v>
      </c>
      <c r="C38" s="231">
        <v>0.64230978042099651</v>
      </c>
      <c r="D38" s="231">
        <v>0.32158485218023269</v>
      </c>
      <c r="E38" s="231">
        <v>0.32212604752980911</v>
      </c>
      <c r="F38" s="231">
        <v>0.3219531708618561</v>
      </c>
      <c r="G38" s="231">
        <v>0.32090115722548068</v>
      </c>
      <c r="H38" s="231">
        <v>0</v>
      </c>
      <c r="I38" s="231">
        <v>0.3138223530961361</v>
      </c>
      <c r="J38" s="231">
        <v>0.31460904812357021</v>
      </c>
      <c r="K38" s="231">
        <v>0</v>
      </c>
      <c r="L38" s="231">
        <v>0</v>
      </c>
      <c r="M38" s="231">
        <v>1.9118724688501261</v>
      </c>
      <c r="N38" s="231">
        <v>0.68055859878067348</v>
      </c>
      <c r="O38" s="231">
        <v>0.97574153595753033</v>
      </c>
      <c r="P38" s="231">
        <v>0.96200090313340503</v>
      </c>
      <c r="Q38" s="231">
        <v>1.287318373305697</v>
      </c>
      <c r="R38" s="231">
        <v>1.321858934245622</v>
      </c>
      <c r="S38" s="231">
        <v>1.3206550917302711</v>
      </c>
      <c r="T38" s="231">
        <v>1.319982617673171</v>
      </c>
      <c r="U38" s="231">
        <v>1.6568602207140311</v>
      </c>
      <c r="V38" s="231">
        <v>1.642682510882203</v>
      </c>
      <c r="W38" s="231">
        <v>1.962594359755139</v>
      </c>
      <c r="DA38" s="73" t="s">
        <v>2261</v>
      </c>
    </row>
    <row r="39" spans="1:105" ht="12" customHeight="1" x14ac:dyDescent="0.25">
      <c r="A39" s="64" t="s">
        <v>70</v>
      </c>
      <c r="B39" s="231">
        <v>15.234744931378399</v>
      </c>
      <c r="C39" s="231">
        <v>17.165591312954579</v>
      </c>
      <c r="D39" s="231">
        <v>12.670176877826499</v>
      </c>
      <c r="E39" s="231">
        <v>5.0627606569774786</v>
      </c>
      <c r="F39" s="231">
        <v>14.94406379558338</v>
      </c>
      <c r="G39" s="231">
        <v>9.2655663762459017</v>
      </c>
      <c r="H39" s="231">
        <v>5.3232425971053781</v>
      </c>
      <c r="I39" s="231">
        <v>1.9530608626378341</v>
      </c>
      <c r="J39" s="231">
        <v>0.83868750638372203</v>
      </c>
      <c r="K39" s="231">
        <v>2.2147490019823008</v>
      </c>
      <c r="L39" s="231">
        <v>0.84603615056385739</v>
      </c>
      <c r="M39" s="231">
        <v>0.84781164522883856</v>
      </c>
      <c r="N39" s="231">
        <v>0.5979273641091124</v>
      </c>
      <c r="O39" s="231">
        <v>0.57468972781548733</v>
      </c>
      <c r="P39" s="231">
        <v>0.56780384706651998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81.509217635878599</v>
      </c>
      <c r="C41" s="231">
        <v>112.6093035959987</v>
      </c>
      <c r="D41" s="231">
        <v>117.48315772641079</v>
      </c>
      <c r="E41" s="231">
        <v>108.8544097955826</v>
      </c>
      <c r="F41" s="231">
        <v>95.748676656249131</v>
      </c>
      <c r="G41" s="231">
        <v>83.429930866216395</v>
      </c>
      <c r="H41" s="231">
        <v>90.799291881570639</v>
      </c>
      <c r="I41" s="231">
        <v>80.348274866172318</v>
      </c>
      <c r="J41" s="231">
        <v>93.472462450197071</v>
      </c>
      <c r="K41" s="231">
        <v>69.586407330876312</v>
      </c>
      <c r="L41" s="231">
        <v>76.829449546460822</v>
      </c>
      <c r="M41" s="231">
        <v>77.646275687214256</v>
      </c>
      <c r="N41" s="231">
        <v>72.854648814663904</v>
      </c>
      <c r="O41" s="231">
        <v>89.983282957901636</v>
      </c>
      <c r="P41" s="231">
        <v>96.927239478712593</v>
      </c>
      <c r="Q41" s="231">
        <v>98.312870093569273</v>
      </c>
      <c r="R41" s="231">
        <v>93.718586408407305</v>
      </c>
      <c r="S41" s="231">
        <v>101.06180217139899</v>
      </c>
      <c r="T41" s="231">
        <v>114.19537317620581</v>
      </c>
      <c r="U41" s="231">
        <v>106.1124192223013</v>
      </c>
      <c r="V41" s="231">
        <v>110.30443401896289</v>
      </c>
      <c r="W41" s="231">
        <v>116.57106182061391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7.9941290393444966</v>
      </c>
      <c r="C43" s="231">
        <v>5.1472692384837746</v>
      </c>
      <c r="D43" s="231">
        <v>7.006983687428975</v>
      </c>
      <c r="E43" s="231">
        <v>7.8354801126048086</v>
      </c>
      <c r="F43" s="231">
        <v>7.2361679269849439</v>
      </c>
      <c r="G43" s="231">
        <v>9.7304780828487054</v>
      </c>
      <c r="H43" s="231">
        <v>11.114245751610801</v>
      </c>
      <c r="I43" s="231">
        <v>10.25049753490282</v>
      </c>
      <c r="J43" s="231">
        <v>10.11827951935742</v>
      </c>
      <c r="K43" s="231">
        <v>15.10689983110637</v>
      </c>
      <c r="L43" s="231">
        <v>12.44511986817032</v>
      </c>
      <c r="M43" s="231">
        <v>12.07496019231762</v>
      </c>
      <c r="N43" s="231">
        <v>13.493979652659361</v>
      </c>
      <c r="O43" s="231">
        <v>17.40730926880746</v>
      </c>
      <c r="P43" s="231">
        <v>18.412096381361948</v>
      </c>
      <c r="Q43" s="231">
        <v>17.874435168671411</v>
      </c>
      <c r="R43" s="231">
        <v>17.927328720848081</v>
      </c>
      <c r="S43" s="231">
        <v>20.377566204877521</v>
      </c>
      <c r="T43" s="231">
        <v>22.351856908719881</v>
      </c>
      <c r="U43" s="231">
        <v>28.22186719786173</v>
      </c>
      <c r="V43" s="231">
        <v>28.169005375444531</v>
      </c>
      <c r="W43" s="231">
        <v>30.15211695962838</v>
      </c>
      <c r="DA43" s="73" t="s">
        <v>2266</v>
      </c>
    </row>
    <row r="44" spans="1:105" ht="12" customHeight="1" x14ac:dyDescent="0.25">
      <c r="A44" s="64" t="s">
        <v>79</v>
      </c>
      <c r="B44" s="231">
        <v>16.624013179651751</v>
      </c>
      <c r="C44" s="231">
        <v>14.999036135240461</v>
      </c>
      <c r="D44" s="231">
        <v>12.54017207407813</v>
      </c>
      <c r="E44" s="231">
        <v>16.902001176220839</v>
      </c>
      <c r="F44" s="231">
        <v>11.86665830691082</v>
      </c>
      <c r="G44" s="231">
        <v>10.02788874953997</v>
      </c>
      <c r="H44" s="231">
        <v>9.8140577501057535</v>
      </c>
      <c r="I44" s="231">
        <v>10.049248757594739</v>
      </c>
      <c r="J44" s="231">
        <v>9.8247569973675013</v>
      </c>
      <c r="K44" s="231">
        <v>9.311577993291726</v>
      </c>
      <c r="L44" s="231">
        <v>7.2162189338924714</v>
      </c>
      <c r="M44" s="231">
        <v>6.7030784163156829</v>
      </c>
      <c r="N44" s="231">
        <v>4.5542231205817432</v>
      </c>
      <c r="O44" s="231">
        <v>11.481793297149229</v>
      </c>
      <c r="P44" s="231">
        <v>11.12902602914717</v>
      </c>
      <c r="Q44" s="231">
        <v>13.86583960040681</v>
      </c>
      <c r="R44" s="231">
        <v>15.62979139986904</v>
      </c>
      <c r="S44" s="231">
        <v>13.84444110585874</v>
      </c>
      <c r="T44" s="231">
        <v>9.6002267506868826</v>
      </c>
      <c r="U44" s="231">
        <v>7.6438424463275636</v>
      </c>
      <c r="V44" s="231">
        <v>11.332119294823061</v>
      </c>
      <c r="W44" s="231">
        <v>12.860918573296519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19.583247337927446</v>
      </c>
      <c r="C45" s="263">
        <f t="shared" si="2"/>
        <v>24.538950611016002</v>
      </c>
      <c r="D45" s="263">
        <f t="shared" si="2"/>
        <v>24.784424505423516</v>
      </c>
      <c r="E45" s="263">
        <f t="shared" si="2"/>
        <v>22.872765144551629</v>
      </c>
      <c r="F45" s="263">
        <f t="shared" si="2"/>
        <v>21.573799834646458</v>
      </c>
      <c r="G45" s="263">
        <f t="shared" si="2"/>
        <v>18.736708778998718</v>
      </c>
      <c r="H45" s="263">
        <f t="shared" si="2"/>
        <v>19.24351078754523</v>
      </c>
      <c r="I45" s="263">
        <f t="shared" si="2"/>
        <v>17.045950261294266</v>
      </c>
      <c r="J45" s="263">
        <f t="shared" si="2"/>
        <v>18.773701102443667</v>
      </c>
      <c r="K45" s="263">
        <f t="shared" si="2"/>
        <v>16.092232105420429</v>
      </c>
      <c r="L45" s="263">
        <f t="shared" si="2"/>
        <v>16.547883998466475</v>
      </c>
      <c r="M45" s="263">
        <f t="shared" si="2"/>
        <v>16.733313340925321</v>
      </c>
      <c r="N45" s="263">
        <f t="shared" si="2"/>
        <v>17.242958551283571</v>
      </c>
      <c r="O45" s="263">
        <f t="shared" si="2"/>
        <v>21.297914081130294</v>
      </c>
      <c r="P45" s="263">
        <f t="shared" si="2"/>
        <v>22.335968453888817</v>
      </c>
      <c r="Q45" s="263">
        <f t="shared" si="2"/>
        <v>22.989182541601952</v>
      </c>
      <c r="R45" s="263">
        <f t="shared" si="2"/>
        <v>22.74141977002968</v>
      </c>
      <c r="S45" s="263">
        <f t="shared" si="2"/>
        <v>24.070504719612909</v>
      </c>
      <c r="T45" s="263">
        <f t="shared" si="2"/>
        <v>25.862000297619712</v>
      </c>
      <c r="U45" s="263">
        <f t="shared" si="2"/>
        <v>25.591521046395485</v>
      </c>
      <c r="V45" s="263">
        <f t="shared" si="2"/>
        <v>26.833306338338662</v>
      </c>
      <c r="W45" s="263">
        <f t="shared" si="2"/>
        <v>28.314147838102311</v>
      </c>
      <c r="DA45" s="70"/>
    </row>
    <row r="46" spans="1:105" ht="12" customHeight="1" x14ac:dyDescent="0.25">
      <c r="A46" s="165" t="s">
        <v>2186</v>
      </c>
      <c r="B46" s="348">
        <v>8.9546708519192038</v>
      </c>
      <c r="C46" s="348">
        <v>11.242666223133719</v>
      </c>
      <c r="D46" s="348">
        <v>11.37327217600385</v>
      </c>
      <c r="E46" s="348">
        <v>10.26927272754094</v>
      </c>
      <c r="F46" s="348">
        <v>9.7737042456382159</v>
      </c>
      <c r="G46" s="348">
        <v>8.4521945907991451</v>
      </c>
      <c r="H46" s="348">
        <v>8.7044813607627862</v>
      </c>
      <c r="I46" s="348">
        <v>7.6383553190122564</v>
      </c>
      <c r="J46" s="348">
        <v>8.4662085210365614</v>
      </c>
      <c r="K46" s="348">
        <v>7.1387369773345108</v>
      </c>
      <c r="L46" s="348">
        <v>7.2777985634862263</v>
      </c>
      <c r="M46" s="348">
        <v>7.3606014698334441</v>
      </c>
      <c r="N46" s="348">
        <v>6.9448186232096649</v>
      </c>
      <c r="O46" s="348">
        <v>9.0086559036574254</v>
      </c>
      <c r="P46" s="348">
        <v>9.6406556760761166</v>
      </c>
      <c r="Q46" s="348">
        <v>9.8460651358411173</v>
      </c>
      <c r="R46" s="348">
        <v>9.625961382398275</v>
      </c>
      <c r="S46" s="348">
        <v>10.24220236290839</v>
      </c>
      <c r="T46" s="348">
        <v>11.111554688583331</v>
      </c>
      <c r="U46" s="348">
        <v>10.852662974899189</v>
      </c>
      <c r="V46" s="348">
        <v>11.45899503935417</v>
      </c>
      <c r="W46" s="348">
        <v>12.13064048970557</v>
      </c>
      <c r="DA46" s="167" t="s">
        <v>2268</v>
      </c>
    </row>
    <row r="47" spans="1:105" ht="12" customHeight="1" x14ac:dyDescent="0.25">
      <c r="A47" s="59" t="s">
        <v>30</v>
      </c>
      <c r="B47" s="232">
        <v>8.9523971083118756E-2</v>
      </c>
      <c r="C47" s="232">
        <v>0.18234124385696229</v>
      </c>
      <c r="D47" s="232">
        <v>0.17781757164189799</v>
      </c>
      <c r="E47" s="232">
        <v>0.12813199436172751</v>
      </c>
      <c r="F47" s="232">
        <v>0.18768940993619851</v>
      </c>
      <c r="G47" s="232">
        <v>0.150060835633192</v>
      </c>
      <c r="H47" s="232">
        <v>9.4331894765531304E-2</v>
      </c>
      <c r="I47" s="232">
        <v>6.8779569435903742E-2</v>
      </c>
      <c r="J47" s="232">
        <v>1.766408622471197E-2</v>
      </c>
      <c r="K47" s="232">
        <v>5.7897331522567923E-2</v>
      </c>
      <c r="L47" s="232">
        <v>7.4950777019032369E-2</v>
      </c>
      <c r="M47" s="232">
        <v>7.3930089795615023E-2</v>
      </c>
      <c r="N47" s="232">
        <v>7.8504019253566176E-2</v>
      </c>
      <c r="O47" s="232">
        <v>6.3177167821653168E-2</v>
      </c>
      <c r="P47" s="232">
        <v>5.7642053798703408E-2</v>
      </c>
      <c r="Q47" s="232">
        <v>3.9042436563130903E-2</v>
      </c>
      <c r="R47" s="232">
        <v>4.0772556598054913E-2</v>
      </c>
      <c r="S47" s="232">
        <v>3.9797331002476038E-2</v>
      </c>
      <c r="T47" s="232">
        <v>5.7320316104339263E-2</v>
      </c>
      <c r="U47" s="232">
        <v>3.9802541445542149E-2</v>
      </c>
      <c r="V47" s="232">
        <v>3.9936655360507688E-2</v>
      </c>
      <c r="W47" s="232">
        <v>4.0143667889661241E-2</v>
      </c>
      <c r="DA47" s="71" t="s">
        <v>2269</v>
      </c>
    </row>
    <row r="48" spans="1:105" ht="12" customHeight="1" x14ac:dyDescent="0.25">
      <c r="A48" s="59" t="s">
        <v>33</v>
      </c>
      <c r="B48" s="232">
        <v>0.13207464186942261</v>
      </c>
      <c r="C48" s="232">
        <v>0.1558978353131322</v>
      </c>
      <c r="D48" s="232">
        <v>0.31134168816209579</v>
      </c>
      <c r="E48" s="232">
        <v>9.8379817638528239E-2</v>
      </c>
      <c r="F48" s="232">
        <v>0.1576528676965594</v>
      </c>
      <c r="G48" s="232">
        <v>0.12996610657178981</v>
      </c>
      <c r="H48" s="232">
        <v>9.8073314098875528E-2</v>
      </c>
      <c r="I48" s="232">
        <v>0.10024901496271089</v>
      </c>
      <c r="J48" s="232">
        <v>9.8057861223368945E-2</v>
      </c>
      <c r="K48" s="232">
        <v>0.10684725084638361</v>
      </c>
      <c r="L48" s="232">
        <v>0.1024538397890226</v>
      </c>
      <c r="M48" s="232">
        <v>3.3788666143487543E-2</v>
      </c>
      <c r="N48" s="232">
        <v>7.2607338839121335E-2</v>
      </c>
      <c r="O48" s="232">
        <v>0.1822709834299725</v>
      </c>
      <c r="P48" s="232">
        <v>0.28424305676825712</v>
      </c>
      <c r="Q48" s="232">
        <v>0.28848252176487288</v>
      </c>
      <c r="R48" s="232">
        <v>0.29116305895951278</v>
      </c>
      <c r="S48" s="232">
        <v>0.28782037101220298</v>
      </c>
      <c r="T48" s="232">
        <v>0.27745091892549062</v>
      </c>
      <c r="U48" s="232">
        <v>0.29125648860316489</v>
      </c>
      <c r="V48" s="232">
        <v>0.4006694969654146</v>
      </c>
      <c r="W48" s="232">
        <v>0.32915727765480252</v>
      </c>
      <c r="DA48" s="71" t="s">
        <v>2270</v>
      </c>
    </row>
    <row r="49" spans="1:105" ht="12" customHeight="1" x14ac:dyDescent="0.25">
      <c r="A49" s="59" t="s">
        <v>160</v>
      </c>
      <c r="B49" s="232">
        <v>2.7738710195657702E-2</v>
      </c>
      <c r="C49" s="232">
        <v>5.2513558904881609E-2</v>
      </c>
      <c r="D49" s="232">
        <v>2.6238854903146921E-2</v>
      </c>
      <c r="E49" s="232">
        <v>2.7712428641188041E-2</v>
      </c>
      <c r="F49" s="232">
        <v>2.6734757568972391E-2</v>
      </c>
      <c r="G49" s="232">
        <v>2.7575961153241339E-2</v>
      </c>
      <c r="H49" s="232">
        <v>0</v>
      </c>
      <c r="I49" s="232">
        <v>2.7772416693212971E-2</v>
      </c>
      <c r="J49" s="232">
        <v>2.7179425700780111E-2</v>
      </c>
      <c r="K49" s="232">
        <v>0</v>
      </c>
      <c r="L49" s="232">
        <v>0</v>
      </c>
      <c r="M49" s="232">
        <v>0.16889919525468031</v>
      </c>
      <c r="N49" s="232">
        <v>6.1063754337231192E-2</v>
      </c>
      <c r="O49" s="232">
        <v>9.1466370519051501E-2</v>
      </c>
      <c r="P49" s="232">
        <v>8.895961793533258E-2</v>
      </c>
      <c r="Q49" s="232">
        <v>0.1204725774575113</v>
      </c>
      <c r="R49" s="232">
        <v>0.12658479657802171</v>
      </c>
      <c r="S49" s="232">
        <v>0.12523629182872739</v>
      </c>
      <c r="T49" s="232">
        <v>0.1205857579751245</v>
      </c>
      <c r="U49" s="232">
        <v>0.15841169990306539</v>
      </c>
      <c r="V49" s="232">
        <v>0.1583313207829791</v>
      </c>
      <c r="W49" s="232">
        <v>0.19070886010846039</v>
      </c>
      <c r="DA49" s="71" t="s">
        <v>2271</v>
      </c>
    </row>
    <row r="50" spans="1:105" ht="12" customHeight="1" x14ac:dyDescent="0.25">
      <c r="A50" s="59" t="s">
        <v>70</v>
      </c>
      <c r="B50" s="232">
        <v>1.3821763915443721</v>
      </c>
      <c r="C50" s="232">
        <v>1.447599070277519</v>
      </c>
      <c r="D50" s="232">
        <v>1.0663372541449729</v>
      </c>
      <c r="E50" s="232">
        <v>0.44926103232147752</v>
      </c>
      <c r="F50" s="232">
        <v>1.2800144329754</v>
      </c>
      <c r="G50" s="232">
        <v>0.82128512527877084</v>
      </c>
      <c r="H50" s="232">
        <v>0.47575952440259889</v>
      </c>
      <c r="I50" s="232">
        <v>0.1782822825513814</v>
      </c>
      <c r="J50" s="232">
        <v>7.4736344339903074E-2</v>
      </c>
      <c r="K50" s="232">
        <v>0.21716003280062371</v>
      </c>
      <c r="L50" s="232">
        <v>7.8086808685083331E-2</v>
      </c>
      <c r="M50" s="232">
        <v>7.7255720779391662E-2</v>
      </c>
      <c r="N50" s="232">
        <v>5.5338708093132072E-2</v>
      </c>
      <c r="O50" s="232">
        <v>5.5567735427492299E-2</v>
      </c>
      <c r="P50" s="232">
        <v>5.4159964397162703E-2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2272</v>
      </c>
    </row>
    <row r="51" spans="1:105" ht="12" customHeight="1" x14ac:dyDescent="0.25">
      <c r="A51" s="59" t="s">
        <v>162</v>
      </c>
      <c r="B51" s="232">
        <v>7.323157137226632</v>
      </c>
      <c r="C51" s="232">
        <v>9.4043145147812215</v>
      </c>
      <c r="D51" s="232">
        <v>9.7915368071517328</v>
      </c>
      <c r="E51" s="232">
        <v>9.5657874545780164</v>
      </c>
      <c r="F51" s="232">
        <v>8.1216127774610865</v>
      </c>
      <c r="G51" s="232">
        <v>7.323306562162152</v>
      </c>
      <c r="H51" s="232">
        <v>8.0363166274957809</v>
      </c>
      <c r="I51" s="232">
        <v>7.2632720353690461</v>
      </c>
      <c r="J51" s="232">
        <v>8.248570803547798</v>
      </c>
      <c r="K51" s="232">
        <v>6.7568323621649364</v>
      </c>
      <c r="L51" s="232">
        <v>7.0223071379930877</v>
      </c>
      <c r="M51" s="232">
        <v>7.00672779786027</v>
      </c>
      <c r="N51" s="232">
        <v>6.6773048026866144</v>
      </c>
      <c r="O51" s="232">
        <v>8.6161736464592558</v>
      </c>
      <c r="P51" s="232">
        <v>9.1556509831766615</v>
      </c>
      <c r="Q51" s="232">
        <v>9.3980676000556027</v>
      </c>
      <c r="R51" s="232">
        <v>9.1674409702626853</v>
      </c>
      <c r="S51" s="232">
        <v>9.7893483690649798</v>
      </c>
      <c r="T51" s="232">
        <v>10.656197695578371</v>
      </c>
      <c r="U51" s="232">
        <v>10.36319224494742</v>
      </c>
      <c r="V51" s="232">
        <v>10.860057566245271</v>
      </c>
      <c r="W51" s="232">
        <v>11.57063068405265</v>
      </c>
      <c r="DA51" s="71" t="s">
        <v>2273</v>
      </c>
    </row>
    <row r="52" spans="1:105" ht="12" customHeight="1" x14ac:dyDescent="0.25">
      <c r="A52" s="165" t="s">
        <v>2193</v>
      </c>
      <c r="B52" s="348">
        <v>8.5312730238885184</v>
      </c>
      <c r="C52" s="348">
        <v>10.62469794153499</v>
      </c>
      <c r="D52" s="348">
        <v>10.71283092738928</v>
      </c>
      <c r="E52" s="348">
        <v>9.7274748876147115</v>
      </c>
      <c r="F52" s="348">
        <v>9.2210302460257321</v>
      </c>
      <c r="G52" s="348">
        <v>7.9688225014752234</v>
      </c>
      <c r="H52" s="348">
        <v>8.1931159371763975</v>
      </c>
      <c r="I52" s="348">
        <v>7.2009125515300596</v>
      </c>
      <c r="J52" s="348">
        <v>7.9637108572573574</v>
      </c>
      <c r="K52" s="348">
        <v>6.7289747583580084</v>
      </c>
      <c r="L52" s="348">
        <v>6.8224282329448229</v>
      </c>
      <c r="M52" s="348">
        <v>6.8978958887281667</v>
      </c>
      <c r="N52" s="348">
        <v>6.4479737811347579</v>
      </c>
      <c r="O52" s="348">
        <v>8.4519518215201739</v>
      </c>
      <c r="P52" s="348">
        <v>9.0453362816495542</v>
      </c>
      <c r="Q52" s="348">
        <v>9.2618586083124299</v>
      </c>
      <c r="R52" s="348">
        <v>9.071089399008077</v>
      </c>
      <c r="S52" s="348">
        <v>9.6205825572236137</v>
      </c>
      <c r="T52" s="348">
        <v>10.381123816021869</v>
      </c>
      <c r="U52" s="348">
        <v>10.1042684347498</v>
      </c>
      <c r="V52" s="348">
        <v>10.715988395734859</v>
      </c>
      <c r="W52" s="348">
        <v>11.358003051087371</v>
      </c>
      <c r="DA52" s="167" t="s">
        <v>2274</v>
      </c>
    </row>
    <row r="53" spans="1:105" ht="12" customHeight="1" x14ac:dyDescent="0.25">
      <c r="A53" s="64" t="s">
        <v>30</v>
      </c>
      <c r="B53" s="231">
        <v>6.7965242315414592E-2</v>
      </c>
      <c r="C53" s="231">
        <v>0.14892623166909219</v>
      </c>
      <c r="D53" s="231">
        <v>0.14552532744038321</v>
      </c>
      <c r="E53" s="231">
        <v>9.9453952227553474E-2</v>
      </c>
      <c r="F53" s="231">
        <v>0.15092786540990319</v>
      </c>
      <c r="G53" s="231">
        <v>0.1166060783450947</v>
      </c>
      <c r="H53" s="231">
        <v>7.2698113287104585E-2</v>
      </c>
      <c r="I53" s="231">
        <v>5.1897072360084007E-2</v>
      </c>
      <c r="J53" s="231">
        <v>1.3653227072560181E-2</v>
      </c>
      <c r="K53" s="231">
        <v>4.0670450056043098E-2</v>
      </c>
      <c r="L53" s="231">
        <v>5.5932367257907983E-2</v>
      </c>
      <c r="M53" s="231">
        <v>5.5881206880554507E-2</v>
      </c>
      <c r="N53" s="231">
        <v>5.8423439367238157E-2</v>
      </c>
      <c r="O53" s="231">
        <v>4.5003542789804368E-2</v>
      </c>
      <c r="P53" s="231">
        <v>4.1623176587574369E-2</v>
      </c>
      <c r="Q53" s="231">
        <v>2.785786846671345E-2</v>
      </c>
      <c r="R53" s="231">
        <v>2.843051399158604E-2</v>
      </c>
      <c r="S53" s="231">
        <v>2.8023757211813639E-2</v>
      </c>
      <c r="T53" s="231">
        <v>4.1898065917686432E-2</v>
      </c>
      <c r="U53" s="231">
        <v>2.7798580796355891E-2</v>
      </c>
      <c r="V53" s="231">
        <v>2.766761307981094E-2</v>
      </c>
      <c r="W53" s="231">
        <v>2.7586076199415849E-2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0.1012685099423709</v>
      </c>
      <c r="C55" s="231">
        <v>0.12859788299076419</v>
      </c>
      <c r="D55" s="231">
        <v>0.2573407917569418</v>
      </c>
      <c r="E55" s="231">
        <v>7.7121935501591465E-2</v>
      </c>
      <c r="F55" s="231">
        <v>0.12803802973968409</v>
      </c>
      <c r="G55" s="231">
        <v>0.1019979362450799</v>
      </c>
      <c r="H55" s="231">
        <v>7.6334854138188246E-2</v>
      </c>
      <c r="I55" s="231">
        <v>7.63960610127003E-2</v>
      </c>
      <c r="J55" s="231">
        <v>7.6548026834454497E-2</v>
      </c>
      <c r="K55" s="231">
        <v>7.5803844104311194E-2</v>
      </c>
      <c r="L55" s="231">
        <v>7.7218746509680566E-2</v>
      </c>
      <c r="M55" s="231">
        <v>2.5794257908751991E-2</v>
      </c>
      <c r="N55" s="231">
        <v>5.4573674232351342E-2</v>
      </c>
      <c r="O55" s="231">
        <v>0.13113286036394631</v>
      </c>
      <c r="P55" s="231">
        <v>0.20729703330339261</v>
      </c>
      <c r="Q55" s="231">
        <v>0.20789206958971121</v>
      </c>
      <c r="R55" s="231">
        <v>0.205050336937318</v>
      </c>
      <c r="S55" s="231">
        <v>0.20469224535567709</v>
      </c>
      <c r="T55" s="231">
        <v>0.2048231369619595</v>
      </c>
      <c r="U55" s="231">
        <v>0.20544466940658829</v>
      </c>
      <c r="V55" s="231">
        <v>0.28034559122021502</v>
      </c>
      <c r="W55" s="231">
        <v>0.22844612143520071</v>
      </c>
      <c r="DA55" s="73" t="s">
        <v>2277</v>
      </c>
    </row>
    <row r="56" spans="1:105" ht="12" customHeight="1" x14ac:dyDescent="0.25">
      <c r="A56" s="64" t="s">
        <v>160</v>
      </c>
      <c r="B56" s="231">
        <v>2.1673178328760472E-2</v>
      </c>
      <c r="C56" s="231">
        <v>4.4141445333818197E-2</v>
      </c>
      <c r="D56" s="231">
        <v>2.210027093685793E-2</v>
      </c>
      <c r="E56" s="231">
        <v>2.213746349668877E-2</v>
      </c>
      <c r="F56" s="231">
        <v>2.212558289604941E-2</v>
      </c>
      <c r="G56" s="231">
        <v>2.2053285378813941E-2</v>
      </c>
      <c r="H56" s="231">
        <v>0</v>
      </c>
      <c r="I56" s="231">
        <v>2.1566808829602019E-2</v>
      </c>
      <c r="J56" s="231">
        <v>2.1620872860084489E-2</v>
      </c>
      <c r="K56" s="231">
        <v>0</v>
      </c>
      <c r="L56" s="231">
        <v>0</v>
      </c>
      <c r="M56" s="231">
        <v>0.1313895827861524</v>
      </c>
      <c r="N56" s="231">
        <v>4.6770018299965778E-2</v>
      </c>
      <c r="O56" s="231">
        <v>6.7055870831010611E-2</v>
      </c>
      <c r="P56" s="231">
        <v>6.6111573529075318E-2</v>
      </c>
      <c r="Q56" s="231">
        <v>8.8468361115797242E-2</v>
      </c>
      <c r="R56" s="231">
        <v>9.0842091563323429E-2</v>
      </c>
      <c r="S56" s="231">
        <v>9.0759359912332388E-2</v>
      </c>
      <c r="T56" s="231">
        <v>9.0713145487868185E-2</v>
      </c>
      <c r="U56" s="231">
        <v>0.1138643799110296</v>
      </c>
      <c r="V56" s="231">
        <v>0.11289004537249871</v>
      </c>
      <c r="W56" s="231">
        <v>0.13487534252835021</v>
      </c>
      <c r="DA56" s="73" t="s">
        <v>2278</v>
      </c>
    </row>
    <row r="57" spans="1:105" ht="12" customHeight="1" x14ac:dyDescent="0.25">
      <c r="A57" s="64" t="s">
        <v>70</v>
      </c>
      <c r="B57" s="231">
        <v>1.046977145704258</v>
      </c>
      <c r="C57" s="231">
        <v>1.179670672407964</v>
      </c>
      <c r="D57" s="231">
        <v>0.87073237411364057</v>
      </c>
      <c r="E57" s="231">
        <v>0.34792802412521329</v>
      </c>
      <c r="F57" s="231">
        <v>1.0270006704015491</v>
      </c>
      <c r="G57" s="231">
        <v>0.63675737806117427</v>
      </c>
      <c r="H57" s="231">
        <v>0.36582912056043532</v>
      </c>
      <c r="I57" s="231">
        <v>0.13422017215002011</v>
      </c>
      <c r="J57" s="231">
        <v>5.7637108827656852E-2</v>
      </c>
      <c r="K57" s="231">
        <v>0.15220416219577529</v>
      </c>
      <c r="L57" s="231">
        <v>5.8142129590601693E-2</v>
      </c>
      <c r="M57" s="231">
        <v>5.826414688363335E-2</v>
      </c>
      <c r="N57" s="231">
        <v>4.1091353208286933E-2</v>
      </c>
      <c r="O57" s="231">
        <v>3.9494393480428068E-2</v>
      </c>
      <c r="P57" s="231">
        <v>3.9021175201770522E-2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5.6015567318906312</v>
      </c>
      <c r="C59" s="231">
        <v>7.7388474693691958</v>
      </c>
      <c r="D59" s="231">
        <v>8.0737932731238544</v>
      </c>
      <c r="E59" s="231">
        <v>7.4807999594640489</v>
      </c>
      <c r="F59" s="231">
        <v>6.5801348589726327</v>
      </c>
      <c r="G59" s="231">
        <v>5.733553878194904</v>
      </c>
      <c r="H59" s="231">
        <v>6.2399983638934087</v>
      </c>
      <c r="I59" s="231">
        <v>5.5217732794713124</v>
      </c>
      <c r="J59" s="231">
        <v>6.4237066244863819</v>
      </c>
      <c r="K59" s="231">
        <v>4.7821856194676009</v>
      </c>
      <c r="L59" s="231">
        <v>5.2799491001983556</v>
      </c>
      <c r="M59" s="231">
        <v>5.3360838307261496</v>
      </c>
      <c r="N59" s="231">
        <v>5.0067889295709742</v>
      </c>
      <c r="O59" s="231">
        <v>6.1839197949629572</v>
      </c>
      <c r="P59" s="231">
        <v>6.6611292140113214</v>
      </c>
      <c r="Q59" s="231">
        <v>6.7563538858176146</v>
      </c>
      <c r="R59" s="231">
        <v>6.4406209975472413</v>
      </c>
      <c r="S59" s="231">
        <v>6.9452687034627196</v>
      </c>
      <c r="T59" s="231">
        <v>7.8478469051623962</v>
      </c>
      <c r="U59" s="231">
        <v>7.2923621827311358</v>
      </c>
      <c r="V59" s="231">
        <v>7.5804499522558464</v>
      </c>
      <c r="W59" s="231">
        <v>8.0111113199726081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0.54938040917020836</v>
      </c>
      <c r="C61" s="231">
        <v>0.35373570609504668</v>
      </c>
      <c r="D61" s="231">
        <v>0.48154083406744158</v>
      </c>
      <c r="E61" s="231">
        <v>0.53847758137524804</v>
      </c>
      <c r="F61" s="231">
        <v>0.49729105909920412</v>
      </c>
      <c r="G61" s="231">
        <v>0.66870749824867803</v>
      </c>
      <c r="H61" s="231">
        <v>0.76380414283866327</v>
      </c>
      <c r="I61" s="231">
        <v>0.70444478719408954</v>
      </c>
      <c r="J61" s="231">
        <v>0.69535837050973215</v>
      </c>
      <c r="K61" s="231">
        <v>1.0381912488101519</v>
      </c>
      <c r="L61" s="231">
        <v>0.85526578463991454</v>
      </c>
      <c r="M61" s="231">
        <v>0.82982730682983585</v>
      </c>
      <c r="N61" s="231">
        <v>0.92734655975985347</v>
      </c>
      <c r="O61" s="231">
        <v>1.196282251835401</v>
      </c>
      <c r="P61" s="231">
        <v>1.265334221387971</v>
      </c>
      <c r="Q61" s="231">
        <v>1.228384537992931</v>
      </c>
      <c r="R61" s="231">
        <v>1.2320195407798851</v>
      </c>
      <c r="S61" s="231">
        <v>1.400407174368878</v>
      </c>
      <c r="T61" s="231">
        <v>1.536086324575189</v>
      </c>
      <c r="U61" s="231">
        <v>1.939490952973147</v>
      </c>
      <c r="V61" s="231">
        <v>1.935858130749972</v>
      </c>
      <c r="W61" s="231">
        <v>2.072143478182698</v>
      </c>
      <c r="DA61" s="73" t="s">
        <v>2283</v>
      </c>
    </row>
    <row r="62" spans="1:105" ht="12" customHeight="1" x14ac:dyDescent="0.25">
      <c r="A62" s="64" t="s">
        <v>79</v>
      </c>
      <c r="B62" s="231">
        <v>1.1424518065368749</v>
      </c>
      <c r="C62" s="231">
        <v>1.0307785336691071</v>
      </c>
      <c r="D62" s="231">
        <v>0.86179805595016656</v>
      </c>
      <c r="E62" s="231">
        <v>1.161555971424368</v>
      </c>
      <c r="F62" s="231">
        <v>0.81551217950671062</v>
      </c>
      <c r="G62" s="231">
        <v>0.68914644700147776</v>
      </c>
      <c r="H62" s="231">
        <v>0.67445134245859728</v>
      </c>
      <c r="I62" s="231">
        <v>0.69061437051225139</v>
      </c>
      <c r="J62" s="231">
        <v>0.67518662666648799</v>
      </c>
      <c r="K62" s="231">
        <v>0.63991943372412496</v>
      </c>
      <c r="L62" s="231">
        <v>0.49592010474836262</v>
      </c>
      <c r="M62" s="231">
        <v>0.46065555671308778</v>
      </c>
      <c r="N62" s="231">
        <v>0.31297980669608749</v>
      </c>
      <c r="O62" s="231">
        <v>0.78906310725662598</v>
      </c>
      <c r="P62" s="231">
        <v>0.76481988762844777</v>
      </c>
      <c r="Q62" s="231">
        <v>0.95290188532966191</v>
      </c>
      <c r="R62" s="231">
        <v>1.074125918188725</v>
      </c>
      <c r="S62" s="231">
        <v>0.95143131691219163</v>
      </c>
      <c r="T62" s="231">
        <v>0.6597562379167714</v>
      </c>
      <c r="U62" s="231">
        <v>0.5253076689315469</v>
      </c>
      <c r="V62" s="231">
        <v>0.7787770630565144</v>
      </c>
      <c r="W62" s="231">
        <v>0.88384071276909626</v>
      </c>
      <c r="DA62" s="73" t="s">
        <v>2284</v>
      </c>
    </row>
    <row r="63" spans="1:105" ht="12" customHeight="1" x14ac:dyDescent="0.25">
      <c r="A63" s="166" t="s">
        <v>2205</v>
      </c>
      <c r="B63" s="349">
        <v>0.82087539403586673</v>
      </c>
      <c r="C63" s="349">
        <v>1.045647240113613</v>
      </c>
      <c r="D63" s="349">
        <v>1.056111184734535</v>
      </c>
      <c r="E63" s="349">
        <v>1.125660671112845</v>
      </c>
      <c r="F63" s="349">
        <v>1.00943488527182</v>
      </c>
      <c r="G63" s="349">
        <v>0.90635158914209568</v>
      </c>
      <c r="H63" s="349">
        <v>0.91818027049272299</v>
      </c>
      <c r="I63" s="349">
        <v>0.86368582789146764</v>
      </c>
      <c r="J63" s="349">
        <v>0.91734590682502581</v>
      </c>
      <c r="K63" s="349">
        <v>0.87066753477612224</v>
      </c>
      <c r="L63" s="349">
        <v>0.95800231415002601</v>
      </c>
      <c r="M63" s="349">
        <v>0.96863214188176572</v>
      </c>
      <c r="N63" s="349">
        <v>1.5069381756409881</v>
      </c>
      <c r="O63" s="349">
        <v>1.5019049097431889</v>
      </c>
      <c r="P63" s="349">
        <v>1.428584822666229</v>
      </c>
      <c r="Q63" s="349">
        <v>1.5191077029408731</v>
      </c>
      <c r="R63" s="349">
        <v>1.5829483177447261</v>
      </c>
      <c r="S63" s="349">
        <v>1.646883110039052</v>
      </c>
      <c r="T63" s="349">
        <v>1.7101334228882981</v>
      </c>
      <c r="U63" s="349">
        <v>1.8139580957033901</v>
      </c>
      <c r="V63" s="349">
        <v>1.823247192319303</v>
      </c>
      <c r="W63" s="349">
        <v>1.888681258110406</v>
      </c>
      <c r="DA63" s="168" t="s">
        <v>2285</v>
      </c>
    </row>
    <row r="64" spans="1:105" ht="12" customHeight="1" x14ac:dyDescent="0.25">
      <c r="A64" s="60" t="s">
        <v>2207</v>
      </c>
      <c r="B64" s="264">
        <v>0.95369318618946552</v>
      </c>
      <c r="C64" s="264">
        <v>1.214833158966147</v>
      </c>
      <c r="D64" s="264">
        <v>1.2269901717821521</v>
      </c>
      <c r="E64" s="264">
        <v>1.3077927780533221</v>
      </c>
      <c r="F64" s="264">
        <v>1.1727616383438779</v>
      </c>
      <c r="G64" s="264">
        <v>1.052999445636986</v>
      </c>
      <c r="H64" s="264">
        <v>1.066742009840594</v>
      </c>
      <c r="I64" s="264">
        <v>1.0034303562429721</v>
      </c>
      <c r="J64" s="264">
        <v>1.065772645975545</v>
      </c>
      <c r="K64" s="264">
        <v>1.0115417046062489</v>
      </c>
      <c r="L64" s="264">
        <v>1.1130072676032721</v>
      </c>
      <c r="M64" s="264">
        <v>1.1253570034484239</v>
      </c>
      <c r="N64" s="264">
        <v>1.750761054064194</v>
      </c>
      <c r="O64" s="264">
        <v>1.7449134048035539</v>
      </c>
      <c r="P64" s="264">
        <v>1.6597301139360741</v>
      </c>
      <c r="Q64" s="264">
        <v>1.764899613155344</v>
      </c>
      <c r="R64" s="264">
        <v>1.8390696513644811</v>
      </c>
      <c r="S64" s="264">
        <v>1.9133491049996489</v>
      </c>
      <c r="T64" s="264">
        <v>1.9868333302876131</v>
      </c>
      <c r="U64" s="264">
        <v>2.1074568545661072</v>
      </c>
      <c r="V64" s="264">
        <v>2.1182489287503472</v>
      </c>
      <c r="W64" s="264">
        <v>2.194270238614243</v>
      </c>
      <c r="DA64" s="72" t="s">
        <v>2286</v>
      </c>
    </row>
    <row r="65" spans="1:105" ht="12" customHeight="1" x14ac:dyDescent="0.25">
      <c r="A65" s="101" t="s">
        <v>2209</v>
      </c>
      <c r="B65" s="280">
        <v>0.32273488189439359</v>
      </c>
      <c r="C65" s="280">
        <v>0.41110604726753502</v>
      </c>
      <c r="D65" s="280">
        <v>0.41522004551369929</v>
      </c>
      <c r="E65" s="280">
        <v>0.44256408022981242</v>
      </c>
      <c r="F65" s="280">
        <v>0.39686881936681301</v>
      </c>
      <c r="G65" s="280">
        <v>0.35634065194526893</v>
      </c>
      <c r="H65" s="280">
        <v>0.36099120927272421</v>
      </c>
      <c r="I65" s="280">
        <v>0.3395662066175118</v>
      </c>
      <c r="J65" s="280">
        <v>0.36066317134917608</v>
      </c>
      <c r="K65" s="280">
        <v>0.34231113034553601</v>
      </c>
      <c r="L65" s="280">
        <v>0.3766476202821295</v>
      </c>
      <c r="M65" s="280">
        <v>0.38082683703352221</v>
      </c>
      <c r="N65" s="280">
        <v>0.59246691723396638</v>
      </c>
      <c r="O65" s="280">
        <v>0.5904880414059519</v>
      </c>
      <c r="P65" s="280">
        <v>0.56166155956084618</v>
      </c>
      <c r="Q65" s="280">
        <v>0.59725148135219297</v>
      </c>
      <c r="R65" s="280">
        <v>0.62235101951411576</v>
      </c>
      <c r="S65" s="280">
        <v>0.64748758444220356</v>
      </c>
      <c r="T65" s="280">
        <v>0.67235503983859823</v>
      </c>
      <c r="U65" s="280">
        <v>0.71317468647699955</v>
      </c>
      <c r="V65" s="280">
        <v>0.71682678217998219</v>
      </c>
      <c r="W65" s="280">
        <v>0.74255280058471806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20.487758321663787</v>
      </c>
      <c r="C66" s="263">
        <f t="shared" si="3"/>
        <v>25.96785929758996</v>
      </c>
      <c r="D66" s="263">
        <f t="shared" si="3"/>
        <v>26.209633256008761</v>
      </c>
      <c r="E66" s="263">
        <f t="shared" si="3"/>
        <v>26.732086793441766</v>
      </c>
      <c r="F66" s="263">
        <f t="shared" si="3"/>
        <v>24.376707797139794</v>
      </c>
      <c r="G66" s="263">
        <f t="shared" si="3"/>
        <v>21.662498647833395</v>
      </c>
      <c r="H66" s="263">
        <f t="shared" si="3"/>
        <v>22.007257137438209</v>
      </c>
      <c r="I66" s="263">
        <f t="shared" si="3"/>
        <v>20.340202193006569</v>
      </c>
      <c r="J66" s="263">
        <f t="shared" si="3"/>
        <v>21.812802607595245</v>
      </c>
      <c r="K66" s="263">
        <f t="shared" si="3"/>
        <v>20.150187826766579</v>
      </c>
      <c r="L66" s="263">
        <f t="shared" si="3"/>
        <v>21.791706338215036</v>
      </c>
      <c r="M66" s="263">
        <f t="shared" si="3"/>
        <v>22.039026523363603</v>
      </c>
      <c r="N66" s="263">
        <f t="shared" si="3"/>
        <v>31.422108732726944</v>
      </c>
      <c r="O66" s="263">
        <f t="shared" si="3"/>
        <v>32.645995257724152</v>
      </c>
      <c r="P66" s="263">
        <f t="shared" si="3"/>
        <v>31.728539903485739</v>
      </c>
      <c r="Q66" s="263">
        <f t="shared" si="3"/>
        <v>33.483428075881541</v>
      </c>
      <c r="R66" s="263">
        <f t="shared" si="3"/>
        <v>34.493537331559693</v>
      </c>
      <c r="S66" s="263">
        <f t="shared" si="3"/>
        <v>36.024106036063152</v>
      </c>
      <c r="T66" s="263">
        <f t="shared" si="3"/>
        <v>37.698320996807979</v>
      </c>
      <c r="U66" s="263">
        <f t="shared" si="3"/>
        <v>39.391575295823252</v>
      </c>
      <c r="V66" s="263">
        <f t="shared" si="3"/>
        <v>39.949000034921241</v>
      </c>
      <c r="W66" s="263">
        <f t="shared" si="3"/>
        <v>41.549828723331473</v>
      </c>
      <c r="DA66" s="70"/>
    </row>
    <row r="67" spans="1:105" ht="12" customHeight="1" x14ac:dyDescent="0.25">
      <c r="A67" s="165" t="s">
        <v>2212</v>
      </c>
      <c r="B67" s="348">
        <v>4.149513366837903</v>
      </c>
      <c r="C67" s="348">
        <v>5.2015797363084166</v>
      </c>
      <c r="D67" s="348">
        <v>5.2389688585187457</v>
      </c>
      <c r="E67" s="348">
        <v>4.698910106330497</v>
      </c>
      <c r="F67" s="348">
        <v>4.5246898328787406</v>
      </c>
      <c r="G67" s="348">
        <v>3.896263378932594</v>
      </c>
      <c r="H67" s="348">
        <v>3.9864978205531649</v>
      </c>
      <c r="I67" s="348">
        <v>3.4842849870470469</v>
      </c>
      <c r="J67" s="348">
        <v>3.8502286316241991</v>
      </c>
      <c r="K67" s="348">
        <v>3.2578753407754339</v>
      </c>
      <c r="L67" s="348">
        <v>3.3145000173539012</v>
      </c>
      <c r="M67" s="348">
        <v>3.35684417824563</v>
      </c>
      <c r="N67" s="348">
        <v>3.1643566174500202</v>
      </c>
      <c r="O67" s="348">
        <v>4.1010883779965379</v>
      </c>
      <c r="P67" s="348">
        <v>4.3876456516416908</v>
      </c>
      <c r="Q67" s="348">
        <v>4.4772450992755619</v>
      </c>
      <c r="R67" s="348">
        <v>4.37761933172707</v>
      </c>
      <c r="S67" s="348">
        <v>4.6573229220850596</v>
      </c>
      <c r="T67" s="348">
        <v>5.053202070807739</v>
      </c>
      <c r="U67" s="348">
        <v>4.9353920654124019</v>
      </c>
      <c r="V67" s="348">
        <v>5.2108897263287561</v>
      </c>
      <c r="W67" s="348">
        <v>5.5165198018320796</v>
      </c>
      <c r="DA67" s="167" t="s">
        <v>2288</v>
      </c>
    </row>
    <row r="68" spans="1:105" ht="12" customHeight="1" x14ac:dyDescent="0.25">
      <c r="A68" s="165" t="s">
        <v>2214</v>
      </c>
      <c r="B68" s="348">
        <v>1.606998796743544</v>
      </c>
      <c r="C68" s="348">
        <v>2.0013281441118531</v>
      </c>
      <c r="D68" s="348">
        <v>2.017929371364187</v>
      </c>
      <c r="E68" s="348">
        <v>1.832322139495292</v>
      </c>
      <c r="F68" s="348">
        <v>1.7369253649023539</v>
      </c>
      <c r="G68" s="348">
        <v>1.5010524379510111</v>
      </c>
      <c r="H68" s="348">
        <v>1.5433016169750551</v>
      </c>
      <c r="I68" s="348">
        <v>1.356404580343612</v>
      </c>
      <c r="J68" s="348">
        <v>1.5000895797603879</v>
      </c>
      <c r="K68" s="348">
        <v>1.2675077107156349</v>
      </c>
      <c r="L68" s="348">
        <v>1.2851111352915461</v>
      </c>
      <c r="M68" s="348">
        <v>1.2993266494003191</v>
      </c>
      <c r="N68" s="348">
        <v>1.214576778717904</v>
      </c>
      <c r="O68" s="348">
        <v>1.592057406823745</v>
      </c>
      <c r="P68" s="348">
        <v>1.703830656931218</v>
      </c>
      <c r="Q68" s="348">
        <v>1.744616025942507</v>
      </c>
      <c r="R68" s="348">
        <v>1.708681659646951</v>
      </c>
      <c r="S68" s="348">
        <v>1.812187296097522</v>
      </c>
      <c r="T68" s="348">
        <v>1.955447145400242</v>
      </c>
      <c r="U68" s="348">
        <v>1.90329710128251</v>
      </c>
      <c r="V68" s="348">
        <v>2.0185241299445158</v>
      </c>
      <c r="W68" s="348">
        <v>2.1394576384319701</v>
      </c>
      <c r="DA68" s="167" t="s">
        <v>2289</v>
      </c>
    </row>
    <row r="69" spans="1:105" ht="12" customHeight="1" x14ac:dyDescent="0.25">
      <c r="A69" s="64" t="s">
        <v>30</v>
      </c>
      <c r="B69" s="231">
        <v>1.280231711204486E-2</v>
      </c>
      <c r="C69" s="231">
        <v>2.8052586574787441E-2</v>
      </c>
      <c r="D69" s="231">
        <v>2.741197303586166E-2</v>
      </c>
      <c r="E69" s="231">
        <v>1.8733708452835559E-2</v>
      </c>
      <c r="F69" s="231">
        <v>2.8429625617377888E-2</v>
      </c>
      <c r="G69" s="231">
        <v>2.196457985447766E-2</v>
      </c>
      <c r="H69" s="231">
        <v>1.369382743358202E-2</v>
      </c>
      <c r="I69" s="231">
        <v>9.7756258185199753E-3</v>
      </c>
      <c r="J69" s="231">
        <v>2.5717990053575951E-3</v>
      </c>
      <c r="K69" s="231">
        <v>7.6609158000302789E-3</v>
      </c>
      <c r="L69" s="231">
        <v>1.0535736768802611E-2</v>
      </c>
      <c r="M69" s="231">
        <v>1.0526099911018581E-2</v>
      </c>
      <c r="N69" s="231">
        <v>1.1004969188288629E-2</v>
      </c>
      <c r="O69" s="231">
        <v>8.4771216335365589E-3</v>
      </c>
      <c r="P69" s="231">
        <v>7.8403767533381068E-3</v>
      </c>
      <c r="Q69" s="231">
        <v>5.2474655283559967E-3</v>
      </c>
      <c r="R69" s="231">
        <v>5.3553322754234106E-3</v>
      </c>
      <c r="S69" s="231">
        <v>5.2787132698153098E-3</v>
      </c>
      <c r="T69" s="231">
        <v>7.8921564609492449E-3</v>
      </c>
      <c r="U69" s="231">
        <v>5.2362977677346259E-3</v>
      </c>
      <c r="V69" s="231">
        <v>5.2116279485516434E-3</v>
      </c>
      <c r="W69" s="231">
        <v>5.1962692009980002E-3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1.9075508798008921E-2</v>
      </c>
      <c r="C71" s="231">
        <v>2.4223423942858629E-2</v>
      </c>
      <c r="D71" s="231">
        <v>4.8474165760310349E-2</v>
      </c>
      <c r="E71" s="231">
        <v>1.452712358478731E-2</v>
      </c>
      <c r="F71" s="231">
        <v>2.4117966820771511E-2</v>
      </c>
      <c r="G71" s="231">
        <v>1.9212907658352991E-2</v>
      </c>
      <c r="H71" s="231">
        <v>1.4378864491403879E-2</v>
      </c>
      <c r="I71" s="231">
        <v>1.4390393764165149E-2</v>
      </c>
      <c r="J71" s="231">
        <v>1.4419018905105E-2</v>
      </c>
      <c r="K71" s="231">
        <v>1.427884044070127E-2</v>
      </c>
      <c r="L71" s="231">
        <v>1.4545359453347031E-2</v>
      </c>
      <c r="M71" s="231">
        <v>4.8587521822579926E-3</v>
      </c>
      <c r="N71" s="231">
        <v>1.027980567257588E-2</v>
      </c>
      <c r="O71" s="231">
        <v>2.470092660595111E-2</v>
      </c>
      <c r="P71" s="231">
        <v>3.904764062224568E-2</v>
      </c>
      <c r="Q71" s="231">
        <v>3.9159725019668572E-2</v>
      </c>
      <c r="R71" s="231">
        <v>3.8624440198719197E-2</v>
      </c>
      <c r="S71" s="231">
        <v>3.8556988044836669E-2</v>
      </c>
      <c r="T71" s="231">
        <v>3.8581643527460512E-2</v>
      </c>
      <c r="U71" s="231">
        <v>3.8698718890991683E-2</v>
      </c>
      <c r="V71" s="231">
        <v>5.2807479786633291E-2</v>
      </c>
      <c r="W71" s="231">
        <v>4.3031402375605668E-2</v>
      </c>
      <c r="DA71" s="73" t="s">
        <v>2292</v>
      </c>
    </row>
    <row r="72" spans="1:105" ht="12" customHeight="1" x14ac:dyDescent="0.25">
      <c r="A72" s="64" t="s">
        <v>160</v>
      </c>
      <c r="B72" s="231">
        <v>4.0824823444756556E-3</v>
      </c>
      <c r="C72" s="231">
        <v>8.3147320850405441E-3</v>
      </c>
      <c r="D72" s="231">
        <v>4.1629319216242074E-3</v>
      </c>
      <c r="E72" s="231">
        <v>4.1699377223679678E-3</v>
      </c>
      <c r="F72" s="231">
        <v>4.1676998252946256E-3</v>
      </c>
      <c r="G72" s="231">
        <v>4.1540814563970846E-3</v>
      </c>
      <c r="H72" s="231">
        <v>0</v>
      </c>
      <c r="I72" s="231">
        <v>4.0624459845233704E-3</v>
      </c>
      <c r="J72" s="231">
        <v>4.0726297908192377E-3</v>
      </c>
      <c r="K72" s="231">
        <v>0</v>
      </c>
      <c r="L72" s="231">
        <v>0</v>
      </c>
      <c r="M72" s="231">
        <v>2.4749284292128429E-2</v>
      </c>
      <c r="N72" s="231">
        <v>8.8098649429298424E-3</v>
      </c>
      <c r="O72" s="231">
        <v>1.263102276041197E-2</v>
      </c>
      <c r="P72" s="231">
        <v>1.245314958442416E-2</v>
      </c>
      <c r="Q72" s="231">
        <v>1.6664400431784521E-2</v>
      </c>
      <c r="R72" s="231">
        <v>1.7111529712758981E-2</v>
      </c>
      <c r="S72" s="231">
        <v>1.709594591146427E-2</v>
      </c>
      <c r="T72" s="231">
        <v>1.7087240701315891E-2</v>
      </c>
      <c r="U72" s="231">
        <v>2.1448138044182861E-2</v>
      </c>
      <c r="V72" s="231">
        <v>2.1264606884570391E-2</v>
      </c>
      <c r="W72" s="231">
        <v>2.540588169509091E-2</v>
      </c>
      <c r="DA72" s="73" t="s">
        <v>2293</v>
      </c>
    </row>
    <row r="73" spans="1:105" ht="12" customHeight="1" x14ac:dyDescent="0.25">
      <c r="A73" s="64" t="s">
        <v>70</v>
      </c>
      <c r="B73" s="231">
        <v>0.1972145316008021</v>
      </c>
      <c r="C73" s="231">
        <v>0.22220943413778829</v>
      </c>
      <c r="D73" s="231">
        <v>0.16401607047015951</v>
      </c>
      <c r="E73" s="231">
        <v>6.553768875488783E-2</v>
      </c>
      <c r="F73" s="231">
        <v>0.19345164982633059</v>
      </c>
      <c r="G73" s="231">
        <v>0.1199432180281436</v>
      </c>
      <c r="H73" s="231">
        <v>6.8909640437976719E-2</v>
      </c>
      <c r="I73" s="231">
        <v>2.5282470100280788E-2</v>
      </c>
      <c r="J73" s="231">
        <v>1.0856851524323171E-2</v>
      </c>
      <c r="K73" s="231">
        <v>2.8670036092279E-2</v>
      </c>
      <c r="L73" s="231">
        <v>1.09519800890884E-2</v>
      </c>
      <c r="M73" s="231">
        <v>1.097496395591986E-2</v>
      </c>
      <c r="N73" s="231">
        <v>7.7401994962978168E-3</v>
      </c>
      <c r="O73" s="231">
        <v>7.4393871375875581E-3</v>
      </c>
      <c r="P73" s="231">
        <v>7.350249068477548E-3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1.055140880245327</v>
      </c>
      <c r="C75" s="231">
        <v>1.457733041321621</v>
      </c>
      <c r="D75" s="231">
        <v>1.520825325685379</v>
      </c>
      <c r="E75" s="231">
        <v>1.4091257541372719</v>
      </c>
      <c r="F75" s="231">
        <v>1.2394713861776701</v>
      </c>
      <c r="G75" s="231">
        <v>1.080004608635051</v>
      </c>
      <c r="H75" s="231">
        <v>1.1754013538635779</v>
      </c>
      <c r="I75" s="231">
        <v>1.0401124182937651</v>
      </c>
      <c r="J75" s="231">
        <v>1.2100056799586529</v>
      </c>
      <c r="K75" s="231">
        <v>0.90079950726813518</v>
      </c>
      <c r="L75" s="231">
        <v>0.99456104934484246</v>
      </c>
      <c r="M75" s="231">
        <v>1.00513490440271</v>
      </c>
      <c r="N75" s="231">
        <v>0.94310705598566846</v>
      </c>
      <c r="O75" s="231">
        <v>1.164838077721555</v>
      </c>
      <c r="P75" s="231">
        <v>1.2547279405893901</v>
      </c>
      <c r="Q75" s="231">
        <v>1.2726649978825419</v>
      </c>
      <c r="R75" s="231">
        <v>1.2131917668510039</v>
      </c>
      <c r="S75" s="231">
        <v>1.3082500604860521</v>
      </c>
      <c r="T75" s="231">
        <v>1.478264791000119</v>
      </c>
      <c r="U75" s="231">
        <v>1.373630549655726</v>
      </c>
      <c r="V75" s="231">
        <v>1.4278963898986079</v>
      </c>
      <c r="W75" s="231">
        <v>1.5090181987760041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0.10348439840325251</v>
      </c>
      <c r="C77" s="231">
        <v>6.6631656549759499E-2</v>
      </c>
      <c r="D77" s="231">
        <v>9.0705752677523607E-2</v>
      </c>
      <c r="E77" s="231">
        <v>0.1014306801482462</v>
      </c>
      <c r="F77" s="231">
        <v>9.3672554068548089E-2</v>
      </c>
      <c r="G77" s="231">
        <v>0.12596152321581741</v>
      </c>
      <c r="H77" s="231">
        <v>0.143874464579028</v>
      </c>
      <c r="I77" s="231">
        <v>0.13269320091190601</v>
      </c>
      <c r="J77" s="231">
        <v>0.13098163211817659</v>
      </c>
      <c r="K77" s="231">
        <v>0.1955595704129926</v>
      </c>
      <c r="L77" s="231">
        <v>0.16110269627566251</v>
      </c>
      <c r="M77" s="231">
        <v>0.15631096084329321</v>
      </c>
      <c r="N77" s="231">
        <v>0.1746802384035181</v>
      </c>
      <c r="O77" s="231">
        <v>0.22533848511026941</v>
      </c>
      <c r="P77" s="231">
        <v>0.2383455043057674</v>
      </c>
      <c r="Q77" s="231">
        <v>0.2313854531399426</v>
      </c>
      <c r="R77" s="231">
        <v>0.2320701628061832</v>
      </c>
      <c r="S77" s="231">
        <v>0.26378860902239248</v>
      </c>
      <c r="T77" s="231">
        <v>0.28934590047399689</v>
      </c>
      <c r="U77" s="231">
        <v>0.36533347590629889</v>
      </c>
      <c r="V77" s="231">
        <v>0.36464917698337418</v>
      </c>
      <c r="W77" s="231">
        <v>0.39032065517014802</v>
      </c>
      <c r="DA77" s="73" t="s">
        <v>2298</v>
      </c>
    </row>
    <row r="78" spans="1:105" ht="12" customHeight="1" x14ac:dyDescent="0.25">
      <c r="A78" s="64" t="s">
        <v>79</v>
      </c>
      <c r="B78" s="231">
        <v>0.21519867823963301</v>
      </c>
      <c r="C78" s="231">
        <v>0.1941632694999979</v>
      </c>
      <c r="D78" s="231">
        <v>0.16233315181332769</v>
      </c>
      <c r="E78" s="231">
        <v>0.2187972466948947</v>
      </c>
      <c r="F78" s="231">
        <v>0.15361448256636101</v>
      </c>
      <c r="G78" s="231">
        <v>0.12981151910277139</v>
      </c>
      <c r="H78" s="231">
        <v>0.12704346616948639</v>
      </c>
      <c r="I78" s="231">
        <v>0.1300880254704517</v>
      </c>
      <c r="J78" s="231">
        <v>0.1271819684579534</v>
      </c>
      <c r="K78" s="231">
        <v>0.1205388407014972</v>
      </c>
      <c r="L78" s="231">
        <v>9.3414313359802326E-2</v>
      </c>
      <c r="M78" s="231">
        <v>8.6771683812991607E-2</v>
      </c>
      <c r="N78" s="231">
        <v>5.8954645028625907E-2</v>
      </c>
      <c r="O78" s="231">
        <v>0.1486323858544337</v>
      </c>
      <c r="P78" s="231">
        <v>0.1440657960075746</v>
      </c>
      <c r="Q78" s="231">
        <v>0.17949398394021329</v>
      </c>
      <c r="R78" s="231">
        <v>0.20232842780286231</v>
      </c>
      <c r="S78" s="231">
        <v>0.17921697936296119</v>
      </c>
      <c r="T78" s="231">
        <v>0.1242754132364001</v>
      </c>
      <c r="U78" s="231">
        <v>9.8949921017576672E-2</v>
      </c>
      <c r="V78" s="231">
        <v>0.1466948484427783</v>
      </c>
      <c r="W78" s="231">
        <v>0.1664852312141234</v>
      </c>
      <c r="DA78" s="73" t="s">
        <v>2299</v>
      </c>
    </row>
    <row r="79" spans="1:105" ht="12" customHeight="1" x14ac:dyDescent="0.25">
      <c r="A79" s="165" t="s">
        <v>2226</v>
      </c>
      <c r="B79" s="348">
        <v>14.731246158082341</v>
      </c>
      <c r="C79" s="348">
        <v>18.764951417169691</v>
      </c>
      <c r="D79" s="348">
        <v>18.952735026125829</v>
      </c>
      <c r="E79" s="348">
        <v>20.200854547615979</v>
      </c>
      <c r="F79" s="348">
        <v>18.1150925993587</v>
      </c>
      <c r="G79" s="348">
        <v>16.26518283094979</v>
      </c>
      <c r="H79" s="348">
        <v>16.477457699909991</v>
      </c>
      <c r="I79" s="348">
        <v>15.49951262561591</v>
      </c>
      <c r="J79" s="348">
        <v>16.462484396210659</v>
      </c>
      <c r="K79" s="348">
        <v>15.624804775275511</v>
      </c>
      <c r="L79" s="348">
        <v>17.192095185569588</v>
      </c>
      <c r="M79" s="348">
        <v>17.382855695717652</v>
      </c>
      <c r="N79" s="348">
        <v>27.04317533655902</v>
      </c>
      <c r="O79" s="348">
        <v>26.952849472903871</v>
      </c>
      <c r="P79" s="348">
        <v>25.637063594912831</v>
      </c>
      <c r="Q79" s="348">
        <v>27.261566950663472</v>
      </c>
      <c r="R79" s="348">
        <v>28.407236340185669</v>
      </c>
      <c r="S79" s="348">
        <v>29.554595817880571</v>
      </c>
      <c r="T79" s="348">
        <v>30.689671780600001</v>
      </c>
      <c r="U79" s="348">
        <v>32.552886129128339</v>
      </c>
      <c r="V79" s="348">
        <v>32.719586178647972</v>
      </c>
      <c r="W79" s="348">
        <v>33.893851283067427</v>
      </c>
      <c r="DA79" s="167" t="s">
        <v>2300</v>
      </c>
    </row>
    <row r="80" spans="1:105" ht="12" customHeight="1" x14ac:dyDescent="0.25">
      <c r="A80" s="132" t="s">
        <v>2228</v>
      </c>
      <c r="B80" s="318">
        <v>14.310768908589321</v>
      </c>
      <c r="C80" s="318">
        <v>18.229339217489429</v>
      </c>
      <c r="D80" s="318">
        <v>18.411762876951379</v>
      </c>
      <c r="E80" s="318">
        <v>19.62425704415698</v>
      </c>
      <c r="F80" s="318">
        <v>17.598029465069089</v>
      </c>
      <c r="G80" s="318">
        <v>15.8009220843797</v>
      </c>
      <c r="H80" s="318">
        <v>16.00713794434099</v>
      </c>
      <c r="I80" s="318">
        <v>15.057106574738411</v>
      </c>
      <c r="J80" s="318">
        <v>15.99259202699362</v>
      </c>
      <c r="K80" s="318">
        <v>15.17882248258476</v>
      </c>
      <c r="L80" s="318">
        <v>16.701377372624449</v>
      </c>
      <c r="M80" s="318">
        <v>16.88669296292267</v>
      </c>
      <c r="N80" s="318">
        <v>26.271275942505699</v>
      </c>
      <c r="O80" s="318">
        <v>26.18352827015223</v>
      </c>
      <c r="P80" s="318">
        <v>24.90529916237346</v>
      </c>
      <c r="Q80" s="318">
        <v>26.48343395598835</v>
      </c>
      <c r="R80" s="318">
        <v>27.596402248226219</v>
      </c>
      <c r="S80" s="318">
        <v>28.711012388072589</v>
      </c>
      <c r="T80" s="318">
        <v>29.813689624055119</v>
      </c>
      <c r="U80" s="318">
        <v>31.623721829261822</v>
      </c>
      <c r="V80" s="318">
        <v>31.785663722033551</v>
      </c>
      <c r="W80" s="318">
        <v>32.926411515291178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1.0000000000000002</v>
      </c>
      <c r="D84" s="234">
        <f t="shared" si="4"/>
        <v>1.0000000000000002</v>
      </c>
      <c r="E84" s="234">
        <f t="shared" si="4"/>
        <v>0.99999999999999989</v>
      </c>
      <c r="F84" s="234">
        <f t="shared" si="4"/>
        <v>1.0000000000000002</v>
      </c>
      <c r="G84" s="234">
        <f t="shared" si="4"/>
        <v>0.99999999999999956</v>
      </c>
      <c r="H84" s="234">
        <f t="shared" si="4"/>
        <v>0.99999999999999956</v>
      </c>
      <c r="I84" s="234">
        <f t="shared" si="4"/>
        <v>0.99999999999999978</v>
      </c>
      <c r="J84" s="234">
        <f t="shared" si="4"/>
        <v>0.99999999999999978</v>
      </c>
      <c r="K84" s="234">
        <f t="shared" si="4"/>
        <v>1</v>
      </c>
      <c r="L84" s="234">
        <f t="shared" si="4"/>
        <v>1.0000000000000004</v>
      </c>
      <c r="M84" s="234">
        <f t="shared" si="4"/>
        <v>0.99999999999999978</v>
      </c>
      <c r="N84" s="234">
        <f t="shared" si="4"/>
        <v>0.99999999999999989</v>
      </c>
      <c r="O84" s="234">
        <f t="shared" si="4"/>
        <v>1.0000000000000002</v>
      </c>
      <c r="P84" s="234">
        <f t="shared" si="4"/>
        <v>1.0000000000000004</v>
      </c>
      <c r="Q84" s="234">
        <f t="shared" si="4"/>
        <v>1</v>
      </c>
      <c r="R84" s="234">
        <f t="shared" si="4"/>
        <v>1.0000000000000002</v>
      </c>
      <c r="S84" s="234">
        <f t="shared" si="4"/>
        <v>0.99999999999999978</v>
      </c>
      <c r="T84" s="234">
        <f t="shared" si="4"/>
        <v>0.99999999999999978</v>
      </c>
      <c r="U84" s="234">
        <f t="shared" si="4"/>
        <v>1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1.0368442793296111E-2</v>
      </c>
      <c r="C85" s="301">
        <f t="shared" si="5"/>
        <v>1.0532878059866651E-2</v>
      </c>
      <c r="D85" s="301">
        <f t="shared" si="5"/>
        <v>1.0542185499065736E-2</v>
      </c>
      <c r="E85" s="301">
        <f t="shared" si="5"/>
        <v>1.1898991165918853E-2</v>
      </c>
      <c r="F85" s="301">
        <f t="shared" si="5"/>
        <v>1.141174196714452E-2</v>
      </c>
      <c r="G85" s="301">
        <f t="shared" si="5"/>
        <v>1.1738761962379673E-2</v>
      </c>
      <c r="H85" s="301">
        <f t="shared" si="5"/>
        <v>1.1611747061459884E-2</v>
      </c>
      <c r="I85" s="301">
        <f t="shared" si="5"/>
        <v>1.2202806024868141E-2</v>
      </c>
      <c r="J85" s="301">
        <f t="shared" si="5"/>
        <v>1.184913923018328E-2</v>
      </c>
      <c r="K85" s="301">
        <f t="shared" si="5"/>
        <v>1.2870078279113756E-2</v>
      </c>
      <c r="L85" s="301">
        <f t="shared" si="5"/>
        <v>1.3596501966774954E-2</v>
      </c>
      <c r="M85" s="301">
        <f t="shared" si="5"/>
        <v>1.3597037464576986E-2</v>
      </c>
      <c r="N85" s="301">
        <f t="shared" si="5"/>
        <v>1.8195586731791065E-2</v>
      </c>
      <c r="O85" s="301">
        <f t="shared" si="5"/>
        <v>1.5732235933749304E-2</v>
      </c>
      <c r="P85" s="301">
        <f t="shared" si="5"/>
        <v>1.4655540057280736E-2</v>
      </c>
      <c r="Q85" s="301">
        <f t="shared" si="5"/>
        <v>1.5003919741089378E-2</v>
      </c>
      <c r="R85" s="301">
        <f t="shared" si="5"/>
        <v>1.5567839152663621E-2</v>
      </c>
      <c r="S85" s="301">
        <f t="shared" si="5"/>
        <v>1.5371618545876178E-2</v>
      </c>
      <c r="T85" s="301">
        <f t="shared" si="5"/>
        <v>1.5035151731527835E-2</v>
      </c>
      <c r="U85" s="301">
        <f t="shared" si="5"/>
        <v>1.5808276343200311E-2</v>
      </c>
      <c r="V85" s="301">
        <f t="shared" si="5"/>
        <v>1.5317985900841566E-2</v>
      </c>
      <c r="W85" s="301">
        <f t="shared" si="5"/>
        <v>1.5108209560118085E-2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3.1348888279355441E-3</v>
      </c>
      <c r="C86" s="235">
        <f t="shared" si="6"/>
        <v>3.1846056745601786E-3</v>
      </c>
      <c r="D86" s="235">
        <f t="shared" si="6"/>
        <v>3.1874197699594178E-3</v>
      </c>
      <c r="E86" s="235">
        <f t="shared" si="6"/>
        <v>3.5976486742889673E-3</v>
      </c>
      <c r="F86" s="235">
        <f t="shared" si="6"/>
        <v>3.4503293419543353E-3</v>
      </c>
      <c r="G86" s="235">
        <f t="shared" si="6"/>
        <v>3.549203526825865E-3</v>
      </c>
      <c r="H86" s="235">
        <f t="shared" si="6"/>
        <v>3.5108006922042324E-3</v>
      </c>
      <c r="I86" s="235">
        <f t="shared" si="6"/>
        <v>3.6895068082506781E-3</v>
      </c>
      <c r="J86" s="235">
        <f t="shared" si="6"/>
        <v>3.582575988881528E-3</v>
      </c>
      <c r="K86" s="235">
        <f t="shared" si="6"/>
        <v>3.8912559403747869E-3</v>
      </c>
      <c r="L86" s="235">
        <f t="shared" si="6"/>
        <v>4.110889452194828E-3</v>
      </c>
      <c r="M86" s="235">
        <f t="shared" si="6"/>
        <v>4.1110513594465187E-3</v>
      </c>
      <c r="N86" s="235">
        <f t="shared" si="6"/>
        <v>5.5014183615021677E-3</v>
      </c>
      <c r="O86" s="235">
        <f t="shared" si="6"/>
        <v>4.7566265880393073E-3</v>
      </c>
      <c r="P86" s="235">
        <f t="shared" si="6"/>
        <v>4.4310886127121012E-3</v>
      </c>
      <c r="Q86" s="235">
        <f t="shared" si="6"/>
        <v>4.536420879130889E-3</v>
      </c>
      <c r="R86" s="235">
        <f t="shared" si="6"/>
        <v>4.7069213774644566E-3</v>
      </c>
      <c r="S86" s="235">
        <f t="shared" si="6"/>
        <v>4.6475942634231432E-3</v>
      </c>
      <c r="T86" s="235">
        <f t="shared" si="6"/>
        <v>4.5458638417677647E-3</v>
      </c>
      <c r="U86" s="235">
        <f t="shared" si="6"/>
        <v>4.7796173335940507E-3</v>
      </c>
      <c r="V86" s="235">
        <f t="shared" si="6"/>
        <v>4.6313784841510294E-3</v>
      </c>
      <c r="W86" s="235">
        <f t="shared" si="6"/>
        <v>4.5679528068328853E-3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3.9158076208646954E-2</v>
      </c>
      <c r="C87" s="235">
        <f t="shared" si="7"/>
        <v>3.9779092192254617E-2</v>
      </c>
      <c r="D87" s="235">
        <f t="shared" si="7"/>
        <v>3.9814243219340448E-2</v>
      </c>
      <c r="E87" s="235">
        <f t="shared" si="7"/>
        <v>4.4938435999505116E-2</v>
      </c>
      <c r="F87" s="235">
        <f t="shared" si="7"/>
        <v>4.3098261767117611E-2</v>
      </c>
      <c r="G87" s="235">
        <f t="shared" si="7"/>
        <v>4.433330488308572E-2</v>
      </c>
      <c r="H87" s="235">
        <f t="shared" si="7"/>
        <v>4.385361287252975E-2</v>
      </c>
      <c r="I87" s="235">
        <f t="shared" si="7"/>
        <v>4.6085841221024722E-2</v>
      </c>
      <c r="J87" s="235">
        <f t="shared" si="7"/>
        <v>4.4750162221311153E-2</v>
      </c>
      <c r="K87" s="235">
        <f t="shared" si="7"/>
        <v>4.8605901205399621E-2</v>
      </c>
      <c r="L87" s="235">
        <f t="shared" si="7"/>
        <v>5.1349356002642191E-2</v>
      </c>
      <c r="M87" s="235">
        <f t="shared" si="7"/>
        <v>5.1351378395412234E-2</v>
      </c>
      <c r="N87" s="235">
        <f t="shared" si="7"/>
        <v>6.8718532388026637E-2</v>
      </c>
      <c r="O87" s="235">
        <f t="shared" si="7"/>
        <v>5.9415295614543291E-2</v>
      </c>
      <c r="P87" s="235">
        <f t="shared" si="7"/>
        <v>5.5348982087544595E-2</v>
      </c>
      <c r="Q87" s="235">
        <f t="shared" si="7"/>
        <v>5.6664693470640959E-2</v>
      </c>
      <c r="R87" s="235">
        <f t="shared" si="7"/>
        <v>5.8794424977501085E-2</v>
      </c>
      <c r="S87" s="235">
        <f t="shared" si="7"/>
        <v>5.8053366592218984E-2</v>
      </c>
      <c r="T87" s="235">
        <f t="shared" si="7"/>
        <v>5.6782646058712069E-2</v>
      </c>
      <c r="U87" s="235">
        <f t="shared" si="7"/>
        <v>5.9702474336322482E-2</v>
      </c>
      <c r="V87" s="235">
        <f t="shared" si="7"/>
        <v>5.7850814362978342E-2</v>
      </c>
      <c r="W87" s="235">
        <f t="shared" si="7"/>
        <v>5.7058560588657214E-2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2.0754911355659166E-2</v>
      </c>
      <c r="C88" s="235">
        <f t="shared" si="8"/>
        <v>2.1084067763178956E-2</v>
      </c>
      <c r="D88" s="235">
        <f t="shared" si="8"/>
        <v>2.1102698822767774E-2</v>
      </c>
      <c r="E88" s="235">
        <f t="shared" si="8"/>
        <v>2.3818668993389729E-2</v>
      </c>
      <c r="F88" s="235">
        <f t="shared" si="8"/>
        <v>2.2843323502240775E-2</v>
      </c>
      <c r="G88" s="235">
        <f t="shared" si="8"/>
        <v>2.349793202426707E-2</v>
      </c>
      <c r="H88" s="235">
        <f t="shared" si="8"/>
        <v>2.3243681404189136E-2</v>
      </c>
      <c r="I88" s="235">
        <f t="shared" si="8"/>
        <v>2.4426826900197242E-2</v>
      </c>
      <c r="J88" s="235">
        <f t="shared" si="8"/>
        <v>2.3718878453216349E-2</v>
      </c>
      <c r="K88" s="235">
        <f t="shared" si="8"/>
        <v>2.5762531476386175E-2</v>
      </c>
      <c r="L88" s="235">
        <f t="shared" si="8"/>
        <v>2.721664175549263E-2</v>
      </c>
      <c r="M88" s="235">
        <f t="shared" si="8"/>
        <v>2.721771368207157E-2</v>
      </c>
      <c r="N88" s="235">
        <f t="shared" si="8"/>
        <v>3.6422806896972616E-2</v>
      </c>
      <c r="O88" s="235">
        <f t="shared" si="8"/>
        <v>3.1491822710581006E-2</v>
      </c>
      <c r="P88" s="235">
        <f t="shared" si="8"/>
        <v>2.9336559097846659E-2</v>
      </c>
      <c r="Q88" s="235">
        <f t="shared" si="8"/>
        <v>3.0033924131314952E-2</v>
      </c>
      <c r="R88" s="235">
        <f t="shared" si="8"/>
        <v>3.1162743340938825E-2</v>
      </c>
      <c r="S88" s="235">
        <f t="shared" si="8"/>
        <v>3.076996099346228E-2</v>
      </c>
      <c r="T88" s="235">
        <f t="shared" si="8"/>
        <v>3.0096442409703869E-2</v>
      </c>
      <c r="U88" s="235">
        <f t="shared" si="8"/>
        <v>3.164403572743095E-2</v>
      </c>
      <c r="V88" s="235">
        <f t="shared" si="8"/>
        <v>3.0662602461843373E-2</v>
      </c>
      <c r="W88" s="235">
        <f t="shared" si="8"/>
        <v>3.0242685079548949E-2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2.9329404378053692E-2</v>
      </c>
      <c r="C89" s="302">
        <f t="shared" si="9"/>
        <v>2.9477922663252273E-2</v>
      </c>
      <c r="D89" s="302">
        <f t="shared" si="9"/>
        <v>2.9473945758436555E-2</v>
      </c>
      <c r="E89" s="302">
        <f t="shared" si="9"/>
        <v>2.8885514889963385E-2</v>
      </c>
      <c r="F89" s="302">
        <f t="shared" si="9"/>
        <v>2.923841321290899E-2</v>
      </c>
      <c r="G89" s="302">
        <f t="shared" si="9"/>
        <v>2.9110040566612545E-2</v>
      </c>
      <c r="H89" s="302">
        <f t="shared" si="9"/>
        <v>2.9059994353625093E-2</v>
      </c>
      <c r="I89" s="302">
        <f t="shared" si="9"/>
        <v>2.8874295101448667E-2</v>
      </c>
      <c r="J89" s="302">
        <f t="shared" si="9"/>
        <v>2.8902542378738887E-2</v>
      </c>
      <c r="K89" s="302">
        <f t="shared" si="9"/>
        <v>2.8924392582030858E-2</v>
      </c>
      <c r="L89" s="302">
        <f t="shared" si="9"/>
        <v>2.909338315603956E-2</v>
      </c>
      <c r="M89" s="302">
        <f t="shared" si="9"/>
        <v>2.9063109463224896E-2</v>
      </c>
      <c r="N89" s="302">
        <f t="shared" si="9"/>
        <v>3.3782664459401278E-2</v>
      </c>
      <c r="O89" s="302">
        <f t="shared" si="9"/>
        <v>3.1034746015665228E-2</v>
      </c>
      <c r="P89" s="302">
        <f t="shared" si="9"/>
        <v>3.0298235399475081E-2</v>
      </c>
      <c r="Q89" s="302">
        <f t="shared" si="9"/>
        <v>3.047904027464364E-2</v>
      </c>
      <c r="R89" s="302">
        <f t="shared" si="9"/>
        <v>3.1000896016850674E-2</v>
      </c>
      <c r="S89" s="302">
        <f t="shared" si="9"/>
        <v>3.1992985173167759E-2</v>
      </c>
      <c r="T89" s="302">
        <f t="shared" si="9"/>
        <v>3.0608751039292816E-2</v>
      </c>
      <c r="U89" s="302">
        <f t="shared" si="9"/>
        <v>3.1395240097560652E-2</v>
      </c>
      <c r="V89" s="302">
        <f t="shared" si="9"/>
        <v>3.1334804428072738E-2</v>
      </c>
      <c r="W89" s="302">
        <f t="shared" si="9"/>
        <v>3.1269670004306069E-2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7.0283164605557349E-2</v>
      </c>
      <c r="C90" s="303">
        <f t="shared" si="10"/>
        <v>7.0641632863951045E-2</v>
      </c>
      <c r="D90" s="303">
        <f t="shared" si="10"/>
        <v>7.0801611451103599E-2</v>
      </c>
      <c r="E90" s="303">
        <f t="shared" si="10"/>
        <v>6.964953875803917E-2</v>
      </c>
      <c r="F90" s="303">
        <f t="shared" si="10"/>
        <v>7.0018047039383011E-2</v>
      </c>
      <c r="G90" s="303">
        <f t="shared" si="10"/>
        <v>6.9870815019296928E-2</v>
      </c>
      <c r="H90" s="303">
        <f t="shared" si="10"/>
        <v>7.0011526445888164E-2</v>
      </c>
      <c r="I90" s="303">
        <f t="shared" si="10"/>
        <v>6.9788571042503536E-2</v>
      </c>
      <c r="J90" s="303">
        <f t="shared" si="10"/>
        <v>6.9978970098064655E-2</v>
      </c>
      <c r="K90" s="303">
        <f t="shared" si="10"/>
        <v>6.9883614683756853E-2</v>
      </c>
      <c r="L90" s="303">
        <f t="shared" si="10"/>
        <v>7.0431865983576133E-2</v>
      </c>
      <c r="M90" s="303">
        <f t="shared" si="10"/>
        <v>7.0415716010337304E-2</v>
      </c>
      <c r="N90" s="303">
        <f t="shared" si="10"/>
        <v>8.1762149395279773E-2</v>
      </c>
      <c r="O90" s="303">
        <f t="shared" si="10"/>
        <v>7.3861494663156349E-2</v>
      </c>
      <c r="P90" s="303">
        <f t="shared" si="10"/>
        <v>7.165482767486385E-2</v>
      </c>
      <c r="Q90" s="303">
        <f t="shared" si="10"/>
        <v>7.2247029288700346E-2</v>
      </c>
      <c r="R90" s="303">
        <f t="shared" si="10"/>
        <v>7.3511210137819624E-2</v>
      </c>
      <c r="S90" s="303">
        <f t="shared" si="10"/>
        <v>7.3031227063055343E-2</v>
      </c>
      <c r="T90" s="303">
        <f t="shared" si="10"/>
        <v>7.235772189059593E-2</v>
      </c>
      <c r="U90" s="303">
        <f t="shared" si="10"/>
        <v>7.4296825857637291E-2</v>
      </c>
      <c r="V90" s="303">
        <f t="shared" si="10"/>
        <v>7.3106982049367039E-2</v>
      </c>
      <c r="W90" s="303">
        <f t="shared" si="10"/>
        <v>7.2679230370302841E-2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6.0400797438454903E-2</v>
      </c>
      <c r="C91" s="304">
        <f t="shared" si="11"/>
        <v>6.0752632369078928E-2</v>
      </c>
      <c r="D91" s="304">
        <f t="shared" si="11"/>
        <v>6.085734757161558E-2</v>
      </c>
      <c r="E91" s="304">
        <f t="shared" si="11"/>
        <v>5.4181949070104402E-2</v>
      </c>
      <c r="F91" s="304">
        <f t="shared" si="11"/>
        <v>5.7161329618582349E-2</v>
      </c>
      <c r="G91" s="304">
        <f t="shared" si="11"/>
        <v>5.5381752962584171E-2</v>
      </c>
      <c r="H91" s="304">
        <f t="shared" si="11"/>
        <v>5.5809919456458884E-2</v>
      </c>
      <c r="I91" s="304">
        <f t="shared" si="11"/>
        <v>5.2721125636917575E-2</v>
      </c>
      <c r="J91" s="304">
        <f t="shared" si="11"/>
        <v>5.4650717246861248E-2</v>
      </c>
      <c r="K91" s="304">
        <f t="shared" si="11"/>
        <v>4.8724661825689783E-2</v>
      </c>
      <c r="L91" s="304">
        <f t="shared" si="11"/>
        <v>4.6012998860587601E-2</v>
      </c>
      <c r="M91" s="304">
        <f t="shared" si="11"/>
        <v>4.624031494195336E-2</v>
      </c>
      <c r="N91" s="304">
        <f t="shared" si="11"/>
        <v>2.1803512951814024E-2</v>
      </c>
      <c r="O91" s="304">
        <f t="shared" si="11"/>
        <v>3.362925721627192E-2</v>
      </c>
      <c r="P91" s="304">
        <f t="shared" si="11"/>
        <v>3.9762685033551251E-2</v>
      </c>
      <c r="Q91" s="304">
        <f t="shared" si="11"/>
        <v>3.748862699894432E-2</v>
      </c>
      <c r="R91" s="304">
        <f t="shared" si="11"/>
        <v>3.3918314330861531E-2</v>
      </c>
      <c r="S91" s="304">
        <f t="shared" si="11"/>
        <v>3.520121857675014E-2</v>
      </c>
      <c r="T91" s="304">
        <f t="shared" si="11"/>
        <v>3.8068723182150078E-2</v>
      </c>
      <c r="U91" s="304">
        <f t="shared" si="11"/>
        <v>3.3310267379067088E-2</v>
      </c>
      <c r="V91" s="304">
        <f t="shared" si="11"/>
        <v>3.5620428237587057E-2</v>
      </c>
      <c r="W91" s="304">
        <f t="shared" si="11"/>
        <v>3.6585618072869468E-2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8.7076416132951702E-3</v>
      </c>
      <c r="C92" s="304">
        <f t="shared" si="12"/>
        <v>8.6956447269200213E-3</v>
      </c>
      <c r="D92" s="304">
        <f t="shared" si="12"/>
        <v>8.7498535957435692E-3</v>
      </c>
      <c r="E92" s="304">
        <f t="shared" si="12"/>
        <v>1.4119455810379935E-2</v>
      </c>
      <c r="F92" s="304">
        <f t="shared" si="12"/>
        <v>1.1563787983901315E-2</v>
      </c>
      <c r="G92" s="304">
        <f t="shared" si="12"/>
        <v>1.3159081854074784E-2</v>
      </c>
      <c r="H92" s="304">
        <f t="shared" si="12"/>
        <v>1.2886017342133077E-2</v>
      </c>
      <c r="I92" s="304">
        <f t="shared" si="12"/>
        <v>1.5684889861677827E-2</v>
      </c>
      <c r="J92" s="304">
        <f t="shared" si="12"/>
        <v>1.3985767106544011E-2</v>
      </c>
      <c r="K92" s="304">
        <f t="shared" si="12"/>
        <v>1.9700796591462597E-2</v>
      </c>
      <c r="L92" s="304">
        <f t="shared" si="12"/>
        <v>2.2878408384759449E-2</v>
      </c>
      <c r="M92" s="304">
        <f t="shared" si="12"/>
        <v>2.2634881659235932E-2</v>
      </c>
      <c r="N92" s="304">
        <f t="shared" si="12"/>
        <v>5.7897109835615655E-2</v>
      </c>
      <c r="O92" s="304">
        <f t="shared" si="12"/>
        <v>3.8449803966916773E-2</v>
      </c>
      <c r="P92" s="304">
        <f t="shared" si="12"/>
        <v>3.023169682959773E-2</v>
      </c>
      <c r="Q92" s="304">
        <f t="shared" si="12"/>
        <v>3.3058485698758668E-2</v>
      </c>
      <c r="R92" s="304">
        <f t="shared" si="12"/>
        <v>3.7829088180800427E-2</v>
      </c>
      <c r="S92" s="304">
        <f t="shared" si="12"/>
        <v>3.6088432295047844E-2</v>
      </c>
      <c r="T92" s="304">
        <f t="shared" si="12"/>
        <v>3.2585543590208127E-2</v>
      </c>
      <c r="U92" s="304">
        <f t="shared" si="12"/>
        <v>3.9195509759662163E-2</v>
      </c>
      <c r="V92" s="304">
        <f t="shared" si="12"/>
        <v>3.5751054100848202E-2</v>
      </c>
      <c r="W92" s="304">
        <f t="shared" si="12"/>
        <v>3.4381879861197034E-2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1.174725553807268E-3</v>
      </c>
      <c r="C93" s="304">
        <f t="shared" si="13"/>
        <v>1.1933557679520985E-3</v>
      </c>
      <c r="D93" s="304">
        <f t="shared" si="13"/>
        <v>1.1944102837444545E-3</v>
      </c>
      <c r="E93" s="304">
        <f t="shared" si="13"/>
        <v>1.3481338775548396E-3</v>
      </c>
      <c r="F93" s="304">
        <f t="shared" si="13"/>
        <v>1.2929294368993528E-3</v>
      </c>
      <c r="G93" s="304">
        <f t="shared" si="13"/>
        <v>1.3299802026379703E-3</v>
      </c>
      <c r="H93" s="304">
        <f t="shared" si="13"/>
        <v>1.3155896472962123E-3</v>
      </c>
      <c r="I93" s="304">
        <f t="shared" si="13"/>
        <v>1.3825555439081355E-3</v>
      </c>
      <c r="J93" s="304">
        <f t="shared" si="13"/>
        <v>1.3424857446593973E-3</v>
      </c>
      <c r="K93" s="304">
        <f t="shared" si="13"/>
        <v>1.4581562666044819E-3</v>
      </c>
      <c r="L93" s="304">
        <f t="shared" si="13"/>
        <v>1.5404587382290801E-3</v>
      </c>
      <c r="M93" s="304">
        <f t="shared" si="13"/>
        <v>1.540519409148001E-3</v>
      </c>
      <c r="N93" s="304">
        <f t="shared" si="13"/>
        <v>2.0615266078500899E-3</v>
      </c>
      <c r="O93" s="304">
        <f t="shared" si="13"/>
        <v>1.7824334799676469E-3</v>
      </c>
      <c r="P93" s="304">
        <f t="shared" si="13"/>
        <v>1.660445811714867E-3</v>
      </c>
      <c r="Q93" s="304">
        <f t="shared" si="13"/>
        <v>1.6999165909973564E-3</v>
      </c>
      <c r="R93" s="304">
        <f t="shared" si="13"/>
        <v>1.7638076261576737E-3</v>
      </c>
      <c r="S93" s="304">
        <f t="shared" si="13"/>
        <v>1.7415761912573603E-3</v>
      </c>
      <c r="T93" s="304">
        <f t="shared" si="13"/>
        <v>1.7034551182377271E-3</v>
      </c>
      <c r="U93" s="304">
        <f t="shared" si="13"/>
        <v>1.7910487189080426E-3</v>
      </c>
      <c r="V93" s="304">
        <f t="shared" si="13"/>
        <v>1.7354997109317745E-3</v>
      </c>
      <c r="W93" s="304">
        <f t="shared" si="13"/>
        <v>1.7117324362363505E-3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3.1946893002526074E-2</v>
      </c>
      <c r="C94" s="303">
        <f t="shared" si="14"/>
        <v>3.2109833119977761E-2</v>
      </c>
      <c r="D94" s="303">
        <f t="shared" si="14"/>
        <v>3.2182550659592551E-2</v>
      </c>
      <c r="E94" s="303">
        <f t="shared" si="14"/>
        <v>3.1658881253654174E-2</v>
      </c>
      <c r="F94" s="303">
        <f t="shared" si="14"/>
        <v>3.182638501790138E-2</v>
      </c>
      <c r="G94" s="303">
        <f t="shared" si="14"/>
        <v>3.1759461372407691E-2</v>
      </c>
      <c r="H94" s="303">
        <f t="shared" si="14"/>
        <v>3.1823421111767364E-2</v>
      </c>
      <c r="I94" s="303">
        <f t="shared" si="14"/>
        <v>3.1722077746592511E-2</v>
      </c>
      <c r="J94" s="303">
        <f t="shared" si="14"/>
        <v>3.1808622771847567E-2</v>
      </c>
      <c r="K94" s="303">
        <f t="shared" si="14"/>
        <v>3.1765279401707654E-2</v>
      </c>
      <c r="L94" s="303">
        <f t="shared" si="14"/>
        <v>3.2014484537989149E-2</v>
      </c>
      <c r="M94" s="303">
        <f t="shared" si="14"/>
        <v>3.2007143641062406E-2</v>
      </c>
      <c r="N94" s="303">
        <f t="shared" si="14"/>
        <v>3.7164613361490823E-2</v>
      </c>
      <c r="O94" s="303">
        <f t="shared" si="14"/>
        <v>3.3573406665071068E-2</v>
      </c>
      <c r="P94" s="303">
        <f t="shared" si="14"/>
        <v>3.257037621584722E-2</v>
      </c>
      <c r="Q94" s="303">
        <f t="shared" si="14"/>
        <v>3.2839558767591072E-2</v>
      </c>
      <c r="R94" s="303">
        <f t="shared" si="14"/>
        <v>3.341418642628164E-2</v>
      </c>
      <c r="S94" s="303">
        <f t="shared" si="14"/>
        <v>3.3196012301388786E-2</v>
      </c>
      <c r="T94" s="303">
        <f t="shared" si="14"/>
        <v>3.2889873586634519E-2</v>
      </c>
      <c r="U94" s="303">
        <f t="shared" si="14"/>
        <v>3.3771284480744214E-2</v>
      </c>
      <c r="V94" s="303">
        <f t="shared" si="14"/>
        <v>3.3230446386075918E-2</v>
      </c>
      <c r="W94" s="303">
        <f t="shared" si="14"/>
        <v>3.3036013804683108E-2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2.7454907926570418E-2</v>
      </c>
      <c r="C95" s="304">
        <f t="shared" si="15"/>
        <v>2.7614832895035885E-2</v>
      </c>
      <c r="D95" s="304">
        <f t="shared" si="15"/>
        <v>2.7662430714370717E-2</v>
      </c>
      <c r="E95" s="304">
        <f t="shared" si="15"/>
        <v>2.4628158668229275E-2</v>
      </c>
      <c r="F95" s="304">
        <f t="shared" si="15"/>
        <v>2.5982422553901079E-2</v>
      </c>
      <c r="G95" s="304">
        <f t="shared" si="15"/>
        <v>2.5173524073901898E-2</v>
      </c>
      <c r="H95" s="304">
        <f t="shared" si="15"/>
        <v>2.5368145207481322E-2</v>
      </c>
      <c r="I95" s="304">
        <f t="shared" si="15"/>
        <v>2.3964148016780713E-2</v>
      </c>
      <c r="J95" s="304">
        <f t="shared" si="15"/>
        <v>2.4841235112209658E-2</v>
      </c>
      <c r="K95" s="304">
        <f t="shared" si="15"/>
        <v>2.2147573557131709E-2</v>
      </c>
      <c r="L95" s="304">
        <f t="shared" si="15"/>
        <v>2.0914999482085275E-2</v>
      </c>
      <c r="M95" s="304">
        <f t="shared" si="15"/>
        <v>2.1018324973615162E-2</v>
      </c>
      <c r="N95" s="304">
        <f t="shared" si="15"/>
        <v>9.9106877053700103E-3</v>
      </c>
      <c r="O95" s="304">
        <f t="shared" si="15"/>
        <v>1.5286026007396328E-2</v>
      </c>
      <c r="P95" s="304">
        <f t="shared" si="15"/>
        <v>1.8073947742523303E-2</v>
      </c>
      <c r="Q95" s="304">
        <f t="shared" si="15"/>
        <v>1.7040284999520157E-2</v>
      </c>
      <c r="R95" s="304">
        <f t="shared" si="15"/>
        <v>1.5417415604937061E-2</v>
      </c>
      <c r="S95" s="304">
        <f t="shared" si="15"/>
        <v>1.6000553898522788E-2</v>
      </c>
      <c r="T95" s="304">
        <f t="shared" si="15"/>
        <v>1.730396508279549E-2</v>
      </c>
      <c r="U95" s="304">
        <f t="shared" si="15"/>
        <v>1.5141030626848672E-2</v>
      </c>
      <c r="V95" s="304">
        <f t="shared" si="15"/>
        <v>1.6191103744357751E-2</v>
      </c>
      <c r="W95" s="304">
        <f t="shared" si="15"/>
        <v>1.6629826396758848E-2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3.9580189151341705E-3</v>
      </c>
      <c r="C96" s="304">
        <f t="shared" si="16"/>
        <v>3.9525657849636452E-3</v>
      </c>
      <c r="D96" s="304">
        <f t="shared" si="16"/>
        <v>3.977206179883442E-3</v>
      </c>
      <c r="E96" s="304">
        <f t="shared" si="16"/>
        <v>6.4179344592636065E-3</v>
      </c>
      <c r="F96" s="304">
        <f t="shared" si="16"/>
        <v>5.2562672654096892E-3</v>
      </c>
      <c r="G96" s="304">
        <f t="shared" si="16"/>
        <v>5.9814008427612657E-3</v>
      </c>
      <c r="H96" s="304">
        <f t="shared" si="16"/>
        <v>5.8572806100604885E-3</v>
      </c>
      <c r="I96" s="304">
        <f t="shared" si="16"/>
        <v>7.129495391671738E-3</v>
      </c>
      <c r="J96" s="304">
        <f t="shared" si="16"/>
        <v>6.3571668666109124E-3</v>
      </c>
      <c r="K96" s="304">
        <f t="shared" si="16"/>
        <v>8.9549075415739053E-3</v>
      </c>
      <c r="L96" s="304">
        <f t="shared" si="16"/>
        <v>1.0399276538527022E-2</v>
      </c>
      <c r="M96" s="304">
        <f t="shared" si="16"/>
        <v>1.0288582572379971E-2</v>
      </c>
      <c r="N96" s="304">
        <f t="shared" si="16"/>
        <v>2.6316868107098039E-2</v>
      </c>
      <c r="O96" s="304">
        <f t="shared" si="16"/>
        <v>1.7477183621325807E-2</v>
      </c>
      <c r="P96" s="304">
        <f t="shared" si="16"/>
        <v>1.3741680377089883E-2</v>
      </c>
      <c r="Q96" s="304">
        <f t="shared" si="16"/>
        <v>1.5026584408526668E-2</v>
      </c>
      <c r="R96" s="304">
        <f t="shared" si="16"/>
        <v>1.7195040082182006E-2</v>
      </c>
      <c r="S96" s="304">
        <f t="shared" si="16"/>
        <v>1.640383286138538E-2</v>
      </c>
      <c r="T96" s="304">
        <f t="shared" si="16"/>
        <v>1.4811610722821882E-2</v>
      </c>
      <c r="U96" s="304">
        <f t="shared" si="16"/>
        <v>1.7816140799846433E-2</v>
      </c>
      <c r="V96" s="304">
        <f t="shared" si="16"/>
        <v>1.6250479136749176E-2</v>
      </c>
      <c r="W96" s="304">
        <f t="shared" si="16"/>
        <v>1.5628127209635013E-2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5.3396616082148555E-4</v>
      </c>
      <c r="C97" s="304">
        <f t="shared" si="17"/>
        <v>5.4243443997822654E-4</v>
      </c>
      <c r="D97" s="304">
        <f t="shared" si="17"/>
        <v>5.4291376533838849E-4</v>
      </c>
      <c r="E97" s="304">
        <f t="shared" si="17"/>
        <v>6.1278812616129079E-4</v>
      </c>
      <c r="F97" s="304">
        <f t="shared" si="17"/>
        <v>5.8769519859061471E-4</v>
      </c>
      <c r="G97" s="304">
        <f t="shared" si="17"/>
        <v>6.0453645574453198E-4</v>
      </c>
      <c r="H97" s="304">
        <f t="shared" si="17"/>
        <v>5.9799529422555086E-4</v>
      </c>
      <c r="I97" s="304">
        <f t="shared" si="17"/>
        <v>6.2843433814006172E-4</v>
      </c>
      <c r="J97" s="304">
        <f t="shared" si="17"/>
        <v>6.1022079302699875E-4</v>
      </c>
      <c r="K97" s="304">
        <f t="shared" si="17"/>
        <v>6.6279830300203712E-4</v>
      </c>
      <c r="L97" s="304">
        <f t="shared" si="17"/>
        <v>7.0020851737685416E-4</v>
      </c>
      <c r="M97" s="304">
        <f t="shared" si="17"/>
        <v>7.0023609506727309E-4</v>
      </c>
      <c r="N97" s="304">
        <f t="shared" si="17"/>
        <v>9.3705754902276826E-4</v>
      </c>
      <c r="O97" s="304">
        <f t="shared" si="17"/>
        <v>8.1019703634893051E-4</v>
      </c>
      <c r="P97" s="304">
        <f t="shared" si="17"/>
        <v>7.5474809623402993E-4</v>
      </c>
      <c r="Q97" s="304">
        <f t="shared" si="17"/>
        <v>7.7268935954425257E-4</v>
      </c>
      <c r="R97" s="304">
        <f t="shared" si="17"/>
        <v>8.0173073916257854E-4</v>
      </c>
      <c r="S97" s="304">
        <f t="shared" si="17"/>
        <v>7.9162554148061817E-4</v>
      </c>
      <c r="T97" s="304">
        <f t="shared" si="17"/>
        <v>7.7429778101714881E-4</v>
      </c>
      <c r="U97" s="304">
        <f t="shared" si="17"/>
        <v>8.1411305404911012E-4</v>
      </c>
      <c r="V97" s="304">
        <f t="shared" si="17"/>
        <v>7.8886350496898828E-4</v>
      </c>
      <c r="W97" s="304">
        <f t="shared" si="17"/>
        <v>7.7806019828925049E-4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0.55284187424036368</v>
      </c>
      <c r="C98" s="303">
        <f t="shared" si="18"/>
        <v>0.54907193327521386</v>
      </c>
      <c r="D98" s="303">
        <f t="shared" si="18"/>
        <v>0.54862558167645015</v>
      </c>
      <c r="E98" s="303">
        <f t="shared" si="18"/>
        <v>0.52753777031826554</v>
      </c>
      <c r="F98" s="303">
        <f t="shared" si="18"/>
        <v>0.5348153602636323</v>
      </c>
      <c r="G98" s="303">
        <f t="shared" si="18"/>
        <v>0.52950557956372579</v>
      </c>
      <c r="H98" s="303">
        <f t="shared" si="18"/>
        <v>0.53158106468801691</v>
      </c>
      <c r="I98" s="303">
        <f t="shared" si="18"/>
        <v>0.52196603408687603</v>
      </c>
      <c r="J98" s="303">
        <f t="shared" si="18"/>
        <v>0.52773992418839522</v>
      </c>
      <c r="K98" s="303">
        <f t="shared" si="18"/>
        <v>0.51030347820429844</v>
      </c>
      <c r="L98" s="303">
        <f t="shared" si="18"/>
        <v>0.49676432480113686</v>
      </c>
      <c r="M98" s="303">
        <f t="shared" si="18"/>
        <v>0.4967671223653452</v>
      </c>
      <c r="N98" s="303">
        <f t="shared" si="18"/>
        <v>0.39943368216696173</v>
      </c>
      <c r="O98" s="303">
        <f t="shared" si="18"/>
        <v>0.45420908683287986</v>
      </c>
      <c r="P98" s="303">
        <f t="shared" si="18"/>
        <v>0.47607053639605901</v>
      </c>
      <c r="Q98" s="303">
        <f t="shared" si="18"/>
        <v>0.46931572387629938</v>
      </c>
      <c r="R98" s="303">
        <f t="shared" si="18"/>
        <v>0.45769043771517565</v>
      </c>
      <c r="S98" s="303">
        <f t="shared" si="18"/>
        <v>0.46069021254281328</v>
      </c>
      <c r="T98" s="303">
        <f t="shared" si="18"/>
        <v>0.46824482149411206</v>
      </c>
      <c r="U98" s="303">
        <f t="shared" si="18"/>
        <v>0.45176536901779851</v>
      </c>
      <c r="V98" s="303">
        <f t="shared" si="18"/>
        <v>0.46189061539862092</v>
      </c>
      <c r="W98" s="303">
        <f t="shared" si="18"/>
        <v>0.46613005076572017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8.7211511441192366E-2</v>
      </c>
      <c r="C99" s="303">
        <f t="shared" si="19"/>
        <v>8.7150654572019703E-2</v>
      </c>
      <c r="D99" s="303">
        <f t="shared" si="19"/>
        <v>8.7227345601534417E-2</v>
      </c>
      <c r="E99" s="303">
        <f t="shared" si="19"/>
        <v>8.5246022830309021E-2</v>
      </c>
      <c r="F99" s="303">
        <f t="shared" si="19"/>
        <v>8.5991016865574768E-2</v>
      </c>
      <c r="G99" s="303">
        <f t="shared" si="19"/>
        <v>8.5560183684808361E-2</v>
      </c>
      <c r="H99" s="303">
        <f t="shared" si="19"/>
        <v>8.5803839948535396E-2</v>
      </c>
      <c r="I99" s="303">
        <f t="shared" si="19"/>
        <v>8.491373367247973E-2</v>
      </c>
      <c r="J99" s="303">
        <f t="shared" si="19"/>
        <v>8.5498083581543288E-2</v>
      </c>
      <c r="K99" s="303">
        <f t="shared" si="19"/>
        <v>8.3868317662537009E-2</v>
      </c>
      <c r="L99" s="303">
        <f t="shared" si="19"/>
        <v>8.2804874921958219E-2</v>
      </c>
      <c r="M99" s="303">
        <f t="shared" si="19"/>
        <v>8.2817128398366732E-2</v>
      </c>
      <c r="N99" s="303">
        <f t="shared" si="19"/>
        <v>7.340661864503692E-2</v>
      </c>
      <c r="O99" s="303">
        <f t="shared" si="19"/>
        <v>7.8657092775310605E-2</v>
      </c>
      <c r="P99" s="303">
        <f t="shared" si="19"/>
        <v>8.0789215054746316E-2</v>
      </c>
      <c r="Q99" s="303">
        <f t="shared" si="19"/>
        <v>8.0055744584323102E-2</v>
      </c>
      <c r="R99" s="303">
        <f t="shared" si="19"/>
        <v>7.8855498362612339E-2</v>
      </c>
      <c r="S99" s="303">
        <f t="shared" si="19"/>
        <v>7.9212701695526008E-2</v>
      </c>
      <c r="T99" s="303">
        <f t="shared" si="19"/>
        <v>8.0166465965136879E-2</v>
      </c>
      <c r="U99" s="303">
        <f t="shared" si="19"/>
        <v>7.8633240633550303E-2</v>
      </c>
      <c r="V99" s="303">
        <f t="shared" si="19"/>
        <v>7.9484620812910897E-2</v>
      </c>
      <c r="W99" s="303">
        <f t="shared" si="19"/>
        <v>7.9856566011852342E-2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3.9878492365348114E-2</v>
      </c>
      <c r="C100" s="304">
        <f t="shared" si="20"/>
        <v>3.992859091704544E-2</v>
      </c>
      <c r="D100" s="304">
        <f t="shared" si="20"/>
        <v>4.002757225609628E-2</v>
      </c>
      <c r="E100" s="304">
        <f t="shared" si="20"/>
        <v>3.8273232460096833E-2</v>
      </c>
      <c r="F100" s="304">
        <f t="shared" si="20"/>
        <v>3.8957011424389551E-2</v>
      </c>
      <c r="G100" s="304">
        <f t="shared" si="20"/>
        <v>3.8596496869241749E-2</v>
      </c>
      <c r="H100" s="304">
        <f t="shared" si="20"/>
        <v>3.8811936852878919E-2</v>
      </c>
      <c r="I100" s="304">
        <f t="shared" si="20"/>
        <v>3.8050167888095711E-2</v>
      </c>
      <c r="J100" s="304">
        <f t="shared" si="20"/>
        <v>3.8556308092927885E-2</v>
      </c>
      <c r="K100" s="304">
        <f t="shared" si="20"/>
        <v>3.720514696794127E-2</v>
      </c>
      <c r="L100" s="304">
        <f t="shared" si="20"/>
        <v>3.6417780050460334E-2</v>
      </c>
      <c r="M100" s="304">
        <f t="shared" si="20"/>
        <v>3.6429358884084245E-2</v>
      </c>
      <c r="N100" s="304">
        <f t="shared" si="20"/>
        <v>2.9565439754244079E-2</v>
      </c>
      <c r="O100" s="304">
        <f t="shared" si="20"/>
        <v>3.3270614225204262E-2</v>
      </c>
      <c r="P100" s="304">
        <f t="shared" si="20"/>
        <v>3.4870258985688622E-2</v>
      </c>
      <c r="Q100" s="304">
        <f t="shared" si="20"/>
        <v>3.4287172858325506E-2</v>
      </c>
      <c r="R100" s="304">
        <f t="shared" si="20"/>
        <v>3.3377862495138584E-2</v>
      </c>
      <c r="S100" s="304">
        <f t="shared" si="20"/>
        <v>3.370567131553364E-2</v>
      </c>
      <c r="T100" s="304">
        <f t="shared" si="20"/>
        <v>3.4443355522042036E-2</v>
      </c>
      <c r="U100" s="304">
        <f t="shared" si="20"/>
        <v>3.3346203130050635E-2</v>
      </c>
      <c r="V100" s="304">
        <f t="shared" si="20"/>
        <v>3.3943408393871624E-2</v>
      </c>
      <c r="W100" s="304">
        <f t="shared" si="20"/>
        <v>3.4212977150900804E-2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3.7992943769331558E-2</v>
      </c>
      <c r="C101" s="304">
        <f t="shared" si="21"/>
        <v>3.7733862173351798E-2</v>
      </c>
      <c r="D101" s="304">
        <f t="shared" si="21"/>
        <v>3.770318755917481E-2</v>
      </c>
      <c r="E101" s="304">
        <f t="shared" si="21"/>
        <v>3.625397021786788E-2</v>
      </c>
      <c r="F101" s="304">
        <f t="shared" si="21"/>
        <v>3.6754107921710397E-2</v>
      </c>
      <c r="G101" s="304">
        <f t="shared" si="21"/>
        <v>3.6389203942907733E-2</v>
      </c>
      <c r="H101" s="304">
        <f t="shared" si="21"/>
        <v>3.6531837475741374E-2</v>
      </c>
      <c r="I101" s="304">
        <f t="shared" si="21"/>
        <v>3.5871063873033578E-2</v>
      </c>
      <c r="J101" s="304">
        <f t="shared" si="21"/>
        <v>3.6267862835230008E-2</v>
      </c>
      <c r="K101" s="304">
        <f t="shared" si="21"/>
        <v>3.5069578221350067E-2</v>
      </c>
      <c r="L101" s="304">
        <f t="shared" si="21"/>
        <v>3.4139127186617074E-2</v>
      </c>
      <c r="M101" s="304">
        <f t="shared" si="21"/>
        <v>3.4139319443579889E-2</v>
      </c>
      <c r="N101" s="304">
        <f t="shared" si="21"/>
        <v>2.7450274903648798E-2</v>
      </c>
      <c r="O101" s="304">
        <f t="shared" si="21"/>
        <v>3.1214604210784109E-2</v>
      </c>
      <c r="P101" s="304">
        <f t="shared" si="21"/>
        <v>3.2716988278762314E-2</v>
      </c>
      <c r="Q101" s="304">
        <f t="shared" si="21"/>
        <v>3.2252777400040025E-2</v>
      </c>
      <c r="R101" s="304">
        <f t="shared" si="21"/>
        <v>3.1453853034860806E-2</v>
      </c>
      <c r="S101" s="304">
        <f t="shared" si="21"/>
        <v>3.1660006515010469E-2</v>
      </c>
      <c r="T101" s="304">
        <f t="shared" si="21"/>
        <v>3.2179181791811548E-2</v>
      </c>
      <c r="U101" s="304">
        <f t="shared" si="21"/>
        <v>3.1046664628305708E-2</v>
      </c>
      <c r="V101" s="304">
        <f t="shared" si="21"/>
        <v>3.174250178233063E-2</v>
      </c>
      <c r="W101" s="304">
        <f t="shared" si="21"/>
        <v>3.2033848435000942E-2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3.6556645883802051E-3</v>
      </c>
      <c r="C102" s="304">
        <f t="shared" si="22"/>
        <v>3.7136405248893471E-3</v>
      </c>
      <c r="D102" s="304">
        <f t="shared" si="22"/>
        <v>3.7169221050231149E-3</v>
      </c>
      <c r="E102" s="304">
        <f t="shared" si="22"/>
        <v>4.1952992855227257E-3</v>
      </c>
      <c r="F102" s="304">
        <f t="shared" si="22"/>
        <v>4.0235068884206639E-3</v>
      </c>
      <c r="G102" s="304">
        <f t="shared" si="22"/>
        <v>4.1388063060966125E-3</v>
      </c>
      <c r="H102" s="304">
        <f t="shared" si="22"/>
        <v>4.0940238942392291E-3</v>
      </c>
      <c r="I102" s="304">
        <f t="shared" si="22"/>
        <v>4.3024171279438415E-3</v>
      </c>
      <c r="J102" s="304">
        <f t="shared" si="22"/>
        <v>4.1777226870147472E-3</v>
      </c>
      <c r="K102" s="304">
        <f t="shared" si="22"/>
        <v>4.5376813425693522E-3</v>
      </c>
      <c r="L102" s="304">
        <f t="shared" si="22"/>
        <v>4.7938009358471966E-3</v>
      </c>
      <c r="M102" s="304">
        <f t="shared" si="22"/>
        <v>4.793989739546178E-3</v>
      </c>
      <c r="N102" s="304">
        <f t="shared" si="22"/>
        <v>6.415328068667841E-3</v>
      </c>
      <c r="O102" s="304">
        <f t="shared" si="22"/>
        <v>5.5468095784098961E-3</v>
      </c>
      <c r="P102" s="304">
        <f t="shared" si="22"/>
        <v>5.1671924009291988E-3</v>
      </c>
      <c r="Q102" s="304">
        <f t="shared" si="22"/>
        <v>5.2900227331979747E-3</v>
      </c>
      <c r="R102" s="304">
        <f t="shared" si="22"/>
        <v>5.4888472109609326E-3</v>
      </c>
      <c r="S102" s="304">
        <f t="shared" si="22"/>
        <v>5.4196645248002703E-3</v>
      </c>
      <c r="T102" s="304">
        <f t="shared" si="22"/>
        <v>5.3010343849712108E-3</v>
      </c>
      <c r="U102" s="304">
        <f t="shared" si="22"/>
        <v>5.5736196054947482E-3</v>
      </c>
      <c r="V102" s="304">
        <f t="shared" si="22"/>
        <v>5.4007549387473921E-3</v>
      </c>
      <c r="W102" s="304">
        <f t="shared" si="22"/>
        <v>5.3267928254820676E-3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4.2471518019213369E-3</v>
      </c>
      <c r="C103" s="304">
        <f t="shared" si="23"/>
        <v>4.3145082557917349E-3</v>
      </c>
      <c r="D103" s="304">
        <f t="shared" si="23"/>
        <v>4.3183207962043816E-3</v>
      </c>
      <c r="E103" s="304">
        <f t="shared" si="23"/>
        <v>4.8740994939041136E-3</v>
      </c>
      <c r="F103" s="304">
        <f t="shared" si="23"/>
        <v>4.6745110548477532E-3</v>
      </c>
      <c r="G103" s="304">
        <f t="shared" si="23"/>
        <v>4.8084659398498972E-3</v>
      </c>
      <c r="H103" s="304">
        <f t="shared" si="23"/>
        <v>4.7564377253854137E-3</v>
      </c>
      <c r="I103" s="304">
        <f t="shared" si="23"/>
        <v>4.9985490232462839E-3</v>
      </c>
      <c r="J103" s="304">
        <f t="shared" si="23"/>
        <v>4.8536789984729711E-3</v>
      </c>
      <c r="K103" s="304">
        <f t="shared" si="23"/>
        <v>5.2718790317624869E-3</v>
      </c>
      <c r="L103" s="304">
        <f t="shared" si="23"/>
        <v>5.569438823094258E-3</v>
      </c>
      <c r="M103" s="304">
        <f t="shared" si="23"/>
        <v>5.5696581752670169E-3</v>
      </c>
      <c r="N103" s="304">
        <f t="shared" si="23"/>
        <v>7.4533293490232433E-3</v>
      </c>
      <c r="O103" s="304">
        <f t="shared" si="23"/>
        <v>6.4442844047398057E-3</v>
      </c>
      <c r="P103" s="304">
        <f t="shared" si="23"/>
        <v>6.0032450970029273E-3</v>
      </c>
      <c r="Q103" s="304">
        <f t="shared" si="23"/>
        <v>6.1459493999863361E-3</v>
      </c>
      <c r="R103" s="304">
        <f t="shared" si="23"/>
        <v>6.3769437154060603E-3</v>
      </c>
      <c r="S103" s="304">
        <f t="shared" si="23"/>
        <v>6.2965672576962986E-3</v>
      </c>
      <c r="T103" s="304">
        <f t="shared" si="23"/>
        <v>6.1587427390742498E-3</v>
      </c>
      <c r="U103" s="304">
        <f t="shared" si="23"/>
        <v>6.4754322992170302E-3</v>
      </c>
      <c r="V103" s="304">
        <f t="shared" si="23"/>
        <v>6.2745980970863946E-3</v>
      </c>
      <c r="W103" s="304">
        <f t="shared" si="23"/>
        <v>6.188668900073295E-3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1.4372589162111645E-3</v>
      </c>
      <c r="C104" s="304">
        <f t="shared" si="24"/>
        <v>1.4600527009413927E-3</v>
      </c>
      <c r="D104" s="304">
        <f t="shared" si="24"/>
        <v>1.4613428850358289E-3</v>
      </c>
      <c r="E104" s="304">
        <f t="shared" si="24"/>
        <v>1.6494213729174743E-3</v>
      </c>
      <c r="F104" s="304">
        <f t="shared" si="24"/>
        <v>1.5818795762064057E-3</v>
      </c>
      <c r="G104" s="304">
        <f t="shared" si="24"/>
        <v>1.6272106267123648E-3</v>
      </c>
      <c r="H104" s="304">
        <f t="shared" si="24"/>
        <v>1.6096040002904421E-3</v>
      </c>
      <c r="I104" s="304">
        <f t="shared" si="24"/>
        <v>1.691535760160333E-3</v>
      </c>
      <c r="J104" s="304">
        <f t="shared" si="24"/>
        <v>1.6425109678976713E-3</v>
      </c>
      <c r="K104" s="304">
        <f t="shared" si="24"/>
        <v>1.7840320989138173E-3</v>
      </c>
      <c r="L104" s="304">
        <f t="shared" si="24"/>
        <v>1.8847279259393663E-3</v>
      </c>
      <c r="M104" s="304">
        <f t="shared" si="24"/>
        <v>1.8848021558894113E-3</v>
      </c>
      <c r="N104" s="304">
        <f t="shared" si="24"/>
        <v>2.5222465694529511E-3</v>
      </c>
      <c r="O104" s="304">
        <f t="shared" si="24"/>
        <v>2.180780356172537E-3</v>
      </c>
      <c r="P104" s="304">
        <f t="shared" si="24"/>
        <v>2.0315302923632648E-3</v>
      </c>
      <c r="Q104" s="304">
        <f t="shared" si="24"/>
        <v>2.0798221927732798E-3</v>
      </c>
      <c r="R104" s="304">
        <f t="shared" si="24"/>
        <v>2.1579919062459409E-3</v>
      </c>
      <c r="S104" s="304">
        <f t="shared" si="24"/>
        <v>2.1307920824853309E-3</v>
      </c>
      <c r="T104" s="304">
        <f t="shared" si="24"/>
        <v>2.0841515272378261E-3</v>
      </c>
      <c r="U104" s="304">
        <f t="shared" si="24"/>
        <v>2.1913209704821882E-3</v>
      </c>
      <c r="V104" s="304">
        <f t="shared" si="24"/>
        <v>2.12335760087486E-3</v>
      </c>
      <c r="W104" s="304">
        <f t="shared" si="24"/>
        <v>2.0942787003952316E-3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9.1239636534318755E-2</v>
      </c>
      <c r="C105" s="303">
        <f t="shared" si="25"/>
        <v>9.2225457049622858E-2</v>
      </c>
      <c r="D105" s="303">
        <f t="shared" si="25"/>
        <v>9.2243285197566846E-2</v>
      </c>
      <c r="E105" s="303">
        <f t="shared" si="25"/>
        <v>9.9629584210475658E-2</v>
      </c>
      <c r="F105" s="303">
        <f t="shared" si="25"/>
        <v>9.7163128766249038E-2</v>
      </c>
      <c r="G105" s="303">
        <f t="shared" si="25"/>
        <v>9.892064744358936E-2</v>
      </c>
      <c r="H105" s="303">
        <f t="shared" si="25"/>
        <v>9.81269577040568E-2</v>
      </c>
      <c r="I105" s="303">
        <f t="shared" si="25"/>
        <v>0.10132392066068413</v>
      </c>
      <c r="J105" s="303">
        <f t="shared" si="25"/>
        <v>9.9338580619520639E-2</v>
      </c>
      <c r="K105" s="303">
        <f t="shared" si="25"/>
        <v>0.10501727433112321</v>
      </c>
      <c r="L105" s="303">
        <f t="shared" si="25"/>
        <v>0.10904472848849818</v>
      </c>
      <c r="M105" s="303">
        <f t="shared" si="25"/>
        <v>0.10907635876849496</v>
      </c>
      <c r="N105" s="303">
        <f t="shared" si="25"/>
        <v>0.13377001086594084</v>
      </c>
      <c r="O105" s="303">
        <f t="shared" si="25"/>
        <v>0.12056763248961712</v>
      </c>
      <c r="P105" s="303">
        <f t="shared" si="25"/>
        <v>0.11476215320269761</v>
      </c>
      <c r="Q105" s="303">
        <f t="shared" si="25"/>
        <v>0.11660009054256429</v>
      </c>
      <c r="R105" s="303">
        <f t="shared" si="25"/>
        <v>0.11960577237812287</v>
      </c>
      <c r="S105" s="303">
        <f t="shared" si="25"/>
        <v>0.11855035025325211</v>
      </c>
      <c r="T105" s="303">
        <f t="shared" si="25"/>
        <v>0.11685643540154023</v>
      </c>
      <c r="U105" s="303">
        <f t="shared" si="25"/>
        <v>0.12103568262142669</v>
      </c>
      <c r="V105" s="303">
        <f t="shared" si="25"/>
        <v>0.11833544027684195</v>
      </c>
      <c r="W105" s="303">
        <f t="shared" si="25"/>
        <v>0.11718617347052254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1.8479332167065602E-2</v>
      </c>
      <c r="C106" s="304">
        <f t="shared" si="26"/>
        <v>1.847353157083774E-2</v>
      </c>
      <c r="D106" s="304">
        <f t="shared" si="26"/>
        <v>1.8438247259592037E-2</v>
      </c>
      <c r="E106" s="304">
        <f t="shared" si="26"/>
        <v>1.751267919162082E-2</v>
      </c>
      <c r="F106" s="304">
        <f t="shared" si="26"/>
        <v>1.8034962904667488E-2</v>
      </c>
      <c r="G106" s="304">
        <f t="shared" si="26"/>
        <v>1.7792079405083205E-2</v>
      </c>
      <c r="H106" s="304">
        <f t="shared" si="26"/>
        <v>1.7775177550830003E-2</v>
      </c>
      <c r="I106" s="304">
        <f t="shared" si="26"/>
        <v>1.7356829211272618E-2</v>
      </c>
      <c r="J106" s="304">
        <f t="shared" si="26"/>
        <v>1.7534484412975362E-2</v>
      </c>
      <c r="K106" s="304">
        <f t="shared" si="26"/>
        <v>1.6979156290758805E-2</v>
      </c>
      <c r="L106" s="304">
        <f t="shared" si="26"/>
        <v>1.6585610546415035E-2</v>
      </c>
      <c r="M106" s="304">
        <f t="shared" si="26"/>
        <v>1.6613816382864976E-2</v>
      </c>
      <c r="N106" s="304">
        <f t="shared" si="26"/>
        <v>1.3471279814493392E-2</v>
      </c>
      <c r="O106" s="304">
        <f t="shared" si="26"/>
        <v>1.5146069600948558E-2</v>
      </c>
      <c r="P106" s="304">
        <f t="shared" si="26"/>
        <v>1.5870117692290488E-2</v>
      </c>
      <c r="Q106" s="304">
        <f t="shared" si="26"/>
        <v>1.5591210755771412E-2</v>
      </c>
      <c r="R106" s="304">
        <f t="shared" si="26"/>
        <v>1.5179322906658329E-2</v>
      </c>
      <c r="S106" s="304">
        <f t="shared" si="26"/>
        <v>1.5326605554151926E-2</v>
      </c>
      <c r="T106" s="304">
        <f t="shared" si="26"/>
        <v>1.5663805860432697E-2</v>
      </c>
      <c r="U106" s="304">
        <f t="shared" si="26"/>
        <v>1.5164627033966368E-2</v>
      </c>
      <c r="V106" s="304">
        <f t="shared" si="26"/>
        <v>1.5435503503470897E-2</v>
      </c>
      <c r="W106" s="304">
        <f t="shared" si="26"/>
        <v>1.5558664531583501E-2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7.1565655853588544E-3</v>
      </c>
      <c r="C107" s="304">
        <f t="shared" si="27"/>
        <v>7.1077635118778982E-3</v>
      </c>
      <c r="D107" s="304">
        <f t="shared" si="27"/>
        <v>7.1019854682102179E-3</v>
      </c>
      <c r="E107" s="304">
        <f t="shared" si="27"/>
        <v>6.8290027003186041E-3</v>
      </c>
      <c r="F107" s="304">
        <f t="shared" si="27"/>
        <v>6.9232114644773041E-3</v>
      </c>
      <c r="G107" s="304">
        <f t="shared" si="27"/>
        <v>6.8544760889687672E-3</v>
      </c>
      <c r="H107" s="304">
        <f t="shared" si="27"/>
        <v>6.8813433472310606E-3</v>
      </c>
      <c r="I107" s="304">
        <f t="shared" si="27"/>
        <v>6.7568762974135254E-3</v>
      </c>
      <c r="J107" s="304">
        <f t="shared" si="27"/>
        <v>6.8316195922316887E-3</v>
      </c>
      <c r="K107" s="304">
        <f t="shared" si="27"/>
        <v>6.6059039308914201E-3</v>
      </c>
      <c r="L107" s="304">
        <f t="shared" si="27"/>
        <v>6.4306389160386761E-3</v>
      </c>
      <c r="M107" s="304">
        <f t="shared" si="27"/>
        <v>6.4306751306466249E-3</v>
      </c>
      <c r="N107" s="304">
        <f t="shared" si="27"/>
        <v>5.170688901518331E-3</v>
      </c>
      <c r="O107" s="304">
        <f t="shared" si="27"/>
        <v>5.8797592419205531E-3</v>
      </c>
      <c r="P107" s="304">
        <f t="shared" si="27"/>
        <v>6.1627567948915165E-3</v>
      </c>
      <c r="Q107" s="304">
        <f t="shared" si="27"/>
        <v>6.075315410533853E-3</v>
      </c>
      <c r="R107" s="304">
        <f t="shared" si="27"/>
        <v>5.9248255024114543E-3</v>
      </c>
      <c r="S107" s="304">
        <f t="shared" si="27"/>
        <v>5.9636577368994761E-3</v>
      </c>
      <c r="T107" s="304">
        <f t="shared" si="27"/>
        <v>6.061452525881402E-3</v>
      </c>
      <c r="U107" s="304">
        <f t="shared" si="27"/>
        <v>5.8481251931434544E-3</v>
      </c>
      <c r="V107" s="304">
        <f t="shared" si="27"/>
        <v>5.9791970116301442E-3</v>
      </c>
      <c r="W107" s="304">
        <f t="shared" si="27"/>
        <v>6.0340767135181822E-3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6.5603738781894308E-2</v>
      </c>
      <c r="C108" s="304">
        <f t="shared" si="28"/>
        <v>6.6644161966907228E-2</v>
      </c>
      <c r="D108" s="304">
        <f t="shared" si="28"/>
        <v>6.6703052469764587E-2</v>
      </c>
      <c r="E108" s="304">
        <f t="shared" si="28"/>
        <v>7.5287902318536243E-2</v>
      </c>
      <c r="F108" s="304">
        <f t="shared" si="28"/>
        <v>7.220495439710424E-2</v>
      </c>
      <c r="G108" s="304">
        <f t="shared" si="28"/>
        <v>7.4274091949537394E-2</v>
      </c>
      <c r="H108" s="304">
        <f t="shared" si="28"/>
        <v>7.3470436805995742E-2</v>
      </c>
      <c r="I108" s="304">
        <f t="shared" si="28"/>
        <v>7.7210215151997982E-2</v>
      </c>
      <c r="J108" s="304">
        <f t="shared" si="28"/>
        <v>7.4972476614313596E-2</v>
      </c>
      <c r="K108" s="304">
        <f t="shared" si="28"/>
        <v>8.1432214109472989E-2</v>
      </c>
      <c r="L108" s="304">
        <f t="shared" si="28"/>
        <v>8.6028479026044463E-2</v>
      </c>
      <c r="M108" s="304">
        <f t="shared" si="28"/>
        <v>8.6031867254983352E-2</v>
      </c>
      <c r="N108" s="304">
        <f t="shared" si="28"/>
        <v>0.11512804214992912</v>
      </c>
      <c r="O108" s="304">
        <f t="shared" si="28"/>
        <v>9.9541803646748014E-2</v>
      </c>
      <c r="P108" s="304">
        <f t="shared" si="28"/>
        <v>9.2729278715515617E-2</v>
      </c>
      <c r="Q108" s="304">
        <f t="shared" si="28"/>
        <v>9.4933564376259022E-2</v>
      </c>
      <c r="R108" s="304">
        <f t="shared" si="28"/>
        <v>9.850162396905307E-2</v>
      </c>
      <c r="S108" s="304">
        <f t="shared" si="28"/>
        <v>9.7260086962200717E-2</v>
      </c>
      <c r="T108" s="304">
        <f t="shared" si="28"/>
        <v>9.5131177015226137E-2</v>
      </c>
      <c r="U108" s="304">
        <f t="shared" si="28"/>
        <v>0.10002293039431687</v>
      </c>
      <c r="V108" s="304">
        <f t="shared" si="28"/>
        <v>9.6920739761740912E-2</v>
      </c>
      <c r="W108" s="304">
        <f t="shared" si="28"/>
        <v>9.5593432225420882E-2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6.3731196612450275E-2</v>
      </c>
      <c r="C109" s="237">
        <f t="shared" si="29"/>
        <v>6.4741922766102147E-2</v>
      </c>
      <c r="D109" s="237">
        <f t="shared" si="29"/>
        <v>6.4799132344182553E-2</v>
      </c>
      <c r="E109" s="237">
        <f t="shared" si="29"/>
        <v>7.3138942906190191E-2</v>
      </c>
      <c r="F109" s="237">
        <f t="shared" si="29"/>
        <v>7.0143992255893503E-2</v>
      </c>
      <c r="G109" s="237">
        <f t="shared" si="29"/>
        <v>7.2154069953000499E-2</v>
      </c>
      <c r="H109" s="237">
        <f t="shared" si="29"/>
        <v>7.1373353717727059E-2</v>
      </c>
      <c r="I109" s="237">
        <f t="shared" si="29"/>
        <v>7.500638673507444E-2</v>
      </c>
      <c r="J109" s="237">
        <f t="shared" si="29"/>
        <v>7.2832520468297274E-2</v>
      </c>
      <c r="K109" s="237">
        <f t="shared" si="29"/>
        <v>7.9107876233271493E-2</v>
      </c>
      <c r="L109" s="237">
        <f t="shared" si="29"/>
        <v>8.3572948933697627E-2</v>
      </c>
      <c r="M109" s="237">
        <f t="shared" si="29"/>
        <v>8.3576240451661066E-2</v>
      </c>
      <c r="N109" s="237">
        <f t="shared" si="29"/>
        <v>0.11184191672759612</v>
      </c>
      <c r="O109" s="237">
        <f t="shared" si="29"/>
        <v>9.6700559711387093E-2</v>
      </c>
      <c r="P109" s="237">
        <f t="shared" si="29"/>
        <v>9.0082486200927112E-2</v>
      </c>
      <c r="Q109" s="237">
        <f t="shared" si="29"/>
        <v>9.2223854443701972E-2</v>
      </c>
      <c r="R109" s="237">
        <f t="shared" si="29"/>
        <v>9.569007011456937E-2</v>
      </c>
      <c r="S109" s="237">
        <f t="shared" si="29"/>
        <v>9.4483970575815993E-2</v>
      </c>
      <c r="T109" s="237">
        <f t="shared" si="29"/>
        <v>9.2415826580975857E-2</v>
      </c>
      <c r="U109" s="237">
        <f t="shared" si="29"/>
        <v>9.716795355073457E-2</v>
      </c>
      <c r="V109" s="237">
        <f t="shared" si="29"/>
        <v>9.4154309438296266E-2</v>
      </c>
      <c r="W109" s="237">
        <f t="shared" si="29"/>
        <v>9.2864887537455684E-2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0.47351673153602558</v>
      </c>
      <c r="C113" s="324">
        <f>IF(C$5=0,0,C$5/FBT_fec!C$5)</f>
        <v>0.47557791781522613</v>
      </c>
      <c r="D113" s="324">
        <f>IF(D$5=0,0,D$5/FBT_fec!D$5)</f>
        <v>0.47665385946379712</v>
      </c>
      <c r="E113" s="324">
        <f>IF(E$5=0,0,E$5/FBT_fec!E$5)</f>
        <v>0.48287096890132103</v>
      </c>
      <c r="F113" s="324">
        <f>IF(F$5=0,0,F$5/FBT_fec!F$5)</f>
        <v>0.47637693659593</v>
      </c>
      <c r="G113" s="324">
        <f>IF(G$5=0,0,G$5/FBT_fec!G$5)</f>
        <v>0.47767294019735657</v>
      </c>
      <c r="H113" s="324">
        <f>IF(H$5=0,0,H$5/FBT_fec!H$5)</f>
        <v>0.47952023680985645</v>
      </c>
      <c r="I113" s="324">
        <f>IF(I$5=0,0,I$5/FBT_fec!I$5)</f>
        <v>0.48250591856032382</v>
      </c>
      <c r="J113" s="324">
        <f>IF(J$5=0,0,J$5/FBT_fec!J$5)</f>
        <v>0.48318409376965721</v>
      </c>
      <c r="K113" s="324">
        <f>IF(K$5=0,0,K$5/FBT_fec!K$5)</f>
        <v>0.48142730420849367</v>
      </c>
      <c r="L113" s="324">
        <f>IF(L$5=0,0,L$5/FBT_fec!L$5)</f>
        <v>0.48533151067142943</v>
      </c>
      <c r="M113" s="324">
        <f>IF(M$5=0,0,M$5/FBT_fec!M$5)</f>
        <v>0.48516338200221648</v>
      </c>
      <c r="N113" s="324">
        <f>IF(N$5=0,0,N$5/FBT_fec!N$5)</f>
        <v>0.49962241173428235</v>
      </c>
      <c r="O113" s="324">
        <f>IF(O$5=0,0,O$5/FBT_fec!O$5)</f>
        <v>0.49181131146430812</v>
      </c>
      <c r="P113" s="324">
        <f>IF(P$5=0,0,P$5/FBT_fec!P$5)</f>
        <v>0.4883367321524808</v>
      </c>
      <c r="Q113" s="324">
        <f>IF(Q$5=0,0,Q$5/FBT_fec!Q$5)</f>
        <v>0.49024972601385641</v>
      </c>
      <c r="R113" s="324">
        <f>IF(R$5=0,0,R$5/FBT_fec!R$5)</f>
        <v>0.49210008548499429</v>
      </c>
      <c r="S113" s="324">
        <f>IF(S$5=0,0,S$5/FBT_fec!S$5)</f>
        <v>0.49117402443612501</v>
      </c>
      <c r="T113" s="324">
        <f>IF(T$5=0,0,T$5/FBT_fec!T$5)</f>
        <v>0.48927286138413828</v>
      </c>
      <c r="U113" s="324">
        <f>IF(U$5=0,0,U$5/FBT_fec!U$5)</f>
        <v>0.48987647985696975</v>
      </c>
      <c r="V113" s="324">
        <f>IF(V$5=0,0,V$5/FBT_fec!V$5)</f>
        <v>0.48902268444582631</v>
      </c>
      <c r="W113" s="324">
        <f>IF(W$5=0,0,W$5/FBT_fec!W$5)</f>
        <v>0.48838269601709577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0.47596358991481097</v>
      </c>
      <c r="C114" s="336">
        <f>IF(C$6=0,0,C$6/FBT_fec!C$6)</f>
        <v>0.47596358991481075</v>
      </c>
      <c r="D114" s="336">
        <f>IF(D$6=0,0,D$6/FBT_fec!D$6)</f>
        <v>0.47596358991481091</v>
      </c>
      <c r="E114" s="336">
        <f>IF(E$6=0,0,E$6/FBT_fec!E$6)</f>
        <v>0.47596358991481091</v>
      </c>
      <c r="F114" s="336">
        <f>IF(F$6=0,0,F$6/FBT_fec!F$6)</f>
        <v>0.47596358991481091</v>
      </c>
      <c r="G114" s="336">
        <f>IF(G$6=0,0,G$6/FBT_fec!G$6)</f>
        <v>0.47596358991481091</v>
      </c>
      <c r="H114" s="336">
        <f>IF(H$6=0,0,H$6/FBT_fec!H$6)</f>
        <v>0.47596358991481086</v>
      </c>
      <c r="I114" s="336">
        <f>IF(I$6=0,0,I$6/FBT_fec!I$6)</f>
        <v>0.47596358991481097</v>
      </c>
      <c r="J114" s="336">
        <f>IF(J$6=0,0,J$6/FBT_fec!J$6)</f>
        <v>0.47596358991481086</v>
      </c>
      <c r="K114" s="336">
        <f>IF(K$6=0,0,K$6/FBT_fec!K$6)</f>
        <v>0.47596358991481091</v>
      </c>
      <c r="L114" s="336">
        <f>IF(L$6=0,0,L$6/FBT_fec!L$6)</f>
        <v>0.47596358991481097</v>
      </c>
      <c r="M114" s="336">
        <f>IF(M$6=0,0,M$6/FBT_fec!M$6)</f>
        <v>0.47596358991481091</v>
      </c>
      <c r="N114" s="336">
        <f>IF(N$6=0,0,N$6/FBT_fec!N$6)</f>
        <v>0.47596358991481086</v>
      </c>
      <c r="O114" s="336">
        <f>IF(O$6=0,0,O$6/FBT_fec!O$6)</f>
        <v>0.47596358991481097</v>
      </c>
      <c r="P114" s="336">
        <f>IF(P$6=0,0,P$6/FBT_fec!P$6)</f>
        <v>0.47596358991481097</v>
      </c>
      <c r="Q114" s="336">
        <f>IF(Q$6=0,0,Q$6/FBT_fec!Q$6)</f>
        <v>0.47596358991481091</v>
      </c>
      <c r="R114" s="336">
        <f>IF(R$6=0,0,R$6/FBT_fec!R$6)</f>
        <v>0.47596358991481091</v>
      </c>
      <c r="S114" s="336">
        <f>IF(S$6=0,0,S$6/FBT_fec!S$6)</f>
        <v>0.47596358991481097</v>
      </c>
      <c r="T114" s="336">
        <f>IF(T$6=0,0,T$6/FBT_fec!T$6)</f>
        <v>0.47596358991481114</v>
      </c>
      <c r="U114" s="336">
        <f>IF(U$6=0,0,U$6/FBT_fec!U$6)</f>
        <v>0.47596358991481091</v>
      </c>
      <c r="V114" s="336">
        <f>IF(V$6=0,0,V$6/FBT_fec!V$6)</f>
        <v>0.47596358991481091</v>
      </c>
      <c r="W114" s="336">
        <f>IF(W$6=0,0,W$6/FBT_fec!W$6)</f>
        <v>0.47596358991481108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0.12334897647251385</v>
      </c>
      <c r="C115" s="337">
        <f>IF(C$7=0,0,C$7/FBT_fec!C$7)</f>
        <v>0.12334897647251383</v>
      </c>
      <c r="D115" s="337">
        <f>IF(D$7=0,0,D$7/FBT_fec!D$7)</f>
        <v>0.12334897647251383</v>
      </c>
      <c r="E115" s="337">
        <f>IF(E$7=0,0,E$7/FBT_fec!E$7)</f>
        <v>0.12334897647251385</v>
      </c>
      <c r="F115" s="337">
        <f>IF(F$7=0,0,F$7/FBT_fec!F$7)</f>
        <v>0.12334897647251383</v>
      </c>
      <c r="G115" s="337">
        <f>IF(G$7=0,0,G$7/FBT_fec!G$7)</f>
        <v>0.12334897647251383</v>
      </c>
      <c r="H115" s="337">
        <f>IF(H$7=0,0,H$7/FBT_fec!H$7)</f>
        <v>0.12334897647251383</v>
      </c>
      <c r="I115" s="337">
        <f>IF(I$7=0,0,I$7/FBT_fec!I$7)</f>
        <v>0.12334897647251386</v>
      </c>
      <c r="J115" s="337">
        <f>IF(J$7=0,0,J$7/FBT_fec!J$7)</f>
        <v>0.12334897647251383</v>
      </c>
      <c r="K115" s="337">
        <f>IF(K$7=0,0,K$7/FBT_fec!K$7)</f>
        <v>0.12334897647251383</v>
      </c>
      <c r="L115" s="337">
        <f>IF(L$7=0,0,L$7/FBT_fec!L$7)</f>
        <v>0.12334897647251385</v>
      </c>
      <c r="M115" s="337">
        <f>IF(M$7=0,0,M$7/FBT_fec!M$7)</f>
        <v>0.12334897647251383</v>
      </c>
      <c r="N115" s="337">
        <f>IF(N$7=0,0,N$7/FBT_fec!N$7)</f>
        <v>0.12334897647251385</v>
      </c>
      <c r="O115" s="337">
        <f>IF(O$7=0,0,O$7/FBT_fec!O$7)</f>
        <v>0.12334897647251387</v>
      </c>
      <c r="P115" s="337">
        <f>IF(P$7=0,0,P$7/FBT_fec!P$7)</f>
        <v>0.12334897647251386</v>
      </c>
      <c r="Q115" s="337">
        <f>IF(Q$7=0,0,Q$7/FBT_fec!Q$7)</f>
        <v>0.12334897647251389</v>
      </c>
      <c r="R115" s="337">
        <f>IF(R$7=0,0,R$7/FBT_fec!R$7)</f>
        <v>0.12334897647251383</v>
      </c>
      <c r="S115" s="337">
        <f>IF(S$7=0,0,S$7/FBT_fec!S$7)</f>
        <v>0.12334897647251375</v>
      </c>
      <c r="T115" s="337">
        <f>IF(T$7=0,0,T$7/FBT_fec!T$7)</f>
        <v>0.12334897647251383</v>
      </c>
      <c r="U115" s="337">
        <f>IF(U$7=0,0,U$7/FBT_fec!U$7)</f>
        <v>0.12334897647251385</v>
      </c>
      <c r="V115" s="337">
        <f>IF(V$7=0,0,V$7/FBT_fec!V$7)</f>
        <v>0.12334897647251386</v>
      </c>
      <c r="W115" s="337">
        <f>IF(W$7=0,0,W$7/FBT_fec!W$7)</f>
        <v>0.12334897647251383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0.6740821246492753</v>
      </c>
      <c r="C116" s="337">
        <f>IF(C$8=0,0,C$8/FBT_fec!C$8)</f>
        <v>0.6740821246492753</v>
      </c>
      <c r="D116" s="337">
        <f>IF(D$8=0,0,D$8/FBT_fec!D$8)</f>
        <v>0.67408212464927542</v>
      </c>
      <c r="E116" s="337">
        <f>IF(E$8=0,0,E$8/FBT_fec!E$8)</f>
        <v>0.67408212464927519</v>
      </c>
      <c r="F116" s="337">
        <f>IF(F$8=0,0,F$8/FBT_fec!F$8)</f>
        <v>0.67408212464927508</v>
      </c>
      <c r="G116" s="337">
        <f>IF(G$8=0,0,G$8/FBT_fec!G$8)</f>
        <v>0.67408212464927508</v>
      </c>
      <c r="H116" s="337">
        <f>IF(H$8=0,0,H$8/FBT_fec!H$8)</f>
        <v>0.67408212464927519</v>
      </c>
      <c r="I116" s="337">
        <f>IF(I$8=0,0,I$8/FBT_fec!I$8)</f>
        <v>0.67408212464927519</v>
      </c>
      <c r="J116" s="337">
        <f>IF(J$8=0,0,J$8/FBT_fec!J$8)</f>
        <v>0.67408212464927508</v>
      </c>
      <c r="K116" s="337">
        <f>IF(K$8=0,0,K$8/FBT_fec!K$8)</f>
        <v>0.6740821246492753</v>
      </c>
      <c r="L116" s="337">
        <f>IF(L$8=0,0,L$8/FBT_fec!L$8)</f>
        <v>0.67408212464927497</v>
      </c>
      <c r="M116" s="337">
        <f>IF(M$8=0,0,M$8/FBT_fec!M$8)</f>
        <v>0.67408212464927508</v>
      </c>
      <c r="N116" s="337">
        <f>IF(N$8=0,0,N$8/FBT_fec!N$8)</f>
        <v>0.67408212464927542</v>
      </c>
      <c r="O116" s="337">
        <f>IF(O$8=0,0,O$8/FBT_fec!O$8)</f>
        <v>0.67408212464927497</v>
      </c>
      <c r="P116" s="337">
        <f>IF(P$8=0,0,P$8/FBT_fec!P$8)</f>
        <v>0.67408212464927497</v>
      </c>
      <c r="Q116" s="337">
        <f>IF(Q$8=0,0,Q$8/FBT_fec!Q$8)</f>
        <v>0.67408212464927508</v>
      </c>
      <c r="R116" s="337">
        <f>IF(R$8=0,0,R$8/FBT_fec!R$8)</f>
        <v>0.67408212464927519</v>
      </c>
      <c r="S116" s="337">
        <f>IF(S$8=0,0,S$8/FBT_fec!S$8)</f>
        <v>0.67408212464927497</v>
      </c>
      <c r="T116" s="337">
        <f>IF(T$8=0,0,T$8/FBT_fec!T$8)</f>
        <v>0.67408212464927508</v>
      </c>
      <c r="U116" s="337">
        <f>IF(U$8=0,0,U$8/FBT_fec!U$8)</f>
        <v>0.6740821246492753</v>
      </c>
      <c r="V116" s="337">
        <f>IF(V$8=0,0,V$8/FBT_fec!V$8)</f>
        <v>0.67408212464927519</v>
      </c>
      <c r="W116" s="337">
        <f>IF(W$8=0,0,W$8/FBT_fec!W$8)</f>
        <v>0.67408212464927497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0.47637732657358989</v>
      </c>
      <c r="C117" s="337">
        <f>IF(C$9=0,0,C$9/FBT_fec!C$9)</f>
        <v>0.47637732657358972</v>
      </c>
      <c r="D117" s="337">
        <f>IF(D$9=0,0,D$9/FBT_fec!D$9)</f>
        <v>0.47637732657358978</v>
      </c>
      <c r="E117" s="337">
        <f>IF(E$9=0,0,E$9/FBT_fec!E$9)</f>
        <v>0.47637732657358994</v>
      </c>
      <c r="F117" s="337">
        <f>IF(F$9=0,0,F$9/FBT_fec!F$9)</f>
        <v>0.47637732657359005</v>
      </c>
      <c r="G117" s="337">
        <f>IF(G$9=0,0,G$9/FBT_fec!G$9)</f>
        <v>0.47637732657359011</v>
      </c>
      <c r="H117" s="337">
        <f>IF(H$9=0,0,H$9/FBT_fec!H$9)</f>
        <v>0.47637732657358972</v>
      </c>
      <c r="I117" s="337">
        <f>IF(I$9=0,0,I$9/FBT_fec!I$9)</f>
        <v>0.4763773265735895</v>
      </c>
      <c r="J117" s="337">
        <f>IF(J$9=0,0,J$9/FBT_fec!J$9)</f>
        <v>0.47637732657358989</v>
      </c>
      <c r="K117" s="337">
        <f>IF(K$9=0,0,K$9/FBT_fec!K$9)</f>
        <v>0.47637732657358978</v>
      </c>
      <c r="L117" s="337">
        <f>IF(L$9=0,0,L$9/FBT_fec!L$9)</f>
        <v>0.47637732657358972</v>
      </c>
      <c r="M117" s="337">
        <f>IF(M$9=0,0,M$9/FBT_fec!M$9)</f>
        <v>0.47637732657358989</v>
      </c>
      <c r="N117" s="337">
        <f>IF(N$9=0,0,N$9/FBT_fec!N$9)</f>
        <v>0.47637732657358967</v>
      </c>
      <c r="O117" s="337">
        <f>IF(O$9=0,0,O$9/FBT_fec!O$9)</f>
        <v>0.47637732657358961</v>
      </c>
      <c r="P117" s="337">
        <f>IF(P$9=0,0,P$9/FBT_fec!P$9)</f>
        <v>0.47637732657358989</v>
      </c>
      <c r="Q117" s="337">
        <f>IF(Q$9=0,0,Q$9/FBT_fec!Q$9)</f>
        <v>0.47637732657358989</v>
      </c>
      <c r="R117" s="337">
        <f>IF(R$9=0,0,R$9/FBT_fec!R$9)</f>
        <v>0.47637732657358989</v>
      </c>
      <c r="S117" s="337">
        <f>IF(S$9=0,0,S$9/FBT_fec!S$9)</f>
        <v>0.47637732657358983</v>
      </c>
      <c r="T117" s="337">
        <f>IF(T$9=0,0,T$9/FBT_fec!T$9)</f>
        <v>0.47637732657358972</v>
      </c>
      <c r="U117" s="337">
        <f>IF(U$9=0,0,U$9/FBT_fec!U$9)</f>
        <v>0.47637732657358961</v>
      </c>
      <c r="V117" s="337">
        <f>IF(V$9=0,0,V$9/FBT_fec!V$9)</f>
        <v>0.47637732657358972</v>
      </c>
      <c r="W117" s="337">
        <f>IF(W$9=0,0,W$9/FBT_fec!W$9)</f>
        <v>0.47637732657358972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0.69041081777231894</v>
      </c>
      <c r="C118" s="338">
        <f>IF(C$10=0,0,C$10/FBT_fec!C$10)</f>
        <v>0.68973718386830718</v>
      </c>
      <c r="D118" s="338">
        <f>IF(D$10=0,0,D$10/FBT_fec!D$10)</f>
        <v>0.68955088359133931</v>
      </c>
      <c r="E118" s="338">
        <f>IF(E$10=0,0,E$10/FBT_fec!E$10)</f>
        <v>0.70029591551745729</v>
      </c>
      <c r="F118" s="338">
        <f>IF(F$10=0,0,F$10/FBT_fec!F$10)</f>
        <v>0.69697539459345448</v>
      </c>
      <c r="G118" s="338">
        <f>IF(G$10=0,0,G$10/FBT_fec!G$10)</f>
        <v>0.69973239504015394</v>
      </c>
      <c r="H118" s="338">
        <f>IF(H$10=0,0,H$10/FBT_fec!H$10)</f>
        <v>0.69786539557322791</v>
      </c>
      <c r="I118" s="338">
        <f>IF(I$10=0,0,I$10/FBT_fec!I$10)</f>
        <v>0.70308154833201364</v>
      </c>
      <c r="J118" s="338">
        <f>IF(J$10=0,0,J$10/FBT_fec!J$10)</f>
        <v>0.69873422513491279</v>
      </c>
      <c r="K118" s="338">
        <f>IF(K$10=0,0,K$10/FBT_fec!K$10)</f>
        <v>0.712430883163226</v>
      </c>
      <c r="L118" s="338">
        <f>IF(L$10=0,0,L$10/FBT_fec!L$10)</f>
        <v>0.7185845706230638</v>
      </c>
      <c r="M118" s="338">
        <f>IF(M$10=0,0,M$10/FBT_fec!M$10)</f>
        <v>0.716439854070135</v>
      </c>
      <c r="N118" s="338">
        <f>IF(N$10=0,0,N$10/FBT_fec!N$10)</f>
        <v>0.78341955517951234</v>
      </c>
      <c r="O118" s="338">
        <f>IF(O$10=0,0,O$10/FBT_fec!O$10)</f>
        <v>0.75083378617977015</v>
      </c>
      <c r="P118" s="338">
        <f>IF(P$10=0,0,P$10/FBT_fec!P$10)</f>
        <v>0.73550041617032558</v>
      </c>
      <c r="Q118" s="338">
        <f>IF(Q$10=0,0,Q$10/FBT_fec!Q$10)</f>
        <v>0.74067636635506495</v>
      </c>
      <c r="R118" s="338">
        <f>IF(R$10=0,0,R$10/FBT_fec!R$10)</f>
        <v>0.74990865522139516</v>
      </c>
      <c r="S118" s="338">
        <f>IF(S$10=0,0,S$10/FBT_fec!S$10)</f>
        <v>0.75068733802826026</v>
      </c>
      <c r="T118" s="338">
        <f>IF(T$10=0,0,T$10/FBT_fec!T$10)</f>
        <v>0.74118953954266054</v>
      </c>
      <c r="U118" s="338">
        <f>IF(U$10=0,0,U$10/FBT_fec!U$10)</f>
        <v>0.75392115948765581</v>
      </c>
      <c r="V118" s="338">
        <f>IF(V$10=0,0,V$10/FBT_fec!V$10)</f>
        <v>0.75137374717992533</v>
      </c>
      <c r="W118" s="338">
        <f>IF(W$10=0,0,W$10/FBT_fec!W$10)</f>
        <v>0.74934495172029936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0.53342759199041145</v>
      </c>
      <c r="C119" s="351">
        <f>IF(C$16=0,0,C$16/FBT_fec!C$16)</f>
        <v>0.53464034451336173</v>
      </c>
      <c r="D119" s="351">
        <f>IF(D$16=0,0,D$16/FBT_fec!D$16)</f>
        <v>0.53724868279504845</v>
      </c>
      <c r="E119" s="351">
        <f>IF(E$16=0,0,E$16/FBT_fec!E$16)</f>
        <v>0.55103439877116178</v>
      </c>
      <c r="F119" s="351">
        <f>IF(F$16=0,0,F$16/FBT_fec!F$16)</f>
        <v>0.53946203622098987</v>
      </c>
      <c r="G119" s="351">
        <f>IF(G$16=0,0,G$16/FBT_fec!G$16)</f>
        <v>0.54487642499101863</v>
      </c>
      <c r="H119" s="351">
        <f>IF(H$16=0,0,H$16/FBT_fec!H$16)</f>
        <v>0.54821749887234072</v>
      </c>
      <c r="I119" s="351">
        <f>IF(I$16=0,0,I$16/FBT_fec!I$16)</f>
        <v>0.55533876097980395</v>
      </c>
      <c r="J119" s="351">
        <f>IF(J$16=0,0,J$16/FBT_fec!J$16)</f>
        <v>0.55409677078365949</v>
      </c>
      <c r="K119" s="351">
        <f>IF(K$16=0,0,K$16/FBT_fec!K$16)</f>
        <v>0.56191564899151525</v>
      </c>
      <c r="L119" s="351">
        <f>IF(L$16=0,0,L$16/FBT_fec!L$16)</f>
        <v>0.5683346985851947</v>
      </c>
      <c r="M119" s="351">
        <f>IF(M$16=0,0,M$16/FBT_fec!M$16)</f>
        <v>0.56733809900290255</v>
      </c>
      <c r="N119" s="351">
        <f>IF(N$16=0,0,N$16/FBT_fec!N$16)</f>
        <v>0.61919601260210755</v>
      </c>
      <c r="O119" s="351">
        <f>IF(O$16=0,0,O$16/FBT_fec!O$16)</f>
        <v>0.59343330284666518</v>
      </c>
      <c r="P119" s="351">
        <f>IF(P$16=0,0,P$16/FBT_fec!P$16)</f>
        <v>0.58062474587745894</v>
      </c>
      <c r="Q119" s="351">
        <f>IF(Q$16=0,0,Q$16/FBT_fec!Q$16)</f>
        <v>0.58555596373747398</v>
      </c>
      <c r="R119" s="351">
        <f>IF(R$16=0,0,R$16/FBT_fec!R$16)</f>
        <v>0.59292229442873856</v>
      </c>
      <c r="S119" s="351">
        <f>IF(S$16=0,0,S$16/FBT_fec!S$16)</f>
        <v>0.59031232155271152</v>
      </c>
      <c r="T119" s="351">
        <f>IF(T$16=0,0,T$16/FBT_fec!T$16)</f>
        <v>0.58464697662744924</v>
      </c>
      <c r="U119" s="351">
        <f>IF(U$16=0,0,U$16/FBT_fec!U$16)</f>
        <v>0.59466897697590859</v>
      </c>
      <c r="V119" s="351">
        <f>IF(V$16=0,0,V$16/FBT_fec!V$16)</f>
        <v>0.58954176124616453</v>
      </c>
      <c r="W119" s="351">
        <f>IF(W$16=0,0,W$16/FBT_fec!W$16)</f>
        <v>0.5875108936823098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0.29096050472204271</v>
      </c>
      <c r="C120" s="351">
        <f>IF(C$25=0,0,C$25/FBT_fec!C$25)</f>
        <v>0.29162200609819733</v>
      </c>
      <c r="D120" s="351">
        <f>IF(D$25=0,0,D$25/FBT_fec!D$25)</f>
        <v>0.29304473607002651</v>
      </c>
      <c r="E120" s="351">
        <f>IF(E$25=0,0,E$25/FBT_fec!E$25)</f>
        <v>0.30056421751154277</v>
      </c>
      <c r="F120" s="351">
        <f>IF(F$25=0,0,F$25/FBT_fec!F$25)</f>
        <v>0.29425201975690352</v>
      </c>
      <c r="G120" s="351">
        <f>IF(G$25=0,0,G$25/FBT_fec!G$25)</f>
        <v>0.29720532272237388</v>
      </c>
      <c r="H120" s="351">
        <f>IF(H$25=0,0,H$25/FBT_fec!H$25)</f>
        <v>0.29902772665764044</v>
      </c>
      <c r="I120" s="351">
        <f>IF(I$25=0,0,I$25/FBT_fec!I$25)</f>
        <v>0.30291205144352928</v>
      </c>
      <c r="J120" s="351">
        <f>IF(J$25=0,0,J$25/FBT_fec!J$25)</f>
        <v>0.30223460224563226</v>
      </c>
      <c r="K120" s="351">
        <f>IF(K$25=0,0,K$25/FBT_fec!K$25)</f>
        <v>0.30649944490446274</v>
      </c>
      <c r="L120" s="351">
        <f>IF(L$25=0,0,L$25/FBT_fec!L$25)</f>
        <v>0.31000074468283351</v>
      </c>
      <c r="M120" s="351">
        <f>IF(M$25=0,0,M$25/FBT_fec!M$25)</f>
        <v>0.30945714491067394</v>
      </c>
      <c r="N120" s="351">
        <f>IF(N$25=0,0,N$25/FBT_fec!N$25)</f>
        <v>0.33774327960114953</v>
      </c>
      <c r="O120" s="351">
        <f>IF(O$25=0,0,O$25/FBT_fec!O$25)</f>
        <v>0.32369089246181743</v>
      </c>
      <c r="P120" s="351">
        <f>IF(P$25=0,0,P$25/FBT_fec!P$25)</f>
        <v>0.31670440684225037</v>
      </c>
      <c r="Q120" s="351">
        <f>IF(Q$25=0,0,Q$25/FBT_fec!Q$25)</f>
        <v>0.31939416203862209</v>
      </c>
      <c r="R120" s="351">
        <f>IF(R$25=0,0,R$25/FBT_fec!R$25)</f>
        <v>0.32341216059749361</v>
      </c>
      <c r="S120" s="351">
        <f>IF(S$25=0,0,S$25/FBT_fec!S$25)</f>
        <v>0.32198853902875169</v>
      </c>
      <c r="T120" s="351">
        <f>IF(T$25=0,0,T$25/FBT_fec!T$25)</f>
        <v>0.31889835088769952</v>
      </c>
      <c r="U120" s="351">
        <f>IF(U$25=0,0,U$25/FBT_fec!U$25)</f>
        <v>0.32436489653231365</v>
      </c>
      <c r="V120" s="351">
        <f>IF(V$25=0,0,V$25/FBT_fec!V$25)</f>
        <v>0.32156823340699869</v>
      </c>
      <c r="W120" s="351">
        <f>IF(W$25=0,0,W$25/FBT_fec!W$25)</f>
        <v>0.32046048746307798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0.46085193444526629</v>
      </c>
      <c r="C121" s="351">
        <f>IF(C$34=0,0,C$34/FBT_fec!C$34)</f>
        <v>0.46341799855327742</v>
      </c>
      <c r="D121" s="351">
        <f>IF(D$34=0,0,D$34/FBT_fec!D$34)</f>
        <v>0.46452274881050087</v>
      </c>
      <c r="E121" s="351">
        <f>IF(E$34=0,0,E$34/FBT_fec!E$34)</f>
        <v>0.46815456449345577</v>
      </c>
      <c r="F121" s="351">
        <f>IF(F$34=0,0,F$34/FBT_fec!F$34)</f>
        <v>0.46136955789295536</v>
      </c>
      <c r="G121" s="351">
        <f>IF(G$34=0,0,G$34/FBT_fec!G$34)</f>
        <v>0.46143764082367972</v>
      </c>
      <c r="H121" s="351">
        <f>IF(H$34=0,0,H$34/FBT_fec!H$34)</f>
        <v>0.46402775277579489</v>
      </c>
      <c r="I121" s="351">
        <f>IF(I$34=0,0,I$34/FBT_fec!I$34)</f>
        <v>0.4658657682191874</v>
      </c>
      <c r="J121" s="351">
        <f>IF(J$34=0,0,J$34/FBT_fec!J$34)</f>
        <v>0.46812048503507803</v>
      </c>
      <c r="K121" s="351">
        <f>IF(K$34=0,0,K$34/FBT_fec!K$34)</f>
        <v>0.46094648500117613</v>
      </c>
      <c r="L121" s="351">
        <f>IF(L$34=0,0,L$34/FBT_fec!L$34)</f>
        <v>0.46407003485821791</v>
      </c>
      <c r="M121" s="351">
        <f>IF(M$34=0,0,M$34/FBT_fec!M$34)</f>
        <v>0.46405354409870819</v>
      </c>
      <c r="N121" s="351">
        <f>IF(N$34=0,0,N$34/FBT_fec!N$34)</f>
        <v>0.46221340128784816</v>
      </c>
      <c r="O121" s="351">
        <f>IF(O$34=0,0,O$34/FBT_fec!O$34)</f>
        <v>0.46318867207005221</v>
      </c>
      <c r="P121" s="351">
        <f>IF(P$34=0,0,P$34/FBT_fec!P$34)</f>
        <v>0.4632506607322579</v>
      </c>
      <c r="Q121" s="351">
        <f>IF(Q$34=0,0,Q$34/FBT_fec!Q$34)</f>
        <v>0.4644740257320113</v>
      </c>
      <c r="R121" s="351">
        <f>IF(R$34=0,0,R$34/FBT_fec!R$34)</f>
        <v>0.46432168542689461</v>
      </c>
      <c r="S121" s="351">
        <f>IF(S$34=0,0,S$34/FBT_fec!S$34)</f>
        <v>0.46336777863295225</v>
      </c>
      <c r="T121" s="351">
        <f>IF(T$34=0,0,T$34/FBT_fec!T$34)</f>
        <v>0.46276880062023179</v>
      </c>
      <c r="U121" s="351">
        <f>IF(U$34=0,0,U$34/FBT_fec!U$34)</f>
        <v>0.45902024788152479</v>
      </c>
      <c r="V121" s="351">
        <f>IF(V$34=0,0,V$34/FBT_fec!V$34)</f>
        <v>0.46010297207916245</v>
      </c>
      <c r="W121" s="351">
        <f>IF(W$34=0,0,W$34/FBT_fec!W$34)</f>
        <v>0.46006745722830811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0.41537274904324806</v>
      </c>
      <c r="C122" s="351">
        <f>IF(C$45=0,0,C$45/FBT_fec!C$45)</f>
        <v>0.41675291622456806</v>
      </c>
      <c r="D122" s="351">
        <f>IF(D$45=0,0,D$45/FBT_fec!D$45)</f>
        <v>0.41820100875201871</v>
      </c>
      <c r="E122" s="351">
        <f>IF(E$45=0,0,E$45/FBT_fec!E$45)</f>
        <v>0.42095575051637352</v>
      </c>
      <c r="F122" s="351">
        <f>IF(F$45=0,0,F$45/FBT_fec!F$45)</f>
        <v>0.41559342257082754</v>
      </c>
      <c r="G122" s="351">
        <f>IF(G$45=0,0,G$45/FBT_fec!G$45)</f>
        <v>0.41662031951561201</v>
      </c>
      <c r="H122" s="351">
        <f>IF(H$45=0,0,H$45/FBT_fec!H$45)</f>
        <v>0.41926045193512873</v>
      </c>
      <c r="I122" s="351">
        <f>IF(I$45=0,0,I$45/FBT_fec!I$45)</f>
        <v>0.42072232251584712</v>
      </c>
      <c r="J122" s="351">
        <f>IF(J$45=0,0,J$45/FBT_fec!J$45)</f>
        <v>0.42239889948612097</v>
      </c>
      <c r="K122" s="351">
        <f>IF(K$45=0,0,K$45/FBT_fec!K$45)</f>
        <v>0.41857040314643895</v>
      </c>
      <c r="L122" s="351">
        <f>IF(L$45=0,0,L$45/FBT_fec!L$45)</f>
        <v>0.41992910407622674</v>
      </c>
      <c r="M122" s="351">
        <f>IF(M$45=0,0,M$45/FBT_fec!M$45)</f>
        <v>0.41964239471968023</v>
      </c>
      <c r="N122" s="351">
        <f>IF(N$45=0,0,N$45/FBT_fec!N$45)</f>
        <v>0.41720125609891245</v>
      </c>
      <c r="O122" s="351">
        <f>IF(O$45=0,0,O$45/FBT_fec!O$45)</f>
        <v>0.41883117337669806</v>
      </c>
      <c r="P122" s="351">
        <f>IF(P$45=0,0,P$45/FBT_fec!P$45)</f>
        <v>0.4193056889612774</v>
      </c>
      <c r="Q122" s="351">
        <f>IF(Q$45=0,0,Q$45/FBT_fec!Q$45)</f>
        <v>0.41979883445133337</v>
      </c>
      <c r="R122" s="351">
        <f>IF(R$45=0,0,R$45/FBT_fec!R$45)</f>
        <v>0.41948214431251579</v>
      </c>
      <c r="S122" s="351">
        <f>IF(S$45=0,0,S$45/FBT_fec!S$45)</f>
        <v>0.41925661579917806</v>
      </c>
      <c r="T122" s="351">
        <f>IF(T$45=0,0,T$45/FBT_fec!T$45)</f>
        <v>0.4191667594269971</v>
      </c>
      <c r="U122" s="351">
        <f>IF(U$45=0,0,U$45/FBT_fec!U$45)</f>
        <v>0.41752873971200027</v>
      </c>
      <c r="V122" s="351">
        <f>IF(V$45=0,0,V$45/FBT_fec!V$45)</f>
        <v>0.41808071451052592</v>
      </c>
      <c r="W122" s="351">
        <f>IF(W$45=0,0,W$45/FBT_fec!W$45)</f>
        <v>0.4181832769807074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0.62432879706534583</v>
      </c>
      <c r="C123" s="351">
        <f>IF(C$66=0,0,C$66/FBT_fec!C$66)</f>
        <v>0.62588192072455429</v>
      </c>
      <c r="D123" s="351">
        <f>IF(D$66=0,0,D$66/FBT_fec!D$66)</f>
        <v>0.62620210933053277</v>
      </c>
      <c r="E123" s="351">
        <f>IF(E$66=0,0,E$66/FBT_fec!E$66)</f>
        <v>0.63727132957791599</v>
      </c>
      <c r="F123" s="351">
        <f>IF(F$66=0,0,F$66/FBT_fec!F$66)</f>
        <v>0.63224520946579776</v>
      </c>
      <c r="G123" s="351">
        <f>IF(G$66=0,0,G$66/FBT_fec!G$66)</f>
        <v>0.6347882219460329</v>
      </c>
      <c r="H123" s="351">
        <f>IF(H$66=0,0,H$66/FBT_fec!H$66)</f>
        <v>0.63443549309300884</v>
      </c>
      <c r="I123" s="351">
        <f>IF(I$66=0,0,I$66/FBT_fec!I$66)</f>
        <v>0.63907040690224726</v>
      </c>
      <c r="J123" s="351">
        <f>IF(J$66=0,0,J$66/FBT_fec!J$66)</f>
        <v>0.63695123635519368</v>
      </c>
      <c r="K123" s="351">
        <f>IF(K$66=0,0,K$66/FBT_fec!K$66)</f>
        <v>0.64293935327826801</v>
      </c>
      <c r="L123" s="351">
        <f>IF(L$66=0,0,L$66/FBT_fec!L$66)</f>
        <v>0.64795140054716494</v>
      </c>
      <c r="M123" s="351">
        <f>IF(M$66=0,0,M$66/FBT_fec!M$66)</f>
        <v>0.6478847936221338</v>
      </c>
      <c r="N123" s="351">
        <f>IF(N$66=0,0,N$66/FBT_fec!N$66)</f>
        <v>0.6733983195822274</v>
      </c>
      <c r="O123" s="351">
        <f>IF(O$66=0,0,O$66/FBT_fec!O$66)</f>
        <v>0.66070040444244404</v>
      </c>
      <c r="P123" s="351">
        <f>IF(P$66=0,0,P$66/FBT_fec!P$66)</f>
        <v>0.65447530317989222</v>
      </c>
      <c r="Q123" s="351">
        <f>IF(Q$66=0,0,Q$66/FBT_fec!Q$66)</f>
        <v>0.65677415598609035</v>
      </c>
      <c r="R123" s="351">
        <f>IF(R$66=0,0,R$66/FBT_fec!R$66)</f>
        <v>0.66007586269906948</v>
      </c>
      <c r="S123" s="351">
        <f>IF(S$66=0,0,S$66/FBT_fec!S$66)</f>
        <v>0.65886241982603944</v>
      </c>
      <c r="T123" s="351">
        <f>IF(T$66=0,0,T$66/FBT_fec!T$66)</f>
        <v>0.65656591262553043</v>
      </c>
      <c r="U123" s="351">
        <f>IF(U$66=0,0,U$66/FBT_fec!U$66)</f>
        <v>0.66055658605880041</v>
      </c>
      <c r="V123" s="351">
        <f>IF(V$66=0,0,V$66/FBT_fec!V$66)</f>
        <v>0.65802845130402443</v>
      </c>
      <c r="W123" s="351">
        <f>IF(W$66=0,0,W$66/FBT_fec!W$66)</f>
        <v>0.6568500957390252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0.51706998130092097</v>
      </c>
      <c r="C124" s="339">
        <f>IF(C$80=0,0,C$80/FBT_fec!C$80)</f>
        <v>0.51706998130092063</v>
      </c>
      <c r="D124" s="339">
        <f>IF(D$80=0,0,D$80/FBT_fec!D$80)</f>
        <v>0.51706998130092074</v>
      </c>
      <c r="E124" s="339">
        <f>IF(E$80=0,0,E$80/FBT_fec!E$80)</f>
        <v>0.51706998130092074</v>
      </c>
      <c r="F124" s="339">
        <f>IF(F$80=0,0,F$80/FBT_fec!F$80)</f>
        <v>0.51706998130092052</v>
      </c>
      <c r="G124" s="339">
        <f>IF(G$80=0,0,G$80/FBT_fec!G$80)</f>
        <v>0.51706998130092052</v>
      </c>
      <c r="H124" s="339">
        <f>IF(H$80=0,0,H$80/FBT_fec!H$80)</f>
        <v>0.51706998130092052</v>
      </c>
      <c r="I124" s="339">
        <f>IF(I$80=0,0,I$80/FBT_fec!I$80)</f>
        <v>0.51706998130092074</v>
      </c>
      <c r="J124" s="339">
        <f>IF(J$80=0,0,J$80/FBT_fec!J$80)</f>
        <v>0.51706998130092052</v>
      </c>
      <c r="K124" s="339">
        <f>IF(K$80=0,0,K$80/FBT_fec!K$80)</f>
        <v>0.51706998130092074</v>
      </c>
      <c r="L124" s="339">
        <f>IF(L$80=0,0,L$80/FBT_fec!L$80)</f>
        <v>0.51706998130092074</v>
      </c>
      <c r="M124" s="339">
        <f>IF(M$80=0,0,M$80/FBT_fec!M$80)</f>
        <v>0.51706998130092063</v>
      </c>
      <c r="N124" s="339">
        <f>IF(N$80=0,0,N$80/FBT_fec!N$80)</f>
        <v>0.51706998130092074</v>
      </c>
      <c r="O124" s="339">
        <f>IF(O$80=0,0,O$80/FBT_fec!O$80)</f>
        <v>0.51706998130092074</v>
      </c>
      <c r="P124" s="339">
        <f>IF(P$80=0,0,P$80/FBT_fec!P$80)</f>
        <v>0.51706998130092063</v>
      </c>
      <c r="Q124" s="339">
        <f>IF(Q$80=0,0,Q$80/FBT_fec!Q$80)</f>
        <v>0.51706998130092074</v>
      </c>
      <c r="R124" s="339">
        <f>IF(R$80=0,0,R$80/FBT_fec!R$80)</f>
        <v>0.51706998130092063</v>
      </c>
      <c r="S124" s="339">
        <f>IF(S$80=0,0,S$80/FBT_fec!S$80)</f>
        <v>0.51706998130092074</v>
      </c>
      <c r="T124" s="339">
        <f>IF(T$80=0,0,T$80/FBT_fec!T$80)</f>
        <v>0.51706998130092086</v>
      </c>
      <c r="U124" s="339">
        <f>IF(U$80=0,0,U$80/FBT_fec!U$80)</f>
        <v>0.51706998130092063</v>
      </c>
      <c r="V124" s="339">
        <f>IF(V$80=0,0,V$80/FBT_fec!V$80)</f>
        <v>0.51706998130092063</v>
      </c>
      <c r="W124" s="339">
        <f>IF(W$80=0,0,W$80/FBT_fec!W$80)</f>
        <v>0.51706998130092063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HU: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811.85274815889329</v>
      </c>
      <c r="C5" s="225">
        <v>1070.2099986487369</v>
      </c>
      <c r="D5" s="225">
        <v>1064.726620665966</v>
      </c>
      <c r="E5" s="225">
        <v>883.84491066239752</v>
      </c>
      <c r="F5" s="225">
        <v>917.88149898797519</v>
      </c>
      <c r="G5" s="225">
        <v>755.85058415806577</v>
      </c>
      <c r="H5" s="225">
        <v>748.95286283907888</v>
      </c>
      <c r="I5" s="225">
        <v>631.89147167898113</v>
      </c>
      <c r="J5" s="225">
        <v>704.39861279845366</v>
      </c>
      <c r="K5" s="225">
        <v>556.66578635892006</v>
      </c>
      <c r="L5" s="225">
        <v>584.7231483587168</v>
      </c>
      <c r="M5" s="225">
        <v>602.37444959864922</v>
      </c>
      <c r="N5" s="225">
        <v>519.54950544130872</v>
      </c>
      <c r="O5" s="225">
        <v>665.7337778223324</v>
      </c>
      <c r="P5" s="225">
        <v>710.63364768076622</v>
      </c>
      <c r="Q5" s="225">
        <v>725.32467660103578</v>
      </c>
      <c r="R5" s="225">
        <v>689.06875308109716</v>
      </c>
      <c r="S5" s="225">
        <v>734.5168704009302</v>
      </c>
      <c r="T5" s="225">
        <v>835.75295304121937</v>
      </c>
      <c r="U5" s="225">
        <v>779.73023808147514</v>
      </c>
      <c r="V5" s="225">
        <v>823.77516576085327</v>
      </c>
      <c r="W5" s="225">
        <v>868.75036032137712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19.644192814255589</v>
      </c>
      <c r="C10" s="262">
        <v>24.899939087799591</v>
      </c>
      <c r="D10" s="262">
        <v>25.16901595581048</v>
      </c>
      <c r="E10" s="262">
        <v>21.243099297268071</v>
      </c>
      <c r="F10" s="262">
        <v>20.696225918540449</v>
      </c>
      <c r="G10" s="262">
        <v>17.558968777991321</v>
      </c>
      <c r="H10" s="262">
        <v>18.257328581812221</v>
      </c>
      <c r="I10" s="262">
        <v>15.49931886116137</v>
      </c>
      <c r="J10" s="262">
        <v>17.638906018500141</v>
      </c>
      <c r="K10" s="262">
        <v>13.61279217053187</v>
      </c>
      <c r="L10" s="262">
        <v>13.421295282796599</v>
      </c>
      <c r="M10" s="262">
        <v>13.826899768254981</v>
      </c>
      <c r="N10" s="262">
        <v>7.4010063280223939</v>
      </c>
      <c r="O10" s="262">
        <v>12.842121268114891</v>
      </c>
      <c r="P10" s="262">
        <v>14.94556482659072</v>
      </c>
      <c r="Q10" s="262">
        <v>14.98818280732163</v>
      </c>
      <c r="R10" s="262">
        <v>13.56898093226812</v>
      </c>
      <c r="S10" s="262">
        <v>14.246639157143999</v>
      </c>
      <c r="T10" s="262">
        <v>17.123814856129918</v>
      </c>
      <c r="U10" s="262">
        <v>15.159832052515791</v>
      </c>
      <c r="V10" s="262">
        <v>16.60158923015058</v>
      </c>
      <c r="W10" s="262">
        <v>17.944125635917409</v>
      </c>
      <c r="DA10" s="68" t="s">
        <v>2307</v>
      </c>
    </row>
    <row r="11" spans="1:105" ht="12" customHeight="1" x14ac:dyDescent="0.25">
      <c r="A11" s="37" t="s">
        <v>160</v>
      </c>
      <c r="B11" s="228">
        <v>0.105910526933105</v>
      </c>
      <c r="C11" s="228">
        <v>0.19734667752648599</v>
      </c>
      <c r="D11" s="228">
        <v>9.6125094273474876E-2</v>
      </c>
      <c r="E11" s="228">
        <v>8.7678365837724884E-2</v>
      </c>
      <c r="F11" s="228">
        <v>9.7017158543163076E-2</v>
      </c>
      <c r="G11" s="228">
        <v>9.4079241477859607E-2</v>
      </c>
      <c r="H11" s="228">
        <v>0</v>
      </c>
      <c r="I11" s="228">
        <v>8.4304361379844484E-2</v>
      </c>
      <c r="J11" s="228">
        <v>8.2740090012353967E-2</v>
      </c>
      <c r="K11" s="228">
        <v>0</v>
      </c>
      <c r="L11" s="228">
        <v>0</v>
      </c>
      <c r="M11" s="228">
        <v>0.46083005850750641</v>
      </c>
      <c r="N11" s="228">
        <v>9.6204967737664696E-2</v>
      </c>
      <c r="O11" s="228">
        <v>0.19524576127337459</v>
      </c>
      <c r="P11" s="228">
        <v>0.21467852034068</v>
      </c>
      <c r="Q11" s="228">
        <v>0.27716812248212452</v>
      </c>
      <c r="R11" s="228">
        <v>0.27052311369777232</v>
      </c>
      <c r="S11" s="228">
        <v>0.26556940440299948</v>
      </c>
      <c r="T11" s="228">
        <v>0.27986108614635818</v>
      </c>
      <c r="U11" s="228">
        <v>0.33201392906035182</v>
      </c>
      <c r="V11" s="228">
        <v>0.34734345249582532</v>
      </c>
      <c r="W11" s="228">
        <v>0.42308402880493451</v>
      </c>
      <c r="DA11" s="69" t="s">
        <v>2308</v>
      </c>
    </row>
    <row r="12" spans="1:105" ht="12" customHeight="1" x14ac:dyDescent="0.25">
      <c r="A12" s="37" t="s">
        <v>162</v>
      </c>
      <c r="B12" s="228">
        <v>19.538282287322492</v>
      </c>
      <c r="C12" s="228">
        <v>24.702592410273109</v>
      </c>
      <c r="D12" s="228">
        <v>25.072890861537001</v>
      </c>
      <c r="E12" s="228">
        <v>21.155420931430349</v>
      </c>
      <c r="F12" s="228">
        <v>20.599208759997289</v>
      </c>
      <c r="G12" s="228">
        <v>17.464889536513461</v>
      </c>
      <c r="H12" s="228">
        <v>18.257328581812221</v>
      </c>
      <c r="I12" s="228">
        <v>15.415014499781529</v>
      </c>
      <c r="J12" s="228">
        <v>17.55616592848779</v>
      </c>
      <c r="K12" s="228">
        <v>13.61279217053187</v>
      </c>
      <c r="L12" s="228">
        <v>13.421295282796599</v>
      </c>
      <c r="M12" s="228">
        <v>13.36606970974748</v>
      </c>
      <c r="N12" s="228">
        <v>7.3048013602847286</v>
      </c>
      <c r="O12" s="228">
        <v>12.64687550684152</v>
      </c>
      <c r="P12" s="228">
        <v>14.73088630625004</v>
      </c>
      <c r="Q12" s="228">
        <v>14.71101468483951</v>
      </c>
      <c r="R12" s="228">
        <v>13.29845781857035</v>
      </c>
      <c r="S12" s="228">
        <v>13.981069752741</v>
      </c>
      <c r="T12" s="228">
        <v>16.84395376998356</v>
      </c>
      <c r="U12" s="228">
        <v>14.82781812345544</v>
      </c>
      <c r="V12" s="228">
        <v>16.254245777654759</v>
      </c>
      <c r="W12" s="228">
        <v>17.521041607112469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66.497288506035147</v>
      </c>
      <c r="C16" s="263">
        <f t="shared" si="0"/>
        <v>83.347421255142848</v>
      </c>
      <c r="D16" s="263">
        <f t="shared" si="0"/>
        <v>82.67774208202411</v>
      </c>
      <c r="E16" s="263">
        <f t="shared" si="0"/>
        <v>67.139435411681148</v>
      </c>
      <c r="F16" s="263">
        <f t="shared" si="0"/>
        <v>70.183404376258096</v>
      </c>
      <c r="G16" s="263">
        <f t="shared" si="0"/>
        <v>58.129017687299232</v>
      </c>
      <c r="H16" s="263">
        <f t="shared" si="0"/>
        <v>57.953124619521653</v>
      </c>
      <c r="I16" s="263">
        <f t="shared" si="0"/>
        <v>48.101941080798937</v>
      </c>
      <c r="J16" s="263">
        <f t="shared" si="0"/>
        <v>53.640146687471308</v>
      </c>
      <c r="K16" s="263">
        <f t="shared" si="0"/>
        <v>42.615012714737503</v>
      </c>
      <c r="L16" s="263">
        <f t="shared" si="0"/>
        <v>41.517240350663172</v>
      </c>
      <c r="M16" s="263">
        <f t="shared" si="0"/>
        <v>42.531816460080613</v>
      </c>
      <c r="N16" s="263">
        <f t="shared" si="0"/>
        <v>23.05234516002221</v>
      </c>
      <c r="O16" s="263">
        <f t="shared" si="0"/>
        <v>40.436553477610254</v>
      </c>
      <c r="P16" s="263">
        <f t="shared" si="0"/>
        <v>47.417502606065398</v>
      </c>
      <c r="Q16" s="263">
        <f t="shared" si="0"/>
        <v>47.086245544435982</v>
      </c>
      <c r="R16" s="263">
        <f t="shared" si="0"/>
        <v>42.731665861258563</v>
      </c>
      <c r="S16" s="263">
        <f t="shared" si="0"/>
        <v>46.325263256479197</v>
      </c>
      <c r="T16" s="263">
        <f t="shared" si="0"/>
        <v>53.774017339222141</v>
      </c>
      <c r="U16" s="263">
        <f t="shared" si="0"/>
        <v>47.57758642564167</v>
      </c>
      <c r="V16" s="263">
        <f t="shared" si="0"/>
        <v>52.793328609774981</v>
      </c>
      <c r="W16" s="263">
        <f t="shared" si="0"/>
        <v>56.926657231084768</v>
      </c>
      <c r="DA16" s="70"/>
    </row>
    <row r="17" spans="1:105" ht="12" customHeight="1" x14ac:dyDescent="0.25">
      <c r="A17" s="60" t="s">
        <v>2150</v>
      </c>
      <c r="B17" s="331">
        <v>66.497288506035147</v>
      </c>
      <c r="C17" s="331">
        <v>83.347421255142848</v>
      </c>
      <c r="D17" s="331">
        <v>82.67774208202411</v>
      </c>
      <c r="E17" s="331">
        <v>67.139435411681148</v>
      </c>
      <c r="F17" s="331">
        <v>70.183404376258096</v>
      </c>
      <c r="G17" s="331">
        <v>58.129017687299232</v>
      </c>
      <c r="H17" s="331">
        <v>57.953124619521653</v>
      </c>
      <c r="I17" s="331">
        <v>48.101941080798937</v>
      </c>
      <c r="J17" s="331">
        <v>53.640146687471308</v>
      </c>
      <c r="K17" s="331">
        <v>42.615012714737503</v>
      </c>
      <c r="L17" s="331">
        <v>41.517240350663172</v>
      </c>
      <c r="M17" s="331">
        <v>42.531816460080613</v>
      </c>
      <c r="N17" s="331">
        <v>23.05234516002221</v>
      </c>
      <c r="O17" s="331">
        <v>40.436553477610254</v>
      </c>
      <c r="P17" s="331">
        <v>47.417502606065398</v>
      </c>
      <c r="Q17" s="331">
        <v>47.086245544435982</v>
      </c>
      <c r="R17" s="331">
        <v>42.731665861258563</v>
      </c>
      <c r="S17" s="331">
        <v>46.325263256479197</v>
      </c>
      <c r="T17" s="331">
        <v>53.774017339222141</v>
      </c>
      <c r="U17" s="331">
        <v>47.57758642564167</v>
      </c>
      <c r="V17" s="331">
        <v>52.793328609774981</v>
      </c>
      <c r="W17" s="331">
        <v>56.926657231084768</v>
      </c>
      <c r="DA17" s="72" t="s">
        <v>2313</v>
      </c>
    </row>
    <row r="18" spans="1:105" ht="12" customHeight="1" x14ac:dyDescent="0.25">
      <c r="A18" s="59" t="s">
        <v>30</v>
      </c>
      <c r="B18" s="232">
        <v>1.37418954777325</v>
      </c>
      <c r="C18" s="232">
        <v>2.7911241480315012</v>
      </c>
      <c r="D18" s="232">
        <v>2.7225375319064229</v>
      </c>
      <c r="E18" s="232">
        <v>1.8271927301616979</v>
      </c>
      <c r="F18" s="232">
        <v>2.7856346864279371</v>
      </c>
      <c r="G18" s="232">
        <v>2.1341112730313481</v>
      </c>
      <c r="H18" s="232">
        <v>1.3045339396947579</v>
      </c>
      <c r="I18" s="232">
        <v>0.91244438972212794</v>
      </c>
      <c r="J18" s="232">
        <v>0.25374352076161022</v>
      </c>
      <c r="K18" s="232">
        <v>0.7684360274049542</v>
      </c>
      <c r="L18" s="232">
        <v>0.95972447709514597</v>
      </c>
      <c r="M18" s="232">
        <v>0.95102919718992829</v>
      </c>
      <c r="N18" s="232">
        <v>0.58672876819193187</v>
      </c>
      <c r="O18" s="232">
        <v>0.64755921762940394</v>
      </c>
      <c r="P18" s="232">
        <v>0.66613666425313256</v>
      </c>
      <c r="Q18" s="232">
        <v>0.43262153376578127</v>
      </c>
      <c r="R18" s="232">
        <v>0.41990113161655712</v>
      </c>
      <c r="S18" s="232">
        <v>0.42122294975196739</v>
      </c>
      <c r="T18" s="232">
        <v>0.64205878790767867</v>
      </c>
      <c r="U18" s="232">
        <v>0.40294511214540879</v>
      </c>
      <c r="V18" s="232">
        <v>0.42473567344281699</v>
      </c>
      <c r="W18" s="232">
        <v>0.43505076977753082</v>
      </c>
      <c r="DA18" s="71" t="s">
        <v>2314</v>
      </c>
    </row>
    <row r="19" spans="1:105" ht="12" customHeight="1" x14ac:dyDescent="0.25">
      <c r="A19" s="59" t="s">
        <v>33</v>
      </c>
      <c r="B19" s="232">
        <v>1.0294375797355571</v>
      </c>
      <c r="C19" s="232">
        <v>1.220668777547449</v>
      </c>
      <c r="D19" s="232">
        <v>2.4359461361557591</v>
      </c>
      <c r="E19" s="232">
        <v>0.71670779658216932</v>
      </c>
      <c r="F19" s="232">
        <v>1.1904062535324109</v>
      </c>
      <c r="G19" s="232">
        <v>0.95967803197774637</v>
      </c>
      <c r="H19" s="232">
        <v>0.72572747650503633</v>
      </c>
      <c r="I19" s="232">
        <v>0.71480049734846818</v>
      </c>
      <c r="J19" s="232">
        <v>0.71525265038395092</v>
      </c>
      <c r="K19" s="232">
        <v>0.7200883698093381</v>
      </c>
      <c r="L19" s="232">
        <v>0.66614986646827523</v>
      </c>
      <c r="M19" s="232">
        <v>0.22070742204802271</v>
      </c>
      <c r="N19" s="232">
        <v>0.2755492820703957</v>
      </c>
      <c r="O19" s="232">
        <v>0.94809231926099735</v>
      </c>
      <c r="P19" s="232">
        <v>1.667965372273206</v>
      </c>
      <c r="Q19" s="232">
        <v>1.623169968602117</v>
      </c>
      <c r="R19" s="232">
        <v>1.522609895631855</v>
      </c>
      <c r="S19" s="232">
        <v>1.5468666644378</v>
      </c>
      <c r="T19" s="232">
        <v>1.5780678032593149</v>
      </c>
      <c r="U19" s="232">
        <v>1.4972143187943101</v>
      </c>
      <c r="V19" s="232">
        <v>2.1637476184673741</v>
      </c>
      <c r="W19" s="232">
        <v>1.811338532496563</v>
      </c>
      <c r="DA19" s="71" t="s">
        <v>2315</v>
      </c>
    </row>
    <row r="20" spans="1:105" ht="12" customHeight="1" x14ac:dyDescent="0.25">
      <c r="A20" s="59" t="s">
        <v>160</v>
      </c>
      <c r="B20" s="232">
        <v>0.26560409651177669</v>
      </c>
      <c r="C20" s="232">
        <v>0.50512298690482516</v>
      </c>
      <c r="D20" s="232">
        <v>0.2521989141158329</v>
      </c>
      <c r="E20" s="232">
        <v>0.24801539121660721</v>
      </c>
      <c r="F20" s="232">
        <v>0.24799190479170319</v>
      </c>
      <c r="G20" s="232">
        <v>0.25014627068950679</v>
      </c>
      <c r="H20" s="232">
        <v>0</v>
      </c>
      <c r="I20" s="232">
        <v>0.2432687559041658</v>
      </c>
      <c r="J20" s="232">
        <v>0.24354839089501809</v>
      </c>
      <c r="K20" s="232">
        <v>0</v>
      </c>
      <c r="L20" s="232">
        <v>0</v>
      </c>
      <c r="M20" s="232">
        <v>1.355318604783146</v>
      </c>
      <c r="N20" s="232">
        <v>0.28468867809071691</v>
      </c>
      <c r="O20" s="232">
        <v>0.58447032655483799</v>
      </c>
      <c r="P20" s="232">
        <v>0.64129522127290073</v>
      </c>
      <c r="Q20" s="232">
        <v>0.83272312339696775</v>
      </c>
      <c r="R20" s="232">
        <v>0.81320839242660159</v>
      </c>
      <c r="S20" s="232">
        <v>0.82685523618924417</v>
      </c>
      <c r="T20" s="232">
        <v>0.84256504645964103</v>
      </c>
      <c r="U20" s="232">
        <v>1.0003766501728251</v>
      </c>
      <c r="V20" s="232">
        <v>1.050400902165187</v>
      </c>
      <c r="W20" s="232">
        <v>1.2892435396878981</v>
      </c>
      <c r="DA20" s="71" t="s">
        <v>2316</v>
      </c>
    </row>
    <row r="21" spans="1:105" ht="12" customHeight="1" x14ac:dyDescent="0.25">
      <c r="A21" s="59" t="s">
        <v>70</v>
      </c>
      <c r="B21" s="232">
        <v>14.82964357764229</v>
      </c>
      <c r="C21" s="232">
        <v>15.602446887532791</v>
      </c>
      <c r="D21" s="232">
        <v>11.484488394796861</v>
      </c>
      <c r="E21" s="232">
        <v>4.5052773564572526</v>
      </c>
      <c r="F21" s="232">
        <v>13.30438663704625</v>
      </c>
      <c r="G21" s="232">
        <v>8.3478775068933455</v>
      </c>
      <c r="H21" s="232">
        <v>4.8461502198662041</v>
      </c>
      <c r="I21" s="232">
        <v>1.749845011614414</v>
      </c>
      <c r="J21" s="232">
        <v>0.75040475314451427</v>
      </c>
      <c r="K21" s="232">
        <v>2.0146008317060731</v>
      </c>
      <c r="L21" s="232">
        <v>0.69888874348950458</v>
      </c>
      <c r="M21" s="232">
        <v>0.69464546557498752</v>
      </c>
      <c r="N21" s="232">
        <v>0.28909091681394122</v>
      </c>
      <c r="O21" s="232">
        <v>0.39787115593066391</v>
      </c>
      <c r="P21" s="232">
        <v>0.43748402741363329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2317</v>
      </c>
    </row>
    <row r="22" spans="1:105" ht="12" customHeight="1" x14ac:dyDescent="0.25">
      <c r="A22" s="59" t="s">
        <v>162</v>
      </c>
      <c r="B22" s="232">
        <v>48.998413704372268</v>
      </c>
      <c r="C22" s="232">
        <v>63.228058455126288</v>
      </c>
      <c r="D22" s="232">
        <v>65.782571105049229</v>
      </c>
      <c r="E22" s="232">
        <v>59.842242137263433</v>
      </c>
      <c r="F22" s="232">
        <v>52.654984894459787</v>
      </c>
      <c r="G22" s="232">
        <v>46.437204604707283</v>
      </c>
      <c r="H22" s="232">
        <v>51.076712983455657</v>
      </c>
      <c r="I22" s="232">
        <v>44.481582426209762</v>
      </c>
      <c r="J22" s="232">
        <v>51.677197372286223</v>
      </c>
      <c r="K22" s="232">
        <v>39.111887485817142</v>
      </c>
      <c r="L22" s="232">
        <v>39.19247726361025</v>
      </c>
      <c r="M22" s="232">
        <v>39.310115770484529</v>
      </c>
      <c r="N22" s="232">
        <v>21.61628751485522</v>
      </c>
      <c r="O22" s="232">
        <v>37.858560458234351</v>
      </c>
      <c r="P22" s="232">
        <v>44.004621320852529</v>
      </c>
      <c r="Q22" s="232">
        <v>44.197730918671112</v>
      </c>
      <c r="R22" s="232">
        <v>39.975946441583552</v>
      </c>
      <c r="S22" s="232">
        <v>43.530318406100193</v>
      </c>
      <c r="T22" s="232">
        <v>50.711325701595513</v>
      </c>
      <c r="U22" s="232">
        <v>44.677050344529128</v>
      </c>
      <c r="V22" s="232">
        <v>49.154444415699601</v>
      </c>
      <c r="W22" s="232">
        <v>53.391024389122776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55.414407088362623</v>
      </c>
      <c r="C25" s="263">
        <f t="shared" si="1"/>
        <v>69.45618437928573</v>
      </c>
      <c r="D25" s="263">
        <f t="shared" si="1"/>
        <v>68.898118401686759</v>
      </c>
      <c r="E25" s="263">
        <f t="shared" si="1"/>
        <v>55.949529509734298</v>
      </c>
      <c r="F25" s="263">
        <f t="shared" si="1"/>
        <v>58.486170313548449</v>
      </c>
      <c r="G25" s="263">
        <f t="shared" si="1"/>
        <v>48.440848072749347</v>
      </c>
      <c r="H25" s="263">
        <f t="shared" si="1"/>
        <v>48.29427051626805</v>
      </c>
      <c r="I25" s="263">
        <f t="shared" si="1"/>
        <v>40.084950900665788</v>
      </c>
      <c r="J25" s="263">
        <f t="shared" si="1"/>
        <v>44.700122239559427</v>
      </c>
      <c r="K25" s="263">
        <f t="shared" si="1"/>
        <v>35.512510595614579</v>
      </c>
      <c r="L25" s="263">
        <f t="shared" si="1"/>
        <v>34.597700292219322</v>
      </c>
      <c r="M25" s="263">
        <f t="shared" si="1"/>
        <v>35.443180383400509</v>
      </c>
      <c r="N25" s="263">
        <f t="shared" si="1"/>
        <v>19.21028763335185</v>
      </c>
      <c r="O25" s="263">
        <f t="shared" si="1"/>
        <v>33.697127898008553</v>
      </c>
      <c r="P25" s="263">
        <f t="shared" si="1"/>
        <v>39.514585505054512</v>
      </c>
      <c r="Q25" s="263">
        <f t="shared" si="1"/>
        <v>39.238537953696657</v>
      </c>
      <c r="R25" s="263">
        <f t="shared" si="1"/>
        <v>35.609721551048807</v>
      </c>
      <c r="S25" s="263">
        <f t="shared" si="1"/>
        <v>38.604386047066008</v>
      </c>
      <c r="T25" s="263">
        <f t="shared" si="1"/>
        <v>44.811681116018448</v>
      </c>
      <c r="U25" s="263">
        <f t="shared" si="1"/>
        <v>39.647988688034729</v>
      </c>
      <c r="V25" s="263">
        <f t="shared" si="1"/>
        <v>43.994440508145829</v>
      </c>
      <c r="W25" s="263">
        <f t="shared" si="1"/>
        <v>47.438881025903989</v>
      </c>
      <c r="DA25" s="70"/>
    </row>
    <row r="26" spans="1:105" ht="12" customHeight="1" x14ac:dyDescent="0.25">
      <c r="A26" s="60" t="s">
        <v>2162</v>
      </c>
      <c r="B26" s="331">
        <v>55.414407088362623</v>
      </c>
      <c r="C26" s="331">
        <v>69.45618437928573</v>
      </c>
      <c r="D26" s="331">
        <v>68.898118401686759</v>
      </c>
      <c r="E26" s="331">
        <v>55.949529509734298</v>
      </c>
      <c r="F26" s="331">
        <v>58.486170313548449</v>
      </c>
      <c r="G26" s="331">
        <v>48.440848072749347</v>
      </c>
      <c r="H26" s="331">
        <v>48.29427051626805</v>
      </c>
      <c r="I26" s="331">
        <v>40.084950900665788</v>
      </c>
      <c r="J26" s="331">
        <v>44.700122239559427</v>
      </c>
      <c r="K26" s="331">
        <v>35.512510595614579</v>
      </c>
      <c r="L26" s="331">
        <v>34.597700292219322</v>
      </c>
      <c r="M26" s="331">
        <v>35.443180383400509</v>
      </c>
      <c r="N26" s="331">
        <v>19.21028763335185</v>
      </c>
      <c r="O26" s="331">
        <v>33.697127898008553</v>
      </c>
      <c r="P26" s="331">
        <v>39.514585505054512</v>
      </c>
      <c r="Q26" s="331">
        <v>39.238537953696657</v>
      </c>
      <c r="R26" s="331">
        <v>35.609721551048807</v>
      </c>
      <c r="S26" s="331">
        <v>38.604386047066008</v>
      </c>
      <c r="T26" s="331">
        <v>44.811681116018448</v>
      </c>
      <c r="U26" s="331">
        <v>39.647988688034729</v>
      </c>
      <c r="V26" s="331">
        <v>43.994440508145829</v>
      </c>
      <c r="W26" s="331">
        <v>47.438881025903989</v>
      </c>
      <c r="DA26" s="72" t="s">
        <v>2321</v>
      </c>
    </row>
    <row r="27" spans="1:105" ht="12" customHeight="1" x14ac:dyDescent="0.25">
      <c r="A27" s="59" t="s">
        <v>30</v>
      </c>
      <c r="B27" s="232">
        <v>1.1451579564777079</v>
      </c>
      <c r="C27" s="232">
        <v>2.3259367900262511</v>
      </c>
      <c r="D27" s="232">
        <v>2.268781276588685</v>
      </c>
      <c r="E27" s="232">
        <v>1.522660608468082</v>
      </c>
      <c r="F27" s="232">
        <v>2.321362238689948</v>
      </c>
      <c r="G27" s="232">
        <v>1.7784260608594571</v>
      </c>
      <c r="H27" s="232">
        <v>1.087111616412298</v>
      </c>
      <c r="I27" s="232">
        <v>0.76037032476844024</v>
      </c>
      <c r="J27" s="232">
        <v>0.2114529339680086</v>
      </c>
      <c r="K27" s="232">
        <v>0.64036335617079521</v>
      </c>
      <c r="L27" s="232">
        <v>0.79977039757928836</v>
      </c>
      <c r="M27" s="232">
        <v>0.79252433099160713</v>
      </c>
      <c r="N27" s="232">
        <v>0.48894064015994337</v>
      </c>
      <c r="O27" s="232">
        <v>0.53963268135783649</v>
      </c>
      <c r="P27" s="232">
        <v>0.55511388687761043</v>
      </c>
      <c r="Q27" s="232">
        <v>0.3605179448048178</v>
      </c>
      <c r="R27" s="232">
        <v>0.34991760968046431</v>
      </c>
      <c r="S27" s="232">
        <v>0.35101912479330633</v>
      </c>
      <c r="T27" s="232">
        <v>0.5350489899230656</v>
      </c>
      <c r="U27" s="232">
        <v>0.33578759345450732</v>
      </c>
      <c r="V27" s="232">
        <v>0.35394639453568089</v>
      </c>
      <c r="W27" s="232">
        <v>0.3625423081479423</v>
      </c>
      <c r="DA27" s="71" t="s">
        <v>2322</v>
      </c>
    </row>
    <row r="28" spans="1:105" ht="12" customHeight="1" x14ac:dyDescent="0.25">
      <c r="A28" s="59" t="s">
        <v>33</v>
      </c>
      <c r="B28" s="232">
        <v>0.85786464977963139</v>
      </c>
      <c r="C28" s="232">
        <v>1.0172239812895409</v>
      </c>
      <c r="D28" s="232">
        <v>2.029955113463132</v>
      </c>
      <c r="E28" s="232">
        <v>0.59725649715180784</v>
      </c>
      <c r="F28" s="232">
        <v>0.99200521127700969</v>
      </c>
      <c r="G28" s="232">
        <v>0.79973169331478866</v>
      </c>
      <c r="H28" s="232">
        <v>0.60477289708753046</v>
      </c>
      <c r="I28" s="232">
        <v>0.59566708112372369</v>
      </c>
      <c r="J28" s="232">
        <v>0.59604387531995917</v>
      </c>
      <c r="K28" s="232">
        <v>0.60007364150778164</v>
      </c>
      <c r="L28" s="232">
        <v>0.55512488872356269</v>
      </c>
      <c r="M28" s="232">
        <v>0.18392285170668571</v>
      </c>
      <c r="N28" s="232">
        <v>0.22962440172532991</v>
      </c>
      <c r="O28" s="232">
        <v>0.7900769327174979</v>
      </c>
      <c r="P28" s="232">
        <v>1.3899711435610049</v>
      </c>
      <c r="Q28" s="232">
        <v>1.3526416405017641</v>
      </c>
      <c r="R28" s="232">
        <v>1.268841579693212</v>
      </c>
      <c r="S28" s="232">
        <v>1.2890555536981669</v>
      </c>
      <c r="T28" s="232">
        <v>1.3150565027160961</v>
      </c>
      <c r="U28" s="232">
        <v>1.2476785989952579</v>
      </c>
      <c r="V28" s="232">
        <v>1.8031230153894779</v>
      </c>
      <c r="W28" s="232">
        <v>1.509448777080469</v>
      </c>
      <c r="DA28" s="71" t="s">
        <v>2323</v>
      </c>
    </row>
    <row r="29" spans="1:105" ht="12" customHeight="1" x14ac:dyDescent="0.25">
      <c r="A29" s="59" t="s">
        <v>160</v>
      </c>
      <c r="B29" s="232">
        <v>0.22133674709314721</v>
      </c>
      <c r="C29" s="232">
        <v>0.42093582242068772</v>
      </c>
      <c r="D29" s="232">
        <v>0.2101657617631941</v>
      </c>
      <c r="E29" s="232">
        <v>0.20667949268050601</v>
      </c>
      <c r="F29" s="232">
        <v>0.20665992065975269</v>
      </c>
      <c r="G29" s="232">
        <v>0.20845522557458901</v>
      </c>
      <c r="H29" s="232">
        <v>0</v>
      </c>
      <c r="I29" s="232">
        <v>0.20272396325347161</v>
      </c>
      <c r="J29" s="232">
        <v>0.20295699241251519</v>
      </c>
      <c r="K29" s="232">
        <v>0</v>
      </c>
      <c r="L29" s="232">
        <v>0</v>
      </c>
      <c r="M29" s="232">
        <v>1.129432170652622</v>
      </c>
      <c r="N29" s="232">
        <v>0.23724056507559749</v>
      </c>
      <c r="O29" s="232">
        <v>0.48705860546236512</v>
      </c>
      <c r="P29" s="232">
        <v>0.53441268439408396</v>
      </c>
      <c r="Q29" s="232">
        <v>0.69393593616413984</v>
      </c>
      <c r="R29" s="232">
        <v>0.67767366035550169</v>
      </c>
      <c r="S29" s="232">
        <v>0.68904603015770349</v>
      </c>
      <c r="T29" s="232">
        <v>0.70213753871636775</v>
      </c>
      <c r="U29" s="232">
        <v>0.83364720847735463</v>
      </c>
      <c r="V29" s="232">
        <v>0.87533408513765609</v>
      </c>
      <c r="W29" s="232">
        <v>1.074369616406581</v>
      </c>
      <c r="DA29" s="71" t="s">
        <v>2324</v>
      </c>
    </row>
    <row r="30" spans="1:105" ht="12" customHeight="1" x14ac:dyDescent="0.25">
      <c r="A30" s="59" t="s">
        <v>70</v>
      </c>
      <c r="B30" s="232">
        <v>12.358036314701909</v>
      </c>
      <c r="C30" s="232">
        <v>13.00203907294399</v>
      </c>
      <c r="D30" s="232">
        <v>9.5704069956640492</v>
      </c>
      <c r="E30" s="232">
        <v>3.7543977970477109</v>
      </c>
      <c r="F30" s="232">
        <v>11.08698886420521</v>
      </c>
      <c r="G30" s="232">
        <v>6.9565645890777894</v>
      </c>
      <c r="H30" s="232">
        <v>4.0384585165551714</v>
      </c>
      <c r="I30" s="232">
        <v>1.4582041763453459</v>
      </c>
      <c r="J30" s="232">
        <v>0.62533729428709539</v>
      </c>
      <c r="K30" s="232">
        <v>1.6788340264217281</v>
      </c>
      <c r="L30" s="232">
        <v>0.58240728624125382</v>
      </c>
      <c r="M30" s="232">
        <v>0.57887122131248958</v>
      </c>
      <c r="N30" s="232">
        <v>0.24090909734495111</v>
      </c>
      <c r="O30" s="232">
        <v>0.33155929660888661</v>
      </c>
      <c r="P30" s="232">
        <v>0.36457002284469459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2325</v>
      </c>
    </row>
    <row r="31" spans="1:105" ht="12" customHeight="1" x14ac:dyDescent="0.25">
      <c r="A31" s="59" t="s">
        <v>162</v>
      </c>
      <c r="B31" s="232">
        <v>40.832011420310231</v>
      </c>
      <c r="C31" s="232">
        <v>52.690048712605247</v>
      </c>
      <c r="D31" s="232">
        <v>54.8188092542077</v>
      </c>
      <c r="E31" s="232">
        <v>49.868535114386198</v>
      </c>
      <c r="F31" s="232">
        <v>43.879154078716518</v>
      </c>
      <c r="G31" s="232">
        <v>38.69767050392273</v>
      </c>
      <c r="H31" s="232">
        <v>42.563927486213053</v>
      </c>
      <c r="I31" s="232">
        <v>37.067985355174812</v>
      </c>
      <c r="J31" s="232">
        <v>43.064331143571863</v>
      </c>
      <c r="K31" s="232">
        <v>32.593239571514268</v>
      </c>
      <c r="L31" s="232">
        <v>32.66039771967521</v>
      </c>
      <c r="M31" s="232">
        <v>32.758429808737112</v>
      </c>
      <c r="N31" s="232">
        <v>18.01357292904602</v>
      </c>
      <c r="O31" s="232">
        <v>31.548800381861959</v>
      </c>
      <c r="P31" s="232">
        <v>36.670517767377113</v>
      </c>
      <c r="Q31" s="232">
        <v>36.831442432225941</v>
      </c>
      <c r="R31" s="232">
        <v>33.313288701319642</v>
      </c>
      <c r="S31" s="232">
        <v>36.27526533841683</v>
      </c>
      <c r="T31" s="232">
        <v>42.259438084662918</v>
      </c>
      <c r="U31" s="232">
        <v>37.230875287107608</v>
      </c>
      <c r="V31" s="232">
        <v>40.962037013083012</v>
      </c>
      <c r="W31" s="232">
        <v>44.492520324268988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545.59781347353987</v>
      </c>
      <c r="C34" s="263">
        <v>732.35631874275782</v>
      </c>
      <c r="D34" s="263">
        <v>728.4904152547881</v>
      </c>
      <c r="E34" s="263">
        <v>602.57035131506075</v>
      </c>
      <c r="F34" s="263">
        <v>629.61127421979791</v>
      </c>
      <c r="G34" s="263">
        <v>515.29164137120961</v>
      </c>
      <c r="H34" s="263">
        <v>508.41745593590872</v>
      </c>
      <c r="I34" s="263">
        <v>428.78837793851312</v>
      </c>
      <c r="J34" s="263">
        <v>478.80509612806839</v>
      </c>
      <c r="K34" s="263">
        <v>374.16429152068889</v>
      </c>
      <c r="L34" s="263">
        <v>401.39648324014888</v>
      </c>
      <c r="M34" s="263">
        <v>414.58569554881518</v>
      </c>
      <c r="N34" s="263">
        <v>380.79681434462441</v>
      </c>
      <c r="O34" s="263">
        <v>466.47601803794782</v>
      </c>
      <c r="P34" s="263">
        <v>491.51753493596021</v>
      </c>
      <c r="Q34" s="263">
        <v>502.99338026324278</v>
      </c>
      <c r="R34" s="263">
        <v>479.972047394632</v>
      </c>
      <c r="S34" s="263">
        <v>511.28221766080469</v>
      </c>
      <c r="T34" s="263">
        <v>582.13018557735052</v>
      </c>
      <c r="U34" s="263">
        <v>544.51217507888248</v>
      </c>
      <c r="V34" s="263">
        <v>570.50631427702035</v>
      </c>
      <c r="W34" s="263">
        <v>598.81700970814313</v>
      </c>
      <c r="DA34" s="70" t="s">
        <v>2329</v>
      </c>
    </row>
    <row r="35" spans="1:105" ht="12" customHeight="1" x14ac:dyDescent="0.25">
      <c r="A35" s="64" t="s">
        <v>30</v>
      </c>
      <c r="B35" s="231">
        <v>11.27496818904476</v>
      </c>
      <c r="C35" s="231">
        <v>24.5250227952342</v>
      </c>
      <c r="D35" s="231">
        <v>23.98883238970889</v>
      </c>
      <c r="E35" s="231">
        <v>16.39888924568319</v>
      </c>
      <c r="F35" s="231">
        <v>24.98976816556457</v>
      </c>
      <c r="G35" s="231">
        <v>18.918085054607751</v>
      </c>
      <c r="H35" s="231">
        <v>11.44455680614398</v>
      </c>
      <c r="I35" s="231">
        <v>8.133674879582415</v>
      </c>
      <c r="J35" s="231">
        <v>2.264976856942758</v>
      </c>
      <c r="K35" s="231">
        <v>6.7469491021297836</v>
      </c>
      <c r="L35" s="231">
        <v>9.2787966331998479</v>
      </c>
      <c r="M35" s="231">
        <v>9.2703094770072383</v>
      </c>
      <c r="N35" s="231">
        <v>9.6920484341567121</v>
      </c>
      <c r="O35" s="231">
        <v>7.4702421276034334</v>
      </c>
      <c r="P35" s="231">
        <v>6.9049999082465661</v>
      </c>
      <c r="Q35" s="231">
        <v>4.6214295730620796</v>
      </c>
      <c r="R35" s="231">
        <v>4.7164275434448459</v>
      </c>
      <c r="S35" s="231">
        <v>4.6489493796603529</v>
      </c>
      <c r="T35" s="231">
        <v>6.9506021653258223</v>
      </c>
      <c r="U35" s="231">
        <v>4.6115941546259629</v>
      </c>
      <c r="V35" s="231">
        <v>4.5898675074820714</v>
      </c>
      <c r="W35" s="231">
        <v>4.5763410974911816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8.4463427792283294</v>
      </c>
      <c r="C37" s="231">
        <v>10.7257606638155</v>
      </c>
      <c r="D37" s="231">
        <v>21.463617263590379</v>
      </c>
      <c r="E37" s="231">
        <v>6.4323875547756417</v>
      </c>
      <c r="F37" s="231">
        <v>10.679065867304921</v>
      </c>
      <c r="G37" s="231">
        <v>8.5071808876232389</v>
      </c>
      <c r="H37" s="231">
        <v>6.3667407017289319</v>
      </c>
      <c r="I37" s="231">
        <v>6.3718456869100937</v>
      </c>
      <c r="J37" s="231">
        <v>6.3845204603613244</v>
      </c>
      <c r="K37" s="231">
        <v>6.322451585913095</v>
      </c>
      <c r="L37" s="231">
        <v>6.4404621177329604</v>
      </c>
      <c r="M37" s="231">
        <v>2.1513809589686148</v>
      </c>
      <c r="N37" s="231">
        <v>4.551740314444169</v>
      </c>
      <c r="O37" s="231">
        <v>10.937191520689661</v>
      </c>
      <c r="P37" s="231">
        <v>17.28969648505694</v>
      </c>
      <c r="Q37" s="231">
        <v>17.339325737459149</v>
      </c>
      <c r="R37" s="231">
        <v>17.10230982715597</v>
      </c>
      <c r="S37" s="231">
        <v>17.072443047772961</v>
      </c>
      <c r="T37" s="231">
        <v>17.083360117395241</v>
      </c>
      <c r="U37" s="231">
        <v>17.13519929305539</v>
      </c>
      <c r="V37" s="231">
        <v>23.382342264528852</v>
      </c>
      <c r="W37" s="231">
        <v>19.053645099794309</v>
      </c>
      <c r="DA37" s="73" t="s">
        <v>2332</v>
      </c>
    </row>
    <row r="38" spans="1:105" ht="12" customHeight="1" x14ac:dyDescent="0.25">
      <c r="A38" s="64" t="s">
        <v>160</v>
      </c>
      <c r="B38" s="231">
        <v>2.1792319290325421</v>
      </c>
      <c r="C38" s="231">
        <v>4.4384097987811213</v>
      </c>
      <c r="D38" s="231">
        <v>2.2221759695466492</v>
      </c>
      <c r="E38" s="231">
        <v>2.225915670880545</v>
      </c>
      <c r="F38" s="231">
        <v>2.2247210798585608</v>
      </c>
      <c r="G38" s="231">
        <v>2.217451585022161</v>
      </c>
      <c r="H38" s="231">
        <v>0</v>
      </c>
      <c r="I38" s="231">
        <v>2.1685365060851058</v>
      </c>
      <c r="J38" s="231">
        <v>2.1739726290040622</v>
      </c>
      <c r="K38" s="231">
        <v>0</v>
      </c>
      <c r="L38" s="231">
        <v>0</v>
      </c>
      <c r="M38" s="231">
        <v>13.21118525425908</v>
      </c>
      <c r="N38" s="231">
        <v>4.7027120644077156</v>
      </c>
      <c r="O38" s="231">
        <v>6.7424487782719078</v>
      </c>
      <c r="P38" s="231">
        <v>6.6474999526007839</v>
      </c>
      <c r="Q38" s="231">
        <v>8.8954685984790949</v>
      </c>
      <c r="R38" s="231">
        <v>9.1341465211952659</v>
      </c>
      <c r="S38" s="231">
        <v>9.1258278771714672</v>
      </c>
      <c r="T38" s="231">
        <v>9.1211810299095433</v>
      </c>
      <c r="U38" s="231">
        <v>11.44903107968838</v>
      </c>
      <c r="V38" s="231">
        <v>11.351062018403621</v>
      </c>
      <c r="W38" s="231">
        <v>13.56167740690536</v>
      </c>
      <c r="DA38" s="73" t="s">
        <v>2333</v>
      </c>
    </row>
    <row r="39" spans="1:105" ht="12" customHeight="1" x14ac:dyDescent="0.25">
      <c r="A39" s="64" t="s">
        <v>70</v>
      </c>
      <c r="B39" s="231">
        <v>121.6744515803713</v>
      </c>
      <c r="C39" s="231">
        <v>137.09543011479619</v>
      </c>
      <c r="D39" s="231">
        <v>101.1921650135796</v>
      </c>
      <c r="E39" s="231">
        <v>40.434456185193241</v>
      </c>
      <c r="F39" s="231">
        <v>119.3528854536045</v>
      </c>
      <c r="G39" s="231">
        <v>74.000760268012243</v>
      </c>
      <c r="H39" s="231">
        <v>42.514832151736293</v>
      </c>
      <c r="I39" s="231">
        <v>15.598397638748279</v>
      </c>
      <c r="J39" s="231">
        <v>6.6982967451175783</v>
      </c>
      <c r="K39" s="231">
        <v>17.688407086444691</v>
      </c>
      <c r="L39" s="231">
        <v>6.7569877343336593</v>
      </c>
      <c r="M39" s="231">
        <v>6.771167974345456</v>
      </c>
      <c r="N39" s="231">
        <v>4.7754317148446503</v>
      </c>
      <c r="O39" s="231">
        <v>4.5898410361174058</v>
      </c>
      <c r="P39" s="231">
        <v>4.5348459726915138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402.02281899586302</v>
      </c>
      <c r="C41" s="231">
        <v>555.57169537013078</v>
      </c>
      <c r="D41" s="231">
        <v>579.62362461836256</v>
      </c>
      <c r="E41" s="231">
        <v>537.07870265852819</v>
      </c>
      <c r="F41" s="231">
        <v>472.36483365346533</v>
      </c>
      <c r="G41" s="231">
        <v>411.64816357594418</v>
      </c>
      <c r="H41" s="231">
        <v>448.09132627629953</v>
      </c>
      <c r="I41" s="231">
        <v>396.51592322718722</v>
      </c>
      <c r="J41" s="231">
        <v>461.28332943664259</v>
      </c>
      <c r="K41" s="231">
        <v>343.40648374620139</v>
      </c>
      <c r="L41" s="231">
        <v>378.92023675488241</v>
      </c>
      <c r="M41" s="231">
        <v>383.18165188423478</v>
      </c>
      <c r="N41" s="231">
        <v>357.07488181677121</v>
      </c>
      <c r="O41" s="231">
        <v>436.73629457526539</v>
      </c>
      <c r="P41" s="231">
        <v>456.14049261736432</v>
      </c>
      <c r="Q41" s="231">
        <v>472.13715635424251</v>
      </c>
      <c r="R41" s="231">
        <v>449.01916350283591</v>
      </c>
      <c r="S41" s="231">
        <v>480.43499735619991</v>
      </c>
      <c r="T41" s="231">
        <v>548.97504226471995</v>
      </c>
      <c r="U41" s="231">
        <v>511.31635055151281</v>
      </c>
      <c r="V41" s="231">
        <v>531.18304248660581</v>
      </c>
      <c r="W41" s="231">
        <v>561.62534610395232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96.247209886977288</v>
      </c>
      <c r="C45" s="263">
        <f t="shared" si="2"/>
        <v>123.81796860910021</v>
      </c>
      <c r="D45" s="263">
        <f t="shared" si="2"/>
        <v>123.02201387064</v>
      </c>
      <c r="E45" s="263">
        <f t="shared" si="2"/>
        <v>104.92332147239222</v>
      </c>
      <c r="F45" s="263">
        <f t="shared" si="2"/>
        <v>107.4026478404073</v>
      </c>
      <c r="G45" s="263">
        <f t="shared" si="2"/>
        <v>89.66669840813033</v>
      </c>
      <c r="H45" s="263">
        <f t="shared" si="2"/>
        <v>88.899780373839377</v>
      </c>
      <c r="I45" s="263">
        <f t="shared" si="2"/>
        <v>75.915977418008765</v>
      </c>
      <c r="J45" s="263">
        <f t="shared" si="2"/>
        <v>83.577381861001356</v>
      </c>
      <c r="K45" s="263">
        <f t="shared" si="2"/>
        <v>69.151679116504823</v>
      </c>
      <c r="L45" s="263">
        <f t="shared" si="2"/>
        <v>71.53335873983859</v>
      </c>
      <c r="M45" s="263">
        <f t="shared" si="2"/>
        <v>73.325362035083714</v>
      </c>
      <c r="N45" s="263">
        <f t="shared" si="2"/>
        <v>67.973128381021482</v>
      </c>
      <c r="O45" s="263">
        <f t="shared" si="2"/>
        <v>85.48418878883615</v>
      </c>
      <c r="P45" s="263">
        <f t="shared" si="2"/>
        <v>89.335960577259357</v>
      </c>
      <c r="Q45" s="263">
        <f t="shared" si="2"/>
        <v>92.083148258589773</v>
      </c>
      <c r="R45" s="263">
        <f t="shared" si="2"/>
        <v>89.106636072859175</v>
      </c>
      <c r="S45" s="263">
        <f t="shared" si="2"/>
        <v>94.354098342878757</v>
      </c>
      <c r="T45" s="263">
        <f t="shared" si="2"/>
        <v>105.03373516421064</v>
      </c>
      <c r="U45" s="263">
        <f t="shared" si="2"/>
        <v>100.98976249745679</v>
      </c>
      <c r="V45" s="263">
        <f t="shared" si="2"/>
        <v>106.33517885892019</v>
      </c>
      <c r="W45" s="263">
        <f t="shared" si="2"/>
        <v>112.16917723243428</v>
      </c>
      <c r="DA45" s="70"/>
    </row>
    <row r="46" spans="1:105" ht="12" customHeight="1" x14ac:dyDescent="0.25">
      <c r="A46" s="165" t="s">
        <v>2186</v>
      </c>
      <c r="B46" s="348">
        <v>56.816405565953097</v>
      </c>
      <c r="C46" s="348">
        <v>70.889972960137101</v>
      </c>
      <c r="D46" s="348">
        <v>70.373410257703625</v>
      </c>
      <c r="E46" s="348">
        <v>61.375064815921483</v>
      </c>
      <c r="F46" s="348">
        <v>61.900121365792778</v>
      </c>
      <c r="G46" s="348">
        <v>52.42614615992575</v>
      </c>
      <c r="H46" s="348">
        <v>52.156031181057827</v>
      </c>
      <c r="I46" s="348">
        <v>44.92708741864876</v>
      </c>
      <c r="J46" s="348">
        <v>48.973742353837793</v>
      </c>
      <c r="K46" s="348">
        <v>42.110516929768082</v>
      </c>
      <c r="L46" s="348">
        <v>42.52410357984305</v>
      </c>
      <c r="M46" s="348">
        <v>43.362911615047629</v>
      </c>
      <c r="N46" s="348">
        <v>40.452628295255558</v>
      </c>
      <c r="O46" s="348">
        <v>51.77158193177641</v>
      </c>
      <c r="P46" s="348">
        <v>53.813582624489307</v>
      </c>
      <c r="Q46" s="348">
        <v>55.731401491752123</v>
      </c>
      <c r="R46" s="348">
        <v>54.418660034449097</v>
      </c>
      <c r="S46" s="348">
        <v>57.403310455639158</v>
      </c>
      <c r="T46" s="348">
        <v>62.962706157098971</v>
      </c>
      <c r="U46" s="348">
        <v>61.637418159310087</v>
      </c>
      <c r="V46" s="348">
        <v>65.104216625130206</v>
      </c>
      <c r="W46" s="348">
        <v>68.892177671937077</v>
      </c>
      <c r="DA46" s="167" t="s">
        <v>2340</v>
      </c>
    </row>
    <row r="47" spans="1:105" ht="12" customHeight="1" x14ac:dyDescent="0.25">
      <c r="A47" s="59" t="s">
        <v>30</v>
      </c>
      <c r="B47" s="232">
        <v>1.1741307416420841</v>
      </c>
      <c r="C47" s="232">
        <v>2.3739512561119578</v>
      </c>
      <c r="D47" s="232">
        <v>2.317361914465045</v>
      </c>
      <c r="E47" s="232">
        <v>1.670315985787147</v>
      </c>
      <c r="F47" s="232">
        <v>2.456864649173133</v>
      </c>
      <c r="G47" s="232">
        <v>1.924739725060455</v>
      </c>
      <c r="H47" s="232">
        <v>1.174040455664211</v>
      </c>
      <c r="I47" s="232">
        <v>0.85222067843048455</v>
      </c>
      <c r="J47" s="232">
        <v>0.2316691988584233</v>
      </c>
      <c r="K47" s="232">
        <v>0.75933893433497213</v>
      </c>
      <c r="L47" s="232">
        <v>0.9829994172879265</v>
      </c>
      <c r="M47" s="232">
        <v>0.9696128323083244</v>
      </c>
      <c r="N47" s="232">
        <v>1.029601136241989</v>
      </c>
      <c r="O47" s="232">
        <v>0.82908067597157153</v>
      </c>
      <c r="P47" s="232">
        <v>0.755990898947138</v>
      </c>
      <c r="Q47" s="232">
        <v>0.51205196153354005</v>
      </c>
      <c r="R47" s="232">
        <v>0.53474294692167834</v>
      </c>
      <c r="S47" s="232">
        <v>0.52195260330809756</v>
      </c>
      <c r="T47" s="232">
        <v>0.75177122333257806</v>
      </c>
      <c r="U47" s="232">
        <v>0.52202093965765262</v>
      </c>
      <c r="V47" s="232">
        <v>0.52377987939790172</v>
      </c>
      <c r="W47" s="232">
        <v>0.52649490389294562</v>
      </c>
      <c r="DA47" s="71" t="s">
        <v>2341</v>
      </c>
    </row>
    <row r="48" spans="1:105" ht="12" customHeight="1" x14ac:dyDescent="0.25">
      <c r="A48" s="59" t="s">
        <v>33</v>
      </c>
      <c r="B48" s="232">
        <v>0.87956884181496064</v>
      </c>
      <c r="C48" s="232">
        <v>1.0382226028172741</v>
      </c>
      <c r="D48" s="232">
        <v>2.073421848352929</v>
      </c>
      <c r="E48" s="232">
        <v>0.6551736278326481</v>
      </c>
      <c r="F48" s="232">
        <v>1.0499104770298351</v>
      </c>
      <c r="G48" s="232">
        <v>0.86552676739844692</v>
      </c>
      <c r="H48" s="232">
        <v>0.65313242628503332</v>
      </c>
      <c r="I48" s="232">
        <v>0.66762179882356742</v>
      </c>
      <c r="J48" s="232">
        <v>0.65302951578215673</v>
      </c>
      <c r="K48" s="232">
        <v>0.7115636381659125</v>
      </c>
      <c r="L48" s="232">
        <v>0.68230512630743956</v>
      </c>
      <c r="M48" s="232">
        <v>0.2250201668211394</v>
      </c>
      <c r="N48" s="232">
        <v>0.48353833882155489</v>
      </c>
      <c r="O48" s="232">
        <v>1.2138581299389579</v>
      </c>
      <c r="P48" s="232">
        <v>1.8929548677692221</v>
      </c>
      <c r="Q48" s="232">
        <v>1.9211881551301291</v>
      </c>
      <c r="R48" s="232">
        <v>1.939039553115083</v>
      </c>
      <c r="S48" s="232">
        <v>1.9167784731322139</v>
      </c>
      <c r="T48" s="232">
        <v>1.8477217122501159</v>
      </c>
      <c r="U48" s="232">
        <v>1.939661760393447</v>
      </c>
      <c r="V48" s="232">
        <v>2.6683124058354371</v>
      </c>
      <c r="W48" s="232">
        <v>2.1920671628096069</v>
      </c>
      <c r="DA48" s="71" t="s">
        <v>2342</v>
      </c>
    </row>
    <row r="49" spans="1:105" ht="12" customHeight="1" x14ac:dyDescent="0.25">
      <c r="A49" s="59" t="s">
        <v>160</v>
      </c>
      <c r="B49" s="232">
        <v>0.22693662262668149</v>
      </c>
      <c r="C49" s="232">
        <v>0.42962522827924021</v>
      </c>
      <c r="D49" s="232">
        <v>0.21466596937314861</v>
      </c>
      <c r="E49" s="232">
        <v>0.22672160732255761</v>
      </c>
      <c r="F49" s="232">
        <v>0.21872306054069759</v>
      </c>
      <c r="G49" s="232">
        <v>0.22560513613141259</v>
      </c>
      <c r="H49" s="232">
        <v>0</v>
      </c>
      <c r="I49" s="232">
        <v>0.2272123830590092</v>
      </c>
      <c r="J49" s="232">
        <v>0.22236099047004071</v>
      </c>
      <c r="K49" s="232">
        <v>0</v>
      </c>
      <c r="L49" s="232">
        <v>0</v>
      </c>
      <c r="M49" s="232">
        <v>1.381802277939433</v>
      </c>
      <c r="N49" s="232">
        <v>0.49957629884196741</v>
      </c>
      <c r="O49" s="232">
        <v>0.74830693507744961</v>
      </c>
      <c r="P49" s="232">
        <v>0.72779862877563284</v>
      </c>
      <c r="Q49" s="232">
        <v>0.98561323343789564</v>
      </c>
      <c r="R49" s="232">
        <v>1.0356186718371181</v>
      </c>
      <c r="S49" s="232">
        <v>1.024586251394989</v>
      </c>
      <c r="T49" s="232">
        <v>0.98653918869079305</v>
      </c>
      <c r="U49" s="232">
        <v>1.296001721312215</v>
      </c>
      <c r="V49" s="232">
        <v>1.295344121664884</v>
      </c>
      <c r="W49" s="232">
        <v>1.5602320480197831</v>
      </c>
      <c r="DA49" s="71" t="s">
        <v>2343</v>
      </c>
    </row>
    <row r="50" spans="1:105" ht="12" customHeight="1" x14ac:dyDescent="0.25">
      <c r="A50" s="59" t="s">
        <v>70</v>
      </c>
      <c r="B50" s="232">
        <v>12.670697750771989</v>
      </c>
      <c r="C50" s="232">
        <v>13.270441020404419</v>
      </c>
      <c r="D50" s="232">
        <v>9.7753348489495888</v>
      </c>
      <c r="E50" s="232">
        <v>4.1184690945160778</v>
      </c>
      <c r="F50" s="232">
        <v>11.73415788033768</v>
      </c>
      <c r="G50" s="232">
        <v>7.5288911410104538</v>
      </c>
      <c r="H50" s="232">
        <v>4.3613862692451004</v>
      </c>
      <c r="I50" s="232">
        <v>1.634350673579543</v>
      </c>
      <c r="J50" s="232">
        <v>0.68512357461875439</v>
      </c>
      <c r="K50" s="232">
        <v>1.9907510763441529</v>
      </c>
      <c r="L50" s="232">
        <v>0.71583797641452152</v>
      </c>
      <c r="M50" s="232">
        <v>0.70821922115161673</v>
      </c>
      <c r="N50" s="232">
        <v>0.50730141858581057</v>
      </c>
      <c r="O50" s="232">
        <v>0.50940095967774091</v>
      </c>
      <c r="P50" s="232">
        <v>0.49649563056293178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2344</v>
      </c>
    </row>
    <row r="51" spans="1:105" ht="12" customHeight="1" x14ac:dyDescent="0.25">
      <c r="A51" s="59" t="s">
        <v>162</v>
      </c>
      <c r="B51" s="232">
        <v>41.865071609097377</v>
      </c>
      <c r="C51" s="232">
        <v>53.777732852524217</v>
      </c>
      <c r="D51" s="232">
        <v>55.992625676562923</v>
      </c>
      <c r="E51" s="232">
        <v>54.70438450046305</v>
      </c>
      <c r="F51" s="232">
        <v>46.440465298711437</v>
      </c>
      <c r="G51" s="232">
        <v>41.881383390324977</v>
      </c>
      <c r="H51" s="232">
        <v>45.96747202986348</v>
      </c>
      <c r="I51" s="232">
        <v>41.545681884756164</v>
      </c>
      <c r="J51" s="232">
        <v>47.181559074108407</v>
      </c>
      <c r="K51" s="232">
        <v>38.648863280923052</v>
      </c>
      <c r="L51" s="232">
        <v>40.142961059833162</v>
      </c>
      <c r="M51" s="232">
        <v>40.078257116827118</v>
      </c>
      <c r="N51" s="232">
        <v>37.932611102764227</v>
      </c>
      <c r="O51" s="232">
        <v>48.470935231110687</v>
      </c>
      <c r="P51" s="232">
        <v>49.940342598434377</v>
      </c>
      <c r="Q51" s="232">
        <v>52.312548141650559</v>
      </c>
      <c r="R51" s="232">
        <v>50.909258862575221</v>
      </c>
      <c r="S51" s="232">
        <v>53.939993127803866</v>
      </c>
      <c r="T51" s="232">
        <v>59.376674032825477</v>
      </c>
      <c r="U51" s="232">
        <v>57.879733737946772</v>
      </c>
      <c r="V51" s="232">
        <v>60.61678021823198</v>
      </c>
      <c r="W51" s="232">
        <v>64.613383557214746</v>
      </c>
      <c r="DA51" s="71" t="s">
        <v>2345</v>
      </c>
    </row>
    <row r="52" spans="1:105" ht="12" customHeight="1" x14ac:dyDescent="0.25">
      <c r="A52" s="165" t="s">
        <v>2193</v>
      </c>
      <c r="B52" s="348">
        <v>39.430804321024183</v>
      </c>
      <c r="C52" s="348">
        <v>52.927995648963098</v>
      </c>
      <c r="D52" s="348">
        <v>52.64860361293637</v>
      </c>
      <c r="E52" s="348">
        <v>43.548256656470741</v>
      </c>
      <c r="F52" s="348">
        <v>45.502526474614527</v>
      </c>
      <c r="G52" s="348">
        <v>37.24055224820458</v>
      </c>
      <c r="H52" s="348">
        <v>36.743749192781543</v>
      </c>
      <c r="I52" s="348">
        <v>30.988889999360008</v>
      </c>
      <c r="J52" s="348">
        <v>34.603639507163557</v>
      </c>
      <c r="K52" s="348">
        <v>27.041162186736742</v>
      </c>
      <c r="L52" s="348">
        <v>29.00925515999554</v>
      </c>
      <c r="M52" s="348">
        <v>29.962450420036081</v>
      </c>
      <c r="N52" s="348">
        <v>27.520500085765921</v>
      </c>
      <c r="O52" s="348">
        <v>33.712606857059747</v>
      </c>
      <c r="P52" s="348">
        <v>35.522377952770043</v>
      </c>
      <c r="Q52" s="348">
        <v>36.351746766837643</v>
      </c>
      <c r="R52" s="348">
        <v>34.687976038410071</v>
      </c>
      <c r="S52" s="348">
        <v>36.950787887239592</v>
      </c>
      <c r="T52" s="348">
        <v>42.071029007111669</v>
      </c>
      <c r="U52" s="348">
        <v>39.352344338146708</v>
      </c>
      <c r="V52" s="348">
        <v>41.230962233789981</v>
      </c>
      <c r="W52" s="348">
        <v>43.276999560497202</v>
      </c>
      <c r="DA52" s="167" t="s">
        <v>2346</v>
      </c>
    </row>
    <row r="53" spans="1:105" ht="12" customHeight="1" x14ac:dyDescent="0.25">
      <c r="A53" s="64" t="s">
        <v>30</v>
      </c>
      <c r="B53" s="231">
        <v>0.81485125748136311</v>
      </c>
      <c r="C53" s="231">
        <v>1.772443640583681</v>
      </c>
      <c r="D53" s="231">
        <v>1.7336927174000329</v>
      </c>
      <c r="E53" s="231">
        <v>1.1851612615746689</v>
      </c>
      <c r="F53" s="231">
        <v>1.8060311721024229</v>
      </c>
      <c r="G53" s="231">
        <v>1.3672256220522909</v>
      </c>
      <c r="H53" s="231">
        <v>0.82710756681907827</v>
      </c>
      <c r="I53" s="231">
        <v>0.58782739715506238</v>
      </c>
      <c r="J53" s="231">
        <v>0.16369174698331071</v>
      </c>
      <c r="K53" s="231">
        <v>0.48760758060276088</v>
      </c>
      <c r="L53" s="231">
        <v>0.67058629148268223</v>
      </c>
      <c r="M53" s="231">
        <v>0.6699729176992677</v>
      </c>
      <c r="N53" s="231">
        <v>0.70045234023954916</v>
      </c>
      <c r="O53" s="231">
        <v>0.53988056456624278</v>
      </c>
      <c r="P53" s="231">
        <v>0.49903004281736318</v>
      </c>
      <c r="Q53" s="231">
        <v>0.33399452981430011</v>
      </c>
      <c r="R53" s="231">
        <v>0.34086011154603302</v>
      </c>
      <c r="S53" s="231">
        <v>0.33598340895225082</v>
      </c>
      <c r="T53" s="231">
        <v>0.50232575557698966</v>
      </c>
      <c r="U53" s="231">
        <v>0.33328371600568008</v>
      </c>
      <c r="V53" s="231">
        <v>0.33171351328322313</v>
      </c>
      <c r="W53" s="231">
        <v>0.33073594846836218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0.61042416434133984</v>
      </c>
      <c r="C55" s="231">
        <v>0.77515957631226517</v>
      </c>
      <c r="D55" s="231">
        <v>1.551193335900408</v>
      </c>
      <c r="E55" s="231">
        <v>0.46487395793357628</v>
      </c>
      <c r="F55" s="231">
        <v>0.77178490482614526</v>
      </c>
      <c r="G55" s="231">
        <v>0.61482098465135615</v>
      </c>
      <c r="H55" s="231">
        <v>0.46012960567839378</v>
      </c>
      <c r="I55" s="231">
        <v>0.46049854717113647</v>
      </c>
      <c r="J55" s="231">
        <v>0.46141456351032772</v>
      </c>
      <c r="K55" s="231">
        <v>0.45692879472175268</v>
      </c>
      <c r="L55" s="231">
        <v>0.46545751326331769</v>
      </c>
      <c r="M55" s="231">
        <v>0.15548207767365421</v>
      </c>
      <c r="N55" s="231">
        <v>0.3289580295718495</v>
      </c>
      <c r="O55" s="231">
        <v>0.79043985885547141</v>
      </c>
      <c r="P55" s="231">
        <v>1.249540636044435</v>
      </c>
      <c r="Q55" s="231">
        <v>1.253127383079969</v>
      </c>
      <c r="R55" s="231">
        <v>1.235998047607316</v>
      </c>
      <c r="S55" s="231">
        <v>1.2338395508090001</v>
      </c>
      <c r="T55" s="231">
        <v>1.2346285364416489</v>
      </c>
      <c r="U55" s="231">
        <v>1.2383749964551261</v>
      </c>
      <c r="V55" s="231">
        <v>1.689861175450925</v>
      </c>
      <c r="W55" s="231">
        <v>1.3770226584103911</v>
      </c>
      <c r="DA55" s="73" t="s">
        <v>2349</v>
      </c>
    </row>
    <row r="56" spans="1:105" ht="12" customHeight="1" x14ac:dyDescent="0.25">
      <c r="A56" s="64" t="s">
        <v>160</v>
      </c>
      <c r="B56" s="231">
        <v>0.1574948902686128</v>
      </c>
      <c r="C56" s="231">
        <v>0.32076753966086458</v>
      </c>
      <c r="D56" s="231">
        <v>0.1605984915229606</v>
      </c>
      <c r="E56" s="231">
        <v>0.16086876282514401</v>
      </c>
      <c r="F56" s="231">
        <v>0.16078242874595919</v>
      </c>
      <c r="G56" s="231">
        <v>0.16025705635382681</v>
      </c>
      <c r="H56" s="231">
        <v>0</v>
      </c>
      <c r="I56" s="231">
        <v>0.1567219232241043</v>
      </c>
      <c r="J56" s="231">
        <v>0.15711479631448139</v>
      </c>
      <c r="K56" s="231">
        <v>0</v>
      </c>
      <c r="L56" s="231">
        <v>0</v>
      </c>
      <c r="M56" s="231">
        <v>0.95478326295520155</v>
      </c>
      <c r="N56" s="231">
        <v>0.33986888255514108</v>
      </c>
      <c r="O56" s="231">
        <v>0.48728233848294511</v>
      </c>
      <c r="P56" s="231">
        <v>0.48042030848008699</v>
      </c>
      <c r="Q56" s="231">
        <v>0.64288285801104128</v>
      </c>
      <c r="R56" s="231">
        <v>0.66013230849262095</v>
      </c>
      <c r="S56" s="231">
        <v>0.65953111322273839</v>
      </c>
      <c r="T56" s="231">
        <v>0.65919528173556985</v>
      </c>
      <c r="U56" s="231">
        <v>0.82743092626123715</v>
      </c>
      <c r="V56" s="231">
        <v>0.82035062133765257</v>
      </c>
      <c r="W56" s="231">
        <v>0.98011362012629011</v>
      </c>
      <c r="DA56" s="73" t="s">
        <v>2350</v>
      </c>
    </row>
    <row r="57" spans="1:105" ht="12" customHeight="1" x14ac:dyDescent="0.25">
      <c r="A57" s="64" t="s">
        <v>70</v>
      </c>
      <c r="B57" s="231">
        <v>8.7935130468887568</v>
      </c>
      <c r="C57" s="231">
        <v>9.9079998941845844</v>
      </c>
      <c r="D57" s="231">
        <v>7.3132412904450854</v>
      </c>
      <c r="E57" s="231">
        <v>2.9222315234639469</v>
      </c>
      <c r="F57" s="231">
        <v>8.6257315466659819</v>
      </c>
      <c r="G57" s="231">
        <v>5.3480960254554297</v>
      </c>
      <c r="H57" s="231">
        <v>3.072582011726853</v>
      </c>
      <c r="I57" s="231">
        <v>1.127309072408587</v>
      </c>
      <c r="J57" s="231">
        <v>0.48409143460340037</v>
      </c>
      <c r="K57" s="231">
        <v>1.2783557803060059</v>
      </c>
      <c r="L57" s="231">
        <v>0.48833308083811161</v>
      </c>
      <c r="M57" s="231">
        <v>0.48935789848826028</v>
      </c>
      <c r="N57" s="231">
        <v>0.34512439171566511</v>
      </c>
      <c r="O57" s="231">
        <v>0.33171160017584911</v>
      </c>
      <c r="P57" s="231">
        <v>0.32773706154864501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29.054520962044109</v>
      </c>
      <c r="C59" s="231">
        <v>40.151624998221713</v>
      </c>
      <c r="D59" s="231">
        <v>41.889877777667877</v>
      </c>
      <c r="E59" s="231">
        <v>38.815121150673399</v>
      </c>
      <c r="F59" s="231">
        <v>34.138196422274028</v>
      </c>
      <c r="G59" s="231">
        <v>29.750152559691671</v>
      </c>
      <c r="H59" s="231">
        <v>32.383930008557208</v>
      </c>
      <c r="I59" s="231">
        <v>28.65653305940112</v>
      </c>
      <c r="J59" s="231">
        <v>33.337326965752027</v>
      </c>
      <c r="K59" s="231">
        <v>24.81827003110622</v>
      </c>
      <c r="L59" s="231">
        <v>27.384878274411431</v>
      </c>
      <c r="M59" s="231">
        <v>27.69285426321969</v>
      </c>
      <c r="N59" s="231">
        <v>25.806096441683721</v>
      </c>
      <c r="O59" s="231">
        <v>31.563292494979251</v>
      </c>
      <c r="P59" s="231">
        <v>32.965649903879509</v>
      </c>
      <c r="Q59" s="231">
        <v>34.121741995932332</v>
      </c>
      <c r="R59" s="231">
        <v>32.450985570764097</v>
      </c>
      <c r="S59" s="231">
        <v>34.721433814255597</v>
      </c>
      <c r="T59" s="231">
        <v>39.674879433357461</v>
      </c>
      <c r="U59" s="231">
        <v>36.953254699424669</v>
      </c>
      <c r="V59" s="231">
        <v>38.38903692371818</v>
      </c>
      <c r="W59" s="231">
        <v>40.589127333492158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28.451836389722693</v>
      </c>
      <c r="C66" s="263">
        <f t="shared" si="3"/>
        <v>36.332166574650522</v>
      </c>
      <c r="D66" s="263">
        <f t="shared" si="3"/>
        <v>36.469315101017067</v>
      </c>
      <c r="E66" s="263">
        <f t="shared" si="3"/>
        <v>32.01917365626089</v>
      </c>
      <c r="F66" s="263">
        <f t="shared" si="3"/>
        <v>31.501776319423008</v>
      </c>
      <c r="G66" s="263">
        <f t="shared" si="3"/>
        <v>26.763409840685835</v>
      </c>
      <c r="H66" s="263">
        <f t="shared" si="3"/>
        <v>27.130902811728845</v>
      </c>
      <c r="I66" s="263">
        <f t="shared" si="3"/>
        <v>23.50090547983319</v>
      </c>
      <c r="J66" s="263">
        <f t="shared" si="3"/>
        <v>26.036959863852974</v>
      </c>
      <c r="K66" s="263">
        <f t="shared" si="3"/>
        <v>21.609500240842369</v>
      </c>
      <c r="L66" s="263">
        <f t="shared" si="3"/>
        <v>22.257070453050233</v>
      </c>
      <c r="M66" s="263">
        <f t="shared" si="3"/>
        <v>22.661495403014257</v>
      </c>
      <c r="N66" s="263">
        <f t="shared" si="3"/>
        <v>21.11592359426642</v>
      </c>
      <c r="O66" s="263">
        <f t="shared" si="3"/>
        <v>26.797768351814572</v>
      </c>
      <c r="P66" s="263">
        <f t="shared" si="3"/>
        <v>27.902499229836067</v>
      </c>
      <c r="Q66" s="263">
        <f t="shared" si="3"/>
        <v>28.935181773748837</v>
      </c>
      <c r="R66" s="263">
        <f t="shared" si="3"/>
        <v>28.079701269030409</v>
      </c>
      <c r="S66" s="263">
        <f t="shared" si="3"/>
        <v>29.704265936557462</v>
      </c>
      <c r="T66" s="263">
        <f t="shared" si="3"/>
        <v>32.879518988287593</v>
      </c>
      <c r="U66" s="263">
        <f t="shared" si="3"/>
        <v>31.842893338943675</v>
      </c>
      <c r="V66" s="263">
        <f t="shared" si="3"/>
        <v>33.544314276841277</v>
      </c>
      <c r="W66" s="263">
        <f t="shared" si="3"/>
        <v>35.454509487893489</v>
      </c>
      <c r="DA66" s="70"/>
    </row>
    <row r="67" spans="1:105" ht="12" customHeight="1" x14ac:dyDescent="0.25">
      <c r="A67" s="165" t="s">
        <v>2212</v>
      </c>
      <c r="B67" s="348">
        <v>21.024427265540851</v>
      </c>
      <c r="C67" s="348">
        <v>26.36235021972119</v>
      </c>
      <c r="D67" s="348">
        <v>26.55212660882961</v>
      </c>
      <c r="E67" s="348">
        <v>23.816177942576651</v>
      </c>
      <c r="F67" s="348">
        <v>22.930663299274009</v>
      </c>
      <c r="G67" s="348">
        <v>19.748568973988021</v>
      </c>
      <c r="H67" s="348">
        <v>20.20964257596944</v>
      </c>
      <c r="I67" s="348">
        <v>17.663663042280611</v>
      </c>
      <c r="J67" s="348">
        <v>19.518822782171199</v>
      </c>
      <c r="K67" s="348">
        <v>16.515874122565091</v>
      </c>
      <c r="L67" s="348">
        <v>16.792723220696502</v>
      </c>
      <c r="M67" s="348">
        <v>17.01759892500192</v>
      </c>
      <c r="N67" s="348">
        <v>15.93200668060414</v>
      </c>
      <c r="O67" s="348">
        <v>20.447471215304699</v>
      </c>
      <c r="P67" s="348">
        <v>21.21130338277689</v>
      </c>
      <c r="Q67" s="348">
        <v>22.08776133013399</v>
      </c>
      <c r="R67" s="348">
        <v>21.545678081739869</v>
      </c>
      <c r="S67" s="348">
        <v>22.74400672234059</v>
      </c>
      <c r="T67" s="348">
        <v>24.954782222405061</v>
      </c>
      <c r="U67" s="348">
        <v>24.430263380511612</v>
      </c>
      <c r="V67" s="348">
        <v>25.777817235573359</v>
      </c>
      <c r="W67" s="348">
        <v>27.302609293672411</v>
      </c>
      <c r="DA67" s="167" t="s">
        <v>2360</v>
      </c>
    </row>
    <row r="68" spans="1:105" ht="12" customHeight="1" x14ac:dyDescent="0.25">
      <c r="A68" s="165" t="s">
        <v>2214</v>
      </c>
      <c r="B68" s="348">
        <v>7.4274091241818407</v>
      </c>
      <c r="C68" s="348">
        <v>9.9698163549293337</v>
      </c>
      <c r="D68" s="348">
        <v>9.9171884921874582</v>
      </c>
      <c r="E68" s="348">
        <v>8.2029957136842366</v>
      </c>
      <c r="F68" s="348">
        <v>8.5711130201489976</v>
      </c>
      <c r="G68" s="348">
        <v>7.0148408666978126</v>
      </c>
      <c r="H68" s="348">
        <v>6.9212602357594042</v>
      </c>
      <c r="I68" s="348">
        <v>5.837242437552578</v>
      </c>
      <c r="J68" s="348">
        <v>6.5181370816817754</v>
      </c>
      <c r="K68" s="348">
        <v>5.0936261182772791</v>
      </c>
      <c r="L68" s="348">
        <v>5.4643472323537301</v>
      </c>
      <c r="M68" s="348">
        <v>5.6438964780123371</v>
      </c>
      <c r="N68" s="348">
        <v>5.1839169136622809</v>
      </c>
      <c r="O68" s="348">
        <v>6.350297136509873</v>
      </c>
      <c r="P68" s="348">
        <v>6.6911958470591753</v>
      </c>
      <c r="Q68" s="348">
        <v>6.8474204436148458</v>
      </c>
      <c r="R68" s="348">
        <v>6.5340231872905408</v>
      </c>
      <c r="S68" s="348">
        <v>6.9602592142168742</v>
      </c>
      <c r="T68" s="348">
        <v>7.924736765882531</v>
      </c>
      <c r="U68" s="348">
        <v>7.4126299584320643</v>
      </c>
      <c r="V68" s="348">
        <v>7.7664970412679191</v>
      </c>
      <c r="W68" s="348">
        <v>8.1519001942210814</v>
      </c>
      <c r="DA68" s="167" t="s">
        <v>2361</v>
      </c>
    </row>
    <row r="69" spans="1:105" ht="12" customHeight="1" x14ac:dyDescent="0.25">
      <c r="A69" s="64" t="s">
        <v>30</v>
      </c>
      <c r="B69" s="231">
        <v>0.15348998755881629</v>
      </c>
      <c r="C69" s="231">
        <v>0.33386750016534711</v>
      </c>
      <c r="D69" s="231">
        <v>0.32656815729418909</v>
      </c>
      <c r="E69" s="231">
        <v>0.22324367254038091</v>
      </c>
      <c r="F69" s="231">
        <v>0.34019423740433452</v>
      </c>
      <c r="G69" s="231">
        <v>0.25753834432009909</v>
      </c>
      <c r="H69" s="231">
        <v>0.15579865524569891</v>
      </c>
      <c r="I69" s="231">
        <v>0.1107264903228372</v>
      </c>
      <c r="J69" s="231">
        <v>3.0833902478850771E-2</v>
      </c>
      <c r="K69" s="231">
        <v>9.1848519337916171E-2</v>
      </c>
      <c r="L69" s="231">
        <v>0.12631542332637771</v>
      </c>
      <c r="M69" s="231">
        <v>0.1261998847743773</v>
      </c>
      <c r="N69" s="231">
        <v>0.13194116104235279</v>
      </c>
      <c r="O69" s="231">
        <v>0.10169495399031719</v>
      </c>
      <c r="P69" s="231">
        <v>9.400011886864458E-2</v>
      </c>
      <c r="Q69" s="231">
        <v>6.2913097028732434E-2</v>
      </c>
      <c r="R69" s="231">
        <v>6.4206336800914809E-2</v>
      </c>
      <c r="S69" s="231">
        <v>6.3287733542252214E-2</v>
      </c>
      <c r="T69" s="231">
        <v>9.4620917948020217E-2</v>
      </c>
      <c r="U69" s="231">
        <v>6.2779204122953569E-2</v>
      </c>
      <c r="V69" s="231">
        <v>6.2483431864983827E-2</v>
      </c>
      <c r="W69" s="231">
        <v>6.229929223226767E-2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0.1149829450836873</v>
      </c>
      <c r="C71" s="231">
        <v>0.14601343819732421</v>
      </c>
      <c r="D71" s="231">
        <v>0.29219154249647572</v>
      </c>
      <c r="E71" s="231">
        <v>8.7566285704939573E-2</v>
      </c>
      <c r="F71" s="231">
        <v>0.14537776600603289</v>
      </c>
      <c r="G71" s="231">
        <v>0.11581115500357959</v>
      </c>
      <c r="H71" s="231">
        <v>8.6672612703963384E-2</v>
      </c>
      <c r="I71" s="231">
        <v>8.6742108608413512E-2</v>
      </c>
      <c r="J71" s="231">
        <v>8.6914654622443979E-2</v>
      </c>
      <c r="K71" s="231">
        <v>8.6069689864485252E-2</v>
      </c>
      <c r="L71" s="231">
        <v>8.7676207484503027E-2</v>
      </c>
      <c r="M71" s="231">
        <v>2.928748277509275E-2</v>
      </c>
      <c r="N71" s="231">
        <v>6.196439338195503E-2</v>
      </c>
      <c r="O71" s="231">
        <v>0.14889171856557359</v>
      </c>
      <c r="P71" s="231">
        <v>0.2353705353213893</v>
      </c>
      <c r="Q71" s="231">
        <v>0.2360461552616008</v>
      </c>
      <c r="R71" s="231">
        <v>0.23281957683461921</v>
      </c>
      <c r="S71" s="231">
        <v>0.23241299018008871</v>
      </c>
      <c r="T71" s="231">
        <v>0.23256160797238809</v>
      </c>
      <c r="U71" s="231">
        <v>0.23326731235165801</v>
      </c>
      <c r="V71" s="231">
        <v>0.31831180036194712</v>
      </c>
      <c r="W71" s="231">
        <v>0.25938376945126468</v>
      </c>
      <c r="DA71" s="73" t="s">
        <v>2364</v>
      </c>
    </row>
    <row r="72" spans="1:105" ht="12" customHeight="1" x14ac:dyDescent="0.25">
      <c r="A72" s="64" t="s">
        <v>160</v>
      </c>
      <c r="B72" s="231">
        <v>2.9666627529821799E-2</v>
      </c>
      <c r="C72" s="231">
        <v>6.0421586418112988E-2</v>
      </c>
      <c r="D72" s="231">
        <v>3.0251239400446859E-2</v>
      </c>
      <c r="E72" s="231">
        <v>3.030214923022103E-2</v>
      </c>
      <c r="F72" s="231">
        <v>3.0285886855194531E-2</v>
      </c>
      <c r="G72" s="231">
        <v>3.0186924742549082E-2</v>
      </c>
      <c r="H72" s="231">
        <v>0</v>
      </c>
      <c r="I72" s="231">
        <v>2.9521027089304951E-2</v>
      </c>
      <c r="J72" s="231">
        <v>2.9595030884722259E-2</v>
      </c>
      <c r="K72" s="231">
        <v>0</v>
      </c>
      <c r="L72" s="231">
        <v>0</v>
      </c>
      <c r="M72" s="231">
        <v>0.1798483708613676</v>
      </c>
      <c r="N72" s="231">
        <v>6.4019623306785595E-2</v>
      </c>
      <c r="O72" s="231">
        <v>9.1787254894294359E-2</v>
      </c>
      <c r="P72" s="231">
        <v>9.0494684145833545E-2</v>
      </c>
      <c r="Q72" s="231">
        <v>0.1210970480464011</v>
      </c>
      <c r="R72" s="231">
        <v>0.1243462520152306</v>
      </c>
      <c r="S72" s="231">
        <v>0.12423300747685929</v>
      </c>
      <c r="T72" s="231">
        <v>0.1241697483601627</v>
      </c>
      <c r="U72" s="231">
        <v>0.1558595650575183</v>
      </c>
      <c r="V72" s="231">
        <v>0.15452587881152449</v>
      </c>
      <c r="W72" s="231">
        <v>0.18461974007919041</v>
      </c>
      <c r="DA72" s="73" t="s">
        <v>2365</v>
      </c>
    </row>
    <row r="73" spans="1:105" ht="12" customHeight="1" x14ac:dyDescent="0.25">
      <c r="A73" s="64" t="s">
        <v>70</v>
      </c>
      <c r="B73" s="231">
        <v>1.6563958093862481</v>
      </c>
      <c r="C73" s="231">
        <v>1.8663268498741039</v>
      </c>
      <c r="D73" s="231">
        <v>1.377563456371927</v>
      </c>
      <c r="E73" s="231">
        <v>0.55044804320096519</v>
      </c>
      <c r="F73" s="231">
        <v>1.6247915378761399</v>
      </c>
      <c r="G73" s="231">
        <v>1.0073975892824629</v>
      </c>
      <c r="H73" s="231">
        <v>0.57876891079619386</v>
      </c>
      <c r="I73" s="231">
        <v>0.21234630726809939</v>
      </c>
      <c r="J73" s="231">
        <v>9.1186198207842725E-2</v>
      </c>
      <c r="K73" s="231">
        <v>0.2407983187280012</v>
      </c>
      <c r="L73" s="231">
        <v>9.1985178662026532E-2</v>
      </c>
      <c r="M73" s="231">
        <v>9.2178219105821885E-2</v>
      </c>
      <c r="N73" s="231">
        <v>6.5009580710984019E-2</v>
      </c>
      <c r="O73" s="231">
        <v>6.2483071501267959E-2</v>
      </c>
      <c r="P73" s="231">
        <v>6.1734404945451127E-2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5.4728737546232678</v>
      </c>
      <c r="C75" s="231">
        <v>7.5631869802744456</v>
      </c>
      <c r="D75" s="231">
        <v>7.8906140966244198</v>
      </c>
      <c r="E75" s="231">
        <v>7.3114355630077306</v>
      </c>
      <c r="F75" s="231">
        <v>6.4304635920072961</v>
      </c>
      <c r="G75" s="231">
        <v>5.6039068533491232</v>
      </c>
      <c r="H75" s="231">
        <v>6.1000200570135474</v>
      </c>
      <c r="I75" s="231">
        <v>5.3979065042639229</v>
      </c>
      <c r="J75" s="231">
        <v>6.2796072954879154</v>
      </c>
      <c r="K75" s="231">
        <v>4.6749095903468767</v>
      </c>
      <c r="L75" s="231">
        <v>5.1583704228808216</v>
      </c>
      <c r="M75" s="231">
        <v>5.2163825204956771</v>
      </c>
      <c r="N75" s="231">
        <v>4.8609821552202037</v>
      </c>
      <c r="O75" s="231">
        <v>5.9454401375584194</v>
      </c>
      <c r="P75" s="231">
        <v>6.2095961037778569</v>
      </c>
      <c r="Q75" s="231">
        <v>6.427364143278111</v>
      </c>
      <c r="R75" s="231">
        <v>6.1126510216397758</v>
      </c>
      <c r="S75" s="231">
        <v>6.540325483017674</v>
      </c>
      <c r="T75" s="231">
        <v>7.4733844916019603</v>
      </c>
      <c r="U75" s="231">
        <v>6.9607238768999347</v>
      </c>
      <c r="V75" s="231">
        <v>7.2311759302294636</v>
      </c>
      <c r="W75" s="231">
        <v>7.6455973924583587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0.99999999999999978</v>
      </c>
      <c r="D84" s="234">
        <f t="shared" si="4"/>
        <v>1.0000000000000004</v>
      </c>
      <c r="E84" s="234">
        <f t="shared" si="4"/>
        <v>0.99999999999999967</v>
      </c>
      <c r="F84" s="234">
        <f t="shared" si="4"/>
        <v>1</v>
      </c>
      <c r="G84" s="234">
        <f t="shared" si="4"/>
        <v>0.99999999999999967</v>
      </c>
      <c r="H84" s="234">
        <f t="shared" si="4"/>
        <v>0.99999999999999989</v>
      </c>
      <c r="I84" s="234">
        <f t="shared" si="4"/>
        <v>1.0000000000000002</v>
      </c>
      <c r="J84" s="234">
        <f t="shared" si="4"/>
        <v>1</v>
      </c>
      <c r="K84" s="234">
        <f t="shared" si="4"/>
        <v>0.99999999999999989</v>
      </c>
      <c r="L84" s="234">
        <f t="shared" si="4"/>
        <v>1</v>
      </c>
      <c r="M84" s="234">
        <f t="shared" si="4"/>
        <v>1</v>
      </c>
      <c r="N84" s="234">
        <f t="shared" si="4"/>
        <v>1</v>
      </c>
      <c r="O84" s="234">
        <f t="shared" si="4"/>
        <v>0.99999999999999978</v>
      </c>
      <c r="P84" s="234">
        <f t="shared" si="4"/>
        <v>1.0000000000000002</v>
      </c>
      <c r="Q84" s="234">
        <f t="shared" si="4"/>
        <v>1</v>
      </c>
      <c r="R84" s="234">
        <f t="shared" si="4"/>
        <v>0.99999999999999978</v>
      </c>
      <c r="S84" s="234">
        <f t="shared" si="4"/>
        <v>0.99999999999999989</v>
      </c>
      <c r="T84" s="234">
        <f t="shared" si="4"/>
        <v>0.99999999999999989</v>
      </c>
      <c r="U84" s="234">
        <f t="shared" si="4"/>
        <v>1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2.4196743632148042E-2</v>
      </c>
      <c r="C89" s="302">
        <f t="shared" si="9"/>
        <v>2.3266404835722544E-2</v>
      </c>
      <c r="D89" s="302">
        <f t="shared" si="9"/>
        <v>2.3638946812532726E-2</v>
      </c>
      <c r="E89" s="302">
        <f t="shared" si="9"/>
        <v>2.4034872001862218E-2</v>
      </c>
      <c r="F89" s="302">
        <f t="shared" si="9"/>
        <v>2.2547819017334374E-2</v>
      </c>
      <c r="G89" s="302">
        <f t="shared" si="9"/>
        <v>2.3230740500849223E-2</v>
      </c>
      <c r="H89" s="302">
        <f t="shared" si="9"/>
        <v>2.4377139720921284E-2</v>
      </c>
      <c r="I89" s="302">
        <f t="shared" si="9"/>
        <v>2.4528450779654556E-2</v>
      </c>
      <c r="J89" s="302">
        <f t="shared" si="9"/>
        <v>2.5041085683607217E-2</v>
      </c>
      <c r="K89" s="302">
        <f t="shared" si="9"/>
        <v>2.4454156343200844E-2</v>
      </c>
      <c r="L89" s="302">
        <f t="shared" si="9"/>
        <v>2.2953247738642431E-2</v>
      </c>
      <c r="M89" s="302">
        <f t="shared" si="9"/>
        <v>2.2953994442273546E-2</v>
      </c>
      <c r="N89" s="302">
        <f t="shared" si="9"/>
        <v>1.4245045468257988E-2</v>
      </c>
      <c r="O89" s="302">
        <f t="shared" si="9"/>
        <v>1.9290175286166913E-2</v>
      </c>
      <c r="P89" s="302">
        <f t="shared" si="9"/>
        <v>2.103132165971492E-2</v>
      </c>
      <c r="Q89" s="302">
        <f t="shared" si="9"/>
        <v>2.06641015959338E-2</v>
      </c>
      <c r="R89" s="302">
        <f t="shared" si="9"/>
        <v>1.969176641894713E-2</v>
      </c>
      <c r="S89" s="302">
        <f t="shared" si="9"/>
        <v>1.9395931844788786E-2</v>
      </c>
      <c r="T89" s="302">
        <f t="shared" si="9"/>
        <v>2.0489086869293266E-2</v>
      </c>
      <c r="U89" s="302">
        <f t="shared" si="9"/>
        <v>1.9442406247853785E-2</v>
      </c>
      <c r="V89" s="302">
        <f t="shared" si="9"/>
        <v>2.0153058650192568E-2</v>
      </c>
      <c r="W89" s="302">
        <f t="shared" si="9"/>
        <v>2.0655100078783659E-2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8.1908066033941046E-2</v>
      </c>
      <c r="C90" s="303">
        <f t="shared" si="10"/>
        <v>7.7879501556123137E-2</v>
      </c>
      <c r="D90" s="303">
        <f t="shared" si="10"/>
        <v>7.7651615426230974E-2</v>
      </c>
      <c r="E90" s="303">
        <f t="shared" si="10"/>
        <v>7.5962914535948958E-2</v>
      </c>
      <c r="F90" s="303">
        <f t="shared" si="10"/>
        <v>7.6462380441963282E-2</v>
      </c>
      <c r="G90" s="303">
        <f t="shared" si="10"/>
        <v>7.6905434626406421E-2</v>
      </c>
      <c r="H90" s="303">
        <f t="shared" si="10"/>
        <v>7.7378867876727167E-2</v>
      </c>
      <c r="I90" s="303">
        <f t="shared" si="10"/>
        <v>7.6123738389740597E-2</v>
      </c>
      <c r="J90" s="303">
        <f t="shared" si="10"/>
        <v>7.6150273031300134E-2</v>
      </c>
      <c r="K90" s="303">
        <f t="shared" si="10"/>
        <v>7.6554036118290772E-2</v>
      </c>
      <c r="L90" s="303">
        <f t="shared" si="10"/>
        <v>7.1003243957759504E-2</v>
      </c>
      <c r="M90" s="303">
        <f t="shared" si="10"/>
        <v>7.0606939733945828E-2</v>
      </c>
      <c r="N90" s="303">
        <f t="shared" si="10"/>
        <v>4.43698722038844E-2</v>
      </c>
      <c r="O90" s="303">
        <f t="shared" si="10"/>
        <v>6.0739825474803763E-2</v>
      </c>
      <c r="P90" s="303">
        <f t="shared" si="10"/>
        <v>6.6725664849698316E-2</v>
      </c>
      <c r="Q90" s="303">
        <f t="shared" si="10"/>
        <v>6.4917473599668707E-2</v>
      </c>
      <c r="R90" s="303">
        <f t="shared" si="10"/>
        <v>6.2013646200308012E-2</v>
      </c>
      <c r="S90" s="303">
        <f t="shared" si="10"/>
        <v>6.3069025536735351E-2</v>
      </c>
      <c r="T90" s="303">
        <f t="shared" si="10"/>
        <v>6.4342000998673113E-2</v>
      </c>
      <c r="U90" s="303">
        <f t="shared" si="10"/>
        <v>6.1018008667595394E-2</v>
      </c>
      <c r="V90" s="303">
        <f t="shared" si="10"/>
        <v>6.4087060164060822E-2</v>
      </c>
      <c r="W90" s="303">
        <f t="shared" si="10"/>
        <v>6.5527060282341495E-2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8.1908066033941046E-2</v>
      </c>
      <c r="C91" s="304">
        <f t="shared" si="11"/>
        <v>7.7879501556123137E-2</v>
      </c>
      <c r="D91" s="304">
        <f t="shared" si="11"/>
        <v>7.7651615426230974E-2</v>
      </c>
      <c r="E91" s="304">
        <f t="shared" si="11"/>
        <v>7.5962914535948958E-2</v>
      </c>
      <c r="F91" s="304">
        <f t="shared" si="11"/>
        <v>7.6462380441963282E-2</v>
      </c>
      <c r="G91" s="304">
        <f t="shared" si="11"/>
        <v>7.6905434626406421E-2</v>
      </c>
      <c r="H91" s="304">
        <f t="shared" si="11"/>
        <v>7.7378867876727167E-2</v>
      </c>
      <c r="I91" s="304">
        <f t="shared" si="11"/>
        <v>7.6123738389740597E-2</v>
      </c>
      <c r="J91" s="304">
        <f t="shared" si="11"/>
        <v>7.6150273031300134E-2</v>
      </c>
      <c r="K91" s="304">
        <f t="shared" si="11"/>
        <v>7.6554036118290772E-2</v>
      </c>
      <c r="L91" s="304">
        <f t="shared" si="11"/>
        <v>7.1003243957759504E-2</v>
      </c>
      <c r="M91" s="304">
        <f t="shared" si="11"/>
        <v>7.0606939733945828E-2</v>
      </c>
      <c r="N91" s="304">
        <f t="shared" si="11"/>
        <v>4.43698722038844E-2</v>
      </c>
      <c r="O91" s="304">
        <f t="shared" si="11"/>
        <v>6.0739825474803763E-2</v>
      </c>
      <c r="P91" s="304">
        <f t="shared" si="11"/>
        <v>6.6725664849698316E-2</v>
      </c>
      <c r="Q91" s="304">
        <f t="shared" si="11"/>
        <v>6.4917473599668707E-2</v>
      </c>
      <c r="R91" s="304">
        <f t="shared" si="11"/>
        <v>6.2013646200308012E-2</v>
      </c>
      <c r="S91" s="304">
        <f t="shared" si="11"/>
        <v>6.3069025536735351E-2</v>
      </c>
      <c r="T91" s="304">
        <f t="shared" si="11"/>
        <v>6.4342000998673113E-2</v>
      </c>
      <c r="U91" s="304">
        <f t="shared" si="11"/>
        <v>6.1018008667595394E-2</v>
      </c>
      <c r="V91" s="304">
        <f t="shared" si="11"/>
        <v>6.4087060164060822E-2</v>
      </c>
      <c r="W91" s="304">
        <f t="shared" si="11"/>
        <v>6.5527060282341495E-2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6.8256721694950881E-2</v>
      </c>
      <c r="C94" s="303">
        <f t="shared" si="14"/>
        <v>6.4899584630102633E-2</v>
      </c>
      <c r="D94" s="303">
        <f t="shared" si="14"/>
        <v>6.4709679521859145E-2</v>
      </c>
      <c r="E94" s="303">
        <f t="shared" si="14"/>
        <v>6.3302428779957481E-2</v>
      </c>
      <c r="F94" s="303">
        <f t="shared" si="14"/>
        <v>6.3718650368302779E-2</v>
      </c>
      <c r="G94" s="303">
        <f t="shared" si="14"/>
        <v>6.4087862188672004E-2</v>
      </c>
      <c r="H94" s="303">
        <f t="shared" si="14"/>
        <v>6.4482389897272646E-2</v>
      </c>
      <c r="I94" s="303">
        <f t="shared" si="14"/>
        <v>6.3436448658117178E-2</v>
      </c>
      <c r="J94" s="303">
        <f t="shared" si="14"/>
        <v>6.3458560859416785E-2</v>
      </c>
      <c r="K94" s="303">
        <f t="shared" si="14"/>
        <v>6.3795030098575636E-2</v>
      </c>
      <c r="L94" s="303">
        <f t="shared" si="14"/>
        <v>5.9169369964799608E-2</v>
      </c>
      <c r="M94" s="303">
        <f t="shared" si="14"/>
        <v>5.8839116444954855E-2</v>
      </c>
      <c r="N94" s="303">
        <f t="shared" si="14"/>
        <v>3.6974893503237016E-2</v>
      </c>
      <c r="O94" s="303">
        <f t="shared" si="14"/>
        <v>5.0616521229003147E-2</v>
      </c>
      <c r="P94" s="303">
        <f t="shared" si="14"/>
        <v>5.5604720708081951E-2</v>
      </c>
      <c r="Q94" s="303">
        <f t="shared" si="14"/>
        <v>5.4097894666390596E-2</v>
      </c>
      <c r="R94" s="303">
        <f t="shared" si="14"/>
        <v>5.1678038500256686E-2</v>
      </c>
      <c r="S94" s="303">
        <f t="shared" si="14"/>
        <v>5.2557521280612807E-2</v>
      </c>
      <c r="T94" s="303">
        <f t="shared" si="14"/>
        <v>5.3618334165560923E-2</v>
      </c>
      <c r="U94" s="303">
        <f t="shared" si="14"/>
        <v>5.0848340556329502E-2</v>
      </c>
      <c r="V94" s="303">
        <f t="shared" si="14"/>
        <v>5.3405883470050701E-2</v>
      </c>
      <c r="W94" s="303">
        <f t="shared" si="14"/>
        <v>5.4605883568617924E-2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6.8256721694950881E-2</v>
      </c>
      <c r="C95" s="304">
        <f t="shared" si="15"/>
        <v>6.4899584630102633E-2</v>
      </c>
      <c r="D95" s="304">
        <f t="shared" si="15"/>
        <v>6.4709679521859145E-2</v>
      </c>
      <c r="E95" s="304">
        <f t="shared" si="15"/>
        <v>6.3302428779957481E-2</v>
      </c>
      <c r="F95" s="304">
        <f t="shared" si="15"/>
        <v>6.3718650368302779E-2</v>
      </c>
      <c r="G95" s="304">
        <f t="shared" si="15"/>
        <v>6.4087862188672004E-2</v>
      </c>
      <c r="H95" s="304">
        <f t="shared" si="15"/>
        <v>6.4482389897272646E-2</v>
      </c>
      <c r="I95" s="304">
        <f t="shared" si="15"/>
        <v>6.3436448658117178E-2</v>
      </c>
      <c r="J95" s="304">
        <f t="shared" si="15"/>
        <v>6.3458560859416785E-2</v>
      </c>
      <c r="K95" s="304">
        <f t="shared" si="15"/>
        <v>6.3795030098575636E-2</v>
      </c>
      <c r="L95" s="304">
        <f t="shared" si="15"/>
        <v>5.9169369964799608E-2</v>
      </c>
      <c r="M95" s="304">
        <f t="shared" si="15"/>
        <v>5.8839116444954855E-2</v>
      </c>
      <c r="N95" s="304">
        <f t="shared" si="15"/>
        <v>3.6974893503237016E-2</v>
      </c>
      <c r="O95" s="304">
        <f t="shared" si="15"/>
        <v>5.0616521229003147E-2</v>
      </c>
      <c r="P95" s="304">
        <f t="shared" si="15"/>
        <v>5.5604720708081951E-2</v>
      </c>
      <c r="Q95" s="304">
        <f t="shared" si="15"/>
        <v>5.4097894666390596E-2</v>
      </c>
      <c r="R95" s="304">
        <f t="shared" si="15"/>
        <v>5.1678038500256686E-2</v>
      </c>
      <c r="S95" s="304">
        <f t="shared" si="15"/>
        <v>5.2557521280612807E-2</v>
      </c>
      <c r="T95" s="304">
        <f t="shared" si="15"/>
        <v>5.3618334165560923E-2</v>
      </c>
      <c r="U95" s="304">
        <f t="shared" si="15"/>
        <v>5.0848340556329502E-2</v>
      </c>
      <c r="V95" s="304">
        <f t="shared" si="15"/>
        <v>5.3405883470050701E-2</v>
      </c>
      <c r="W95" s="304">
        <f t="shared" si="15"/>
        <v>5.4605883568617924E-2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0.67204036041121729</v>
      </c>
      <c r="C98" s="303">
        <f t="shared" si="18"/>
        <v>0.68431085456820795</v>
      </c>
      <c r="D98" s="303">
        <f t="shared" si="18"/>
        <v>0.68420419017900702</v>
      </c>
      <c r="E98" s="303">
        <f t="shared" si="18"/>
        <v>0.68176027722269106</v>
      </c>
      <c r="F98" s="303">
        <f t="shared" si="18"/>
        <v>0.68593960648949326</v>
      </c>
      <c r="G98" s="303">
        <f t="shared" si="18"/>
        <v>0.68173743881561943</v>
      </c>
      <c r="H98" s="303">
        <f t="shared" si="18"/>
        <v>0.67883772285566124</v>
      </c>
      <c r="I98" s="303">
        <f t="shared" si="18"/>
        <v>0.67857915030755445</v>
      </c>
      <c r="J98" s="303">
        <f t="shared" si="18"/>
        <v>0.67973600093540598</v>
      </c>
      <c r="K98" s="303">
        <f t="shared" si="18"/>
        <v>0.67215248482945189</v>
      </c>
      <c r="L98" s="303">
        <f t="shared" si="18"/>
        <v>0.68647270826688667</v>
      </c>
      <c r="M98" s="303">
        <f t="shared" si="18"/>
        <v>0.68825245796040291</v>
      </c>
      <c r="N98" s="303">
        <f t="shared" si="18"/>
        <v>0.73293653512608603</v>
      </c>
      <c r="O98" s="303">
        <f t="shared" si="18"/>
        <v>0.70069453222552058</v>
      </c>
      <c r="P98" s="303">
        <f t="shared" si="18"/>
        <v>0.69166093744657831</v>
      </c>
      <c r="Q98" s="303">
        <f t="shared" si="18"/>
        <v>0.69347341472005908</v>
      </c>
      <c r="R98" s="303">
        <f t="shared" si="18"/>
        <v>0.69655175227216204</v>
      </c>
      <c r="S98" s="303">
        <f t="shared" si="18"/>
        <v>0.69607961132563956</v>
      </c>
      <c r="T98" s="303">
        <f t="shared" si="18"/>
        <v>0.69653380638266182</v>
      </c>
      <c r="U98" s="303">
        <f t="shared" si="18"/>
        <v>0.69833405001536653</v>
      </c>
      <c r="V98" s="303">
        <f t="shared" si="18"/>
        <v>0.69255099933741104</v>
      </c>
      <c r="W98" s="303">
        <f t="shared" si="18"/>
        <v>0.68928548068356776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0.11855254552656892</v>
      </c>
      <c r="C99" s="303">
        <f t="shared" si="19"/>
        <v>0.11569502131865206</v>
      </c>
      <c r="D99" s="303">
        <f t="shared" si="19"/>
        <v>0.1155432873404556</v>
      </c>
      <c r="E99" s="303">
        <f t="shared" si="19"/>
        <v>0.11871236707552849</v>
      </c>
      <c r="F99" s="303">
        <f t="shared" si="19"/>
        <v>0.11701145295860717</v>
      </c>
      <c r="G99" s="303">
        <f t="shared" si="19"/>
        <v>0.11863018999715287</v>
      </c>
      <c r="H99" s="303">
        <f t="shared" si="19"/>
        <v>0.1186987656831222</v>
      </c>
      <c r="I99" s="303">
        <f t="shared" si="19"/>
        <v>0.12014084826353891</v>
      </c>
      <c r="J99" s="303">
        <f t="shared" si="19"/>
        <v>0.11865069059259345</v>
      </c>
      <c r="K99" s="303">
        <f t="shared" si="19"/>
        <v>0.12422476971113519</v>
      </c>
      <c r="L99" s="303">
        <f t="shared" si="19"/>
        <v>0.1223371418433296</v>
      </c>
      <c r="M99" s="303">
        <f t="shared" si="19"/>
        <v>0.12172721151094477</v>
      </c>
      <c r="N99" s="303">
        <f t="shared" si="19"/>
        <v>0.1308308980552001</v>
      </c>
      <c r="O99" s="303">
        <f t="shared" si="19"/>
        <v>0.1284059659229875</v>
      </c>
      <c r="P99" s="303">
        <f t="shared" si="19"/>
        <v>0.12571310248088791</v>
      </c>
      <c r="Q99" s="303">
        <f t="shared" si="19"/>
        <v>0.12695438502120621</v>
      </c>
      <c r="R99" s="303">
        <f t="shared" si="19"/>
        <v>0.12931457953132891</v>
      </c>
      <c r="S99" s="303">
        <f t="shared" si="19"/>
        <v>0.12845736040259542</v>
      </c>
      <c r="T99" s="303">
        <f t="shared" si="19"/>
        <v>0.12567557767161172</v>
      </c>
      <c r="U99" s="303">
        <f t="shared" si="19"/>
        <v>0.12951884839805869</v>
      </c>
      <c r="V99" s="303">
        <f t="shared" si="19"/>
        <v>0.12908276830694107</v>
      </c>
      <c r="W99" s="303">
        <f t="shared" si="19"/>
        <v>0.12911554614025081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6.9983633971555104E-2</v>
      </c>
      <c r="C100" s="304">
        <f t="shared" si="20"/>
        <v>6.6239311022737446E-2</v>
      </c>
      <c r="D100" s="304">
        <f t="shared" si="20"/>
        <v>6.60952857679903E-2</v>
      </c>
      <c r="E100" s="304">
        <f t="shared" si="20"/>
        <v>6.9440989109643622E-2</v>
      </c>
      <c r="F100" s="304">
        <f t="shared" si="20"/>
        <v>6.7438031416954952E-2</v>
      </c>
      <c r="G100" s="304">
        <f t="shared" si="20"/>
        <v>6.9360462581798094E-2</v>
      </c>
      <c r="H100" s="304">
        <f t="shared" si="20"/>
        <v>6.9638603133644936E-2</v>
      </c>
      <c r="I100" s="304">
        <f t="shared" si="20"/>
        <v>7.109937296554146E-2</v>
      </c>
      <c r="J100" s="304">
        <f t="shared" si="20"/>
        <v>6.9525608744846326E-2</v>
      </c>
      <c r="K100" s="304">
        <f t="shared" si="20"/>
        <v>7.5647754831867073E-2</v>
      </c>
      <c r="L100" s="304">
        <f t="shared" si="20"/>
        <v>7.2725192596198196E-2</v>
      </c>
      <c r="M100" s="304">
        <f t="shared" si="20"/>
        <v>7.1986638284441712E-2</v>
      </c>
      <c r="N100" s="304">
        <f t="shared" si="20"/>
        <v>7.7860969689298107E-2</v>
      </c>
      <c r="O100" s="304">
        <f t="shared" si="20"/>
        <v>7.7766193719545573E-2</v>
      </c>
      <c r="P100" s="304">
        <f t="shared" si="20"/>
        <v>7.5726195628529627E-2</v>
      </c>
      <c r="Q100" s="304">
        <f t="shared" si="20"/>
        <v>7.6836488940258588E-2</v>
      </c>
      <c r="R100" s="304">
        <f t="shared" si="20"/>
        <v>7.8974209454603594E-2</v>
      </c>
      <c r="S100" s="304">
        <f t="shared" si="20"/>
        <v>7.8151112341784623E-2</v>
      </c>
      <c r="T100" s="304">
        <f t="shared" si="20"/>
        <v>7.5336504559133335E-2</v>
      </c>
      <c r="U100" s="304">
        <f t="shared" si="20"/>
        <v>7.9049670192307589E-2</v>
      </c>
      <c r="V100" s="304">
        <f t="shared" si="20"/>
        <v>7.9031535947067313E-2</v>
      </c>
      <c r="W100" s="304">
        <f t="shared" si="20"/>
        <v>7.9300315508878491E-2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4.8568911555013805E-2</v>
      </c>
      <c r="C101" s="304">
        <f t="shared" si="21"/>
        <v>4.9455710295914605E-2</v>
      </c>
      <c r="D101" s="304">
        <f t="shared" si="21"/>
        <v>4.9448001572465317E-2</v>
      </c>
      <c r="E101" s="304">
        <f t="shared" si="21"/>
        <v>4.9271377965884877E-2</v>
      </c>
      <c r="F101" s="304">
        <f t="shared" si="21"/>
        <v>4.9573421541652229E-2</v>
      </c>
      <c r="G101" s="304">
        <f t="shared" si="21"/>
        <v>4.9269727415354785E-2</v>
      </c>
      <c r="H101" s="304">
        <f t="shared" si="21"/>
        <v>4.9060162549477239E-2</v>
      </c>
      <c r="I101" s="304">
        <f t="shared" si="21"/>
        <v>4.9041475297997447E-2</v>
      </c>
      <c r="J101" s="304">
        <f t="shared" si="21"/>
        <v>4.9125081847747103E-2</v>
      </c>
      <c r="K101" s="304">
        <f t="shared" si="21"/>
        <v>4.8577014879268111E-2</v>
      </c>
      <c r="L101" s="304">
        <f t="shared" si="21"/>
        <v>4.9611949247131394E-2</v>
      </c>
      <c r="M101" s="304">
        <f t="shared" si="21"/>
        <v>4.9740573226503049E-2</v>
      </c>
      <c r="N101" s="304">
        <f t="shared" si="21"/>
        <v>5.2969928365901975E-2</v>
      </c>
      <c r="O101" s="304">
        <f t="shared" si="21"/>
        <v>5.063977220344195E-2</v>
      </c>
      <c r="P101" s="304">
        <f t="shared" si="21"/>
        <v>4.9986906852358265E-2</v>
      </c>
      <c r="Q101" s="304">
        <f t="shared" si="21"/>
        <v>5.0117896080947612E-2</v>
      </c>
      <c r="R101" s="304">
        <f t="shared" si="21"/>
        <v>5.0340370076725288E-2</v>
      </c>
      <c r="S101" s="304">
        <f t="shared" si="21"/>
        <v>5.0306248060810771E-2</v>
      </c>
      <c r="T101" s="304">
        <f t="shared" si="21"/>
        <v>5.03390731124784E-2</v>
      </c>
      <c r="U101" s="304">
        <f t="shared" si="21"/>
        <v>5.0469178205751107E-2</v>
      </c>
      <c r="V101" s="304">
        <f t="shared" si="21"/>
        <v>5.005123235987375E-2</v>
      </c>
      <c r="W101" s="304">
        <f t="shared" si="21"/>
        <v>4.9815230631372318E-2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3.5045562701173719E-2</v>
      </c>
      <c r="C105" s="303">
        <f t="shared" si="25"/>
        <v>3.3948633091191498E-2</v>
      </c>
      <c r="D105" s="303">
        <f t="shared" si="25"/>
        <v>3.425228071991495E-2</v>
      </c>
      <c r="E105" s="303">
        <f t="shared" si="25"/>
        <v>3.6227140384011626E-2</v>
      </c>
      <c r="F105" s="303">
        <f t="shared" si="25"/>
        <v>3.4320090724299153E-2</v>
      </c>
      <c r="G105" s="303">
        <f t="shared" si="25"/>
        <v>3.5408333871299873E-2</v>
      </c>
      <c r="H105" s="303">
        <f t="shared" si="25"/>
        <v>3.6225113966295408E-2</v>
      </c>
      <c r="I105" s="303">
        <f t="shared" si="25"/>
        <v>3.7191363601394384E-2</v>
      </c>
      <c r="J105" s="303">
        <f t="shared" si="25"/>
        <v>3.6963388897676336E-2</v>
      </c>
      <c r="K105" s="303">
        <f t="shared" si="25"/>
        <v>3.8819522899345683E-2</v>
      </c>
      <c r="L105" s="303">
        <f t="shared" si="25"/>
        <v>3.806428822858221E-2</v>
      </c>
      <c r="M105" s="303">
        <f t="shared" si="25"/>
        <v>3.7620279907478127E-2</v>
      </c>
      <c r="N105" s="303">
        <f t="shared" si="25"/>
        <v>4.0642755643334541E-2</v>
      </c>
      <c r="O105" s="303">
        <f t="shared" si="25"/>
        <v>4.0252979861517893E-2</v>
      </c>
      <c r="P105" s="303">
        <f t="shared" si="25"/>
        <v>3.9264252855038664E-2</v>
      </c>
      <c r="Q105" s="303">
        <f t="shared" si="25"/>
        <v>3.9892730396741502E-2</v>
      </c>
      <c r="R105" s="303">
        <f t="shared" si="25"/>
        <v>4.0750217076997081E-2</v>
      </c>
      <c r="S105" s="303">
        <f t="shared" si="25"/>
        <v>4.0440549609627924E-2</v>
      </c>
      <c r="T105" s="303">
        <f t="shared" si="25"/>
        <v>3.9341193912199042E-2</v>
      </c>
      <c r="U105" s="303">
        <f t="shared" si="25"/>
        <v>4.0838346114796135E-2</v>
      </c>
      <c r="V105" s="303">
        <f t="shared" si="25"/>
        <v>4.0720230071343747E-2</v>
      </c>
      <c r="W105" s="303">
        <f t="shared" si="25"/>
        <v>4.0810929246438289E-2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2.589684805923206E-2</v>
      </c>
      <c r="C106" s="304">
        <f t="shared" si="26"/>
        <v>2.4632876027141107E-2</v>
      </c>
      <c r="D106" s="304">
        <f t="shared" si="26"/>
        <v>2.4937975714575226E-2</v>
      </c>
      <c r="E106" s="304">
        <f t="shared" si="26"/>
        <v>2.694610519930201E-2</v>
      </c>
      <c r="F106" s="304">
        <f t="shared" si="26"/>
        <v>2.4982160904818952E-2</v>
      </c>
      <c r="G106" s="304">
        <f t="shared" si="26"/>
        <v>2.6127609593615316E-2</v>
      </c>
      <c r="H106" s="304">
        <f t="shared" si="26"/>
        <v>2.6983864510992214E-2</v>
      </c>
      <c r="I106" s="304">
        <f t="shared" si="26"/>
        <v>2.7953634182381011E-2</v>
      </c>
      <c r="J106" s="304">
        <f t="shared" si="26"/>
        <v>2.7709910876494059E-2</v>
      </c>
      <c r="K106" s="304">
        <f t="shared" si="26"/>
        <v>2.966928186945585E-2</v>
      </c>
      <c r="L106" s="304">
        <f t="shared" si="26"/>
        <v>2.8719101112779064E-2</v>
      </c>
      <c r="M106" s="304">
        <f t="shared" si="26"/>
        <v>2.8250864452070347E-2</v>
      </c>
      <c r="N106" s="304">
        <f t="shared" si="26"/>
        <v>3.066504060488209E-2</v>
      </c>
      <c r="O106" s="304">
        <f t="shared" si="26"/>
        <v>3.0714186205467876E-2</v>
      </c>
      <c r="P106" s="304">
        <f t="shared" si="26"/>
        <v>2.9848436605840988E-2</v>
      </c>
      <c r="Q106" s="304">
        <f t="shared" si="26"/>
        <v>3.0452240276230592E-2</v>
      </c>
      <c r="R106" s="304">
        <f t="shared" si="26"/>
        <v>3.1267820497447717E-2</v>
      </c>
      <c r="S106" s="304">
        <f t="shared" si="26"/>
        <v>3.0964580445818696E-2</v>
      </c>
      <c r="T106" s="304">
        <f t="shared" si="26"/>
        <v>2.9859041636164329E-2</v>
      </c>
      <c r="U106" s="304">
        <f t="shared" si="26"/>
        <v>3.1331686508172661E-2</v>
      </c>
      <c r="V106" s="304">
        <f t="shared" si="26"/>
        <v>3.1292297106048972E-2</v>
      </c>
      <c r="W106" s="304">
        <f t="shared" si="26"/>
        <v>3.142745090036262E-2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9.1487146419416583E-3</v>
      </c>
      <c r="C107" s="304">
        <f t="shared" si="27"/>
        <v>9.3157570640503944E-3</v>
      </c>
      <c r="D107" s="304">
        <f t="shared" si="27"/>
        <v>9.3143050053397253E-3</v>
      </c>
      <c r="E107" s="304">
        <f t="shared" si="27"/>
        <v>9.2810351847096139E-3</v>
      </c>
      <c r="F107" s="304">
        <f t="shared" si="27"/>
        <v>9.337929819480199E-3</v>
      </c>
      <c r="G107" s="304">
        <f t="shared" si="27"/>
        <v>9.280724277684553E-3</v>
      </c>
      <c r="H107" s="304">
        <f t="shared" si="27"/>
        <v>9.2412494553031927E-3</v>
      </c>
      <c r="I107" s="304">
        <f t="shared" si="27"/>
        <v>9.237729419013371E-3</v>
      </c>
      <c r="J107" s="304">
        <f t="shared" si="27"/>
        <v>9.2534780211822772E-3</v>
      </c>
      <c r="K107" s="304">
        <f t="shared" si="27"/>
        <v>9.1502410298898336E-3</v>
      </c>
      <c r="L107" s="304">
        <f t="shared" si="27"/>
        <v>9.3451871158031427E-3</v>
      </c>
      <c r="M107" s="304">
        <f t="shared" si="27"/>
        <v>9.3694154554077765E-3</v>
      </c>
      <c r="N107" s="304">
        <f t="shared" si="27"/>
        <v>9.9777150384524529E-3</v>
      </c>
      <c r="O107" s="304">
        <f t="shared" si="27"/>
        <v>9.5387936560500132E-3</v>
      </c>
      <c r="P107" s="304">
        <f t="shared" si="27"/>
        <v>9.4158162491976768E-3</v>
      </c>
      <c r="Q107" s="304">
        <f t="shared" si="27"/>
        <v>9.4404901205109061E-3</v>
      </c>
      <c r="R107" s="304">
        <f t="shared" si="27"/>
        <v>9.4823965795493639E-3</v>
      </c>
      <c r="S107" s="304">
        <f t="shared" si="27"/>
        <v>9.4759691638092291E-3</v>
      </c>
      <c r="T107" s="304">
        <f t="shared" si="27"/>
        <v>9.4821522760347131E-3</v>
      </c>
      <c r="U107" s="304">
        <f t="shared" si="27"/>
        <v>9.5066596066234743E-3</v>
      </c>
      <c r="V107" s="304">
        <f t="shared" si="27"/>
        <v>9.4279329652947781E-3</v>
      </c>
      <c r="W107" s="304">
        <f t="shared" si="27"/>
        <v>9.383478346075674E-3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1.7119918720028653</v>
      </c>
      <c r="C113" s="322">
        <f>IF(C$5=0,0,C$5/FBT_fec!C$5)</f>
        <v>1.8076125673827446</v>
      </c>
      <c r="D113" s="322">
        <f>IF(D$5=0,0,D$5/FBT_fec!D$5)</f>
        <v>1.7861381397603167</v>
      </c>
      <c r="E113" s="322">
        <f>IF(E$5=0,0,E$5/FBT_fec!E$5)</f>
        <v>1.5906060004121829</v>
      </c>
      <c r="F113" s="322">
        <f>IF(F$5=0,0,F$5/FBT_fec!F$5)</f>
        <v>1.7428651390183019</v>
      </c>
      <c r="G113" s="322">
        <f>IF(G$5=0,0,G$5/FBT_fec!G$5)</f>
        <v>1.6487127412046978</v>
      </c>
      <c r="H113" s="322">
        <f>IF(H$5=0,0,H$5/FBT_fec!H$5)</f>
        <v>1.6013410680492386</v>
      </c>
      <c r="I113" s="322">
        <f>IF(I$5=0,0,I$5/FBT_fec!I$5)</f>
        <v>1.5188044442597937</v>
      </c>
      <c r="J113" s="322">
        <f>IF(J$5=0,0,J$5/FBT_fec!J$5)</f>
        <v>1.5500210714933647</v>
      </c>
      <c r="K113" s="322">
        <f>IF(K$5=0,0,K$5/FBT_fec!K$5)</f>
        <v>1.3967120848936958</v>
      </c>
      <c r="L113" s="322">
        <f>IF(L$5=0,0,L$5/FBT_fec!L$5)</f>
        <v>1.4200453505821227</v>
      </c>
      <c r="M113" s="322">
        <f>IF(M$5=0,0,M$5/FBT_fec!M$5)</f>
        <v>1.4464145485244022</v>
      </c>
      <c r="N113" s="322">
        <f>IF(N$5=0,0,N$5/FBT_fec!N$5)</f>
        <v>1.1050763445266545</v>
      </c>
      <c r="O113" s="322">
        <f>IF(O$5=0,0,O$5/FBT_fec!O$5)</f>
        <v>1.2092049757149157</v>
      </c>
      <c r="P113" s="322">
        <f>IF(P$5=0,0,P$5/FBT_fec!P$5)</f>
        <v>1.2552023990478167</v>
      </c>
      <c r="Q113" s="322">
        <f>IF(Q$5=0,0,Q$5/FBT_fec!Q$5)</f>
        <v>1.2382797907533127</v>
      </c>
      <c r="R113" s="322">
        <f>IF(R$5=0,0,R$5/FBT_fec!R$5)</f>
        <v>1.1757917353925471</v>
      </c>
      <c r="S113" s="322">
        <f>IF(S$5=0,0,S$5/FBT_fec!S$5)</f>
        <v>1.1872626224124916</v>
      </c>
      <c r="T113" s="322">
        <f>IF(T$5=0,0,T$5/FBT_fec!T$5)</f>
        <v>1.2675341631098702</v>
      </c>
      <c r="U113" s="322">
        <f>IF(U$5=0,0,U$5/FBT_fec!U$5)</f>
        <v>1.1736565855511973</v>
      </c>
      <c r="V113" s="322">
        <f>IF(V$5=0,0,V$5/FBT_fec!V$5)</f>
        <v>1.1932916963469913</v>
      </c>
      <c r="W113" s="322">
        <f>IF(W$5=0,0,W$5/FBT_fec!W$5)</f>
        <v>1.1966369284108997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2.0593380144269045</v>
      </c>
      <c r="C118" s="334">
        <f>IF(C$10=0,0,C$10/FBT_fec!C$10)</f>
        <v>2.0691868794662036</v>
      </c>
      <c r="D118" s="334">
        <f>IF(D$10=0,0,D$10/FBT_fec!D$10)</f>
        <v>2.0723738003632066</v>
      </c>
      <c r="E118" s="334">
        <f>IF(E$10=0,0,E$10/FBT_fec!E$10)</f>
        <v>1.9194412087034911</v>
      </c>
      <c r="F118" s="334">
        <f>IF(F$10=0,0,F$10/FBT_fec!F$10)</f>
        <v>1.966442459985301</v>
      </c>
      <c r="G118" s="334">
        <f>IF(G$10=0,0,G$10/FBT_fec!G$10)</f>
        <v>1.9273765830093843</v>
      </c>
      <c r="H118" s="334">
        <f>IF(H$10=0,0,H$10/FBT_fec!H$10)</f>
        <v>1.954950595069525</v>
      </c>
      <c r="I118" s="334">
        <f>IF(I$10=0,0,I$10/FBT_fec!I$10)</f>
        <v>1.8800250807840024</v>
      </c>
      <c r="J118" s="334">
        <f>IF(J$10=0,0,J$10/FBT_fec!J$10)</f>
        <v>1.9420217830242579</v>
      </c>
      <c r="K118" s="334">
        <f>IF(K$10=0,0,K$10/FBT_fec!K$10)</f>
        <v>1.7474604193243082</v>
      </c>
      <c r="L118" s="334">
        <f>IF(L$10=0,0,L$10/FBT_fec!L$10)</f>
        <v>1.6587904651577545</v>
      </c>
      <c r="M118" s="334">
        <f>IF(M$10=0,0,M$10/FBT_fec!M$10)</f>
        <v>1.6869441242127985</v>
      </c>
      <c r="N118" s="334">
        <f>IF(N$10=0,0,N$10/FBT_fec!N$10)</f>
        <v>0.73065896782335038</v>
      </c>
      <c r="O118" s="334">
        <f>IF(O$10=0,0,O$10/FBT_fec!O$10)</f>
        <v>1.1474484874431881</v>
      </c>
      <c r="P118" s="334">
        <f>IF(P$10=0,0,P$10/FBT_fec!P$10)</f>
        <v>1.3122800332926801</v>
      </c>
      <c r="Q118" s="334">
        <f>IF(Q$10=0,0,Q$10/FBT_fec!Q$10)</f>
        <v>1.2683676403274491</v>
      </c>
      <c r="R118" s="334">
        <f>IF(R$10=0,0,R$10/FBT_fec!R$10)</f>
        <v>1.1381401864362179</v>
      </c>
      <c r="S118" s="334">
        <f>IF(S$10=0,0,S$10/FBT_fec!S$10)</f>
        <v>1.100085345837218</v>
      </c>
      <c r="T118" s="334">
        <f>IF(T$10=0,0,T$10/FBT_fec!T$10)</f>
        <v>1.2853305272529634</v>
      </c>
      <c r="U118" s="334">
        <f>IF(U$10=0,0,U$10/FBT_fec!U$10)</f>
        <v>1.1185788118455045</v>
      </c>
      <c r="V118" s="334">
        <f>IF(V$10=0,0,V$10/FBT_fec!V$10)</f>
        <v>1.1792003797948061</v>
      </c>
      <c r="W118" s="334">
        <f>IF(W$10=0,0,W$10/FBT_fec!W$10)</f>
        <v>1.2127964707777268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2.2475906104053314</v>
      </c>
      <c r="C119" s="350">
        <f>IF(C$16=0,0,C$16/FBT_fec!C$16)</f>
        <v>2.2403085324402454</v>
      </c>
      <c r="D119" s="350">
        <f>IF(D$16=0,0,D$16/FBT_fec!D$16)</f>
        <v>2.2079774939921317</v>
      </c>
      <c r="E119" s="350">
        <f>IF(E$16=0,0,E$16/FBT_fec!E$16)</f>
        <v>1.9796736673973214</v>
      </c>
      <c r="F119" s="350">
        <f>IF(F$16=0,0,F$16/FBT_fec!F$16)</f>
        <v>2.1553200276204185</v>
      </c>
      <c r="G119" s="350">
        <f>IF(G$16=0,0,G$16/FBT_fec!G$16)</f>
        <v>2.0700154845258529</v>
      </c>
      <c r="H119" s="350">
        <f>IF(H$16=0,0,H$16/FBT_fec!H$16)</f>
        <v>2.0234040749808875</v>
      </c>
      <c r="I119" s="350">
        <f>IF(I$16=0,0,I$16/FBT_fec!I$16)</f>
        <v>1.9067467000066123</v>
      </c>
      <c r="J119" s="350">
        <f>IF(J$16=0,0,J$16/FBT_fec!J$16)</f>
        <v>1.9342584843724306</v>
      </c>
      <c r="K119" s="350">
        <f>IF(K$16=0,0,K$16/FBT_fec!K$16)</f>
        <v>1.785829663217728</v>
      </c>
      <c r="L119" s="350">
        <f>IF(L$16=0,0,L$16/FBT_fec!L$16)</f>
        <v>1.6763970708210338</v>
      </c>
      <c r="M119" s="350">
        <f>IF(M$16=0,0,M$16/FBT_fec!M$16)</f>
        <v>1.6959947543797611</v>
      </c>
      <c r="N119" s="350">
        <f>IF(N$16=0,0,N$16/FBT_fec!N$16)</f>
        <v>0.74321488655730339</v>
      </c>
      <c r="O119" s="350">
        <f>IF(O$16=0,0,O$16/FBT_fec!O$16)</f>
        <v>1.199855026396643</v>
      </c>
      <c r="P119" s="350">
        <f>IF(P$16=0,0,P$16/FBT_fec!P$16)</f>
        <v>1.3897521772660932</v>
      </c>
      <c r="Q119" s="350">
        <f>IF(Q$16=0,0,Q$16/FBT_fec!Q$16)</f>
        <v>1.3289585937339645</v>
      </c>
      <c r="R119" s="350">
        <f>IF(R$16=0,0,R$16/FBT_fec!R$16)</f>
        <v>1.1951115354842523</v>
      </c>
      <c r="S119" s="350">
        <f>IF(S$16=0,0,S$16/FBT_fec!S$16)</f>
        <v>1.2322555298891971</v>
      </c>
      <c r="T119" s="350">
        <f>IF(T$16=0,0,T$16/FBT_fec!T$16)</f>
        <v>1.3468273663928332</v>
      </c>
      <c r="U119" s="350">
        <f>IF(U$16=0,0,U$16/FBT_fec!U$16)</f>
        <v>1.1700852491008638</v>
      </c>
      <c r="V119" s="350">
        <f>IF(V$16=0,0,V$16/FBT_fec!V$16)</f>
        <v>1.2610830300109286</v>
      </c>
      <c r="W119" s="350">
        <f>IF(W$16=0,0,W$16/FBT_fec!W$16)</f>
        <v>1.2978617160752348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2.2475906104053314</v>
      </c>
      <c r="C120" s="350">
        <f>IF(C$25=0,0,C$25/FBT_fec!C$25)</f>
        <v>2.2403085324402459</v>
      </c>
      <c r="D120" s="350">
        <f>IF(D$25=0,0,D$25/FBT_fec!D$25)</f>
        <v>2.2079774939921322</v>
      </c>
      <c r="E120" s="350">
        <f>IF(E$25=0,0,E$25/FBT_fec!E$25)</f>
        <v>1.9796736673973212</v>
      </c>
      <c r="F120" s="350">
        <f>IF(F$25=0,0,F$25/FBT_fec!F$25)</f>
        <v>2.1553200276204185</v>
      </c>
      <c r="G120" s="350">
        <f>IF(G$25=0,0,G$25/FBT_fec!G$25)</f>
        <v>2.0700154845258529</v>
      </c>
      <c r="H120" s="350">
        <f>IF(H$25=0,0,H$25/FBT_fec!H$25)</f>
        <v>2.0234040749808875</v>
      </c>
      <c r="I120" s="350">
        <f>IF(I$25=0,0,I$25/FBT_fec!I$25)</f>
        <v>1.9067467000066123</v>
      </c>
      <c r="J120" s="350">
        <f>IF(J$25=0,0,J$25/FBT_fec!J$25)</f>
        <v>1.93425848437243</v>
      </c>
      <c r="K120" s="350">
        <f>IF(K$25=0,0,K$25/FBT_fec!K$25)</f>
        <v>1.7858296632177275</v>
      </c>
      <c r="L120" s="350">
        <f>IF(L$25=0,0,L$25/FBT_fec!L$25)</f>
        <v>1.676397070821035</v>
      </c>
      <c r="M120" s="350">
        <f>IF(M$25=0,0,M$25/FBT_fec!M$25)</f>
        <v>1.6959947543797602</v>
      </c>
      <c r="N120" s="350">
        <f>IF(N$25=0,0,N$25/FBT_fec!N$25)</f>
        <v>0.74321488655730328</v>
      </c>
      <c r="O120" s="350">
        <f>IF(O$25=0,0,O$25/FBT_fec!O$25)</f>
        <v>1.1998550263966432</v>
      </c>
      <c r="P120" s="350">
        <f>IF(P$25=0,0,P$25/FBT_fec!P$25)</f>
        <v>1.3897521772660932</v>
      </c>
      <c r="Q120" s="350">
        <f>IF(Q$25=0,0,Q$25/FBT_fec!Q$25)</f>
        <v>1.3289585937339641</v>
      </c>
      <c r="R120" s="350">
        <f>IF(R$25=0,0,R$25/FBT_fec!R$25)</f>
        <v>1.1951115354842521</v>
      </c>
      <c r="S120" s="350">
        <f>IF(S$25=0,0,S$25/FBT_fec!S$25)</f>
        <v>1.2322555298891975</v>
      </c>
      <c r="T120" s="350">
        <f>IF(T$25=0,0,T$25/FBT_fec!T$25)</f>
        <v>1.3468273663928325</v>
      </c>
      <c r="U120" s="350">
        <f>IF(U$25=0,0,U$25/FBT_fec!U$25)</f>
        <v>1.1700852491008638</v>
      </c>
      <c r="V120" s="350">
        <f>IF(V$25=0,0,V$25/FBT_fec!V$25)</f>
        <v>1.2610830300109288</v>
      </c>
      <c r="W120" s="350">
        <f>IF(W$25=0,0,W$25/FBT_fec!W$25)</f>
        <v>1.297861716075235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2.0254531839892542</v>
      </c>
      <c r="C121" s="350">
        <f>IF(C$34=0,0,C$34/FBT_fec!C$34)</f>
        <v>2.1952336561444339</v>
      </c>
      <c r="D121" s="350">
        <f>IF(D$34=0,0,D$34/FBT_fec!D$34)</f>
        <v>2.170843886515438</v>
      </c>
      <c r="E121" s="350">
        <f>IF(E$34=0,0,E$34/FBT_fec!E$34)</f>
        <v>1.9929615362476751</v>
      </c>
      <c r="F121" s="350">
        <f>IF(F$34=0,0,F$34/FBT_fec!F$34)</f>
        <v>2.1649307014660781</v>
      </c>
      <c r="G121" s="350">
        <f>IF(G$34=0,0,G$34/FBT_fec!G$34)</f>
        <v>2.0505670610665447</v>
      </c>
      <c r="H121" s="350">
        <f>IF(H$34=0,0,H$34/FBT_fec!H$34)</f>
        <v>1.9788702651096841</v>
      </c>
      <c r="I121" s="350">
        <f>IF(I$34=0,0,I$34/FBT_fec!I$34)</f>
        <v>1.9064186704693131</v>
      </c>
      <c r="J121" s="350">
        <f>IF(J$34=0,0,J$34/FBT_fec!J$34)</f>
        <v>1.9342069578593239</v>
      </c>
      <c r="K121" s="350">
        <f>IF(K$34=0,0,K$34/FBT_fec!K$34)</f>
        <v>1.761432319578254</v>
      </c>
      <c r="L121" s="350">
        <f>IF(L$34=0,0,L$34/FBT_fec!L$34)</f>
        <v>1.8763771184954259</v>
      </c>
      <c r="M121" s="350">
        <f>IF(M$34=0,0,M$34/FBT_fec!M$34)</f>
        <v>1.9167602150048122</v>
      </c>
      <c r="N121" s="350">
        <f>IF(N$34=0,0,N$34/FBT_fec!N$34)</f>
        <v>1.8759211981801376</v>
      </c>
      <c r="O121" s="350">
        <f>IF(O$34=0,0,O$34/FBT_fec!O$34)</f>
        <v>1.7568401667079472</v>
      </c>
      <c r="P121" s="350">
        <f>IF(P$34=0,0,P$34/FBT_fec!P$34)</f>
        <v>1.7299452561750202</v>
      </c>
      <c r="Q121" s="350">
        <f>IF(Q$34=0,0,Q$34/FBT_fec!Q$34)</f>
        <v>1.7335148620699541</v>
      </c>
      <c r="R121" s="350">
        <f>IF(R$34=0,0,R$34/FBT_fec!R$34)</f>
        <v>1.6884083060792161</v>
      </c>
      <c r="S121" s="350">
        <f>IF(S$34=0,0,S$34/FBT_fec!S$34)</f>
        <v>1.692338219325449</v>
      </c>
      <c r="T121" s="350">
        <f>IF(T$34=0,0,T$34/FBT_fec!T$34)</f>
        <v>1.7833715517595934</v>
      </c>
      <c r="U121" s="350">
        <f>IF(U$34=0,0,U$34/FBT_fec!U$34)</f>
        <v>1.6999516793826581</v>
      </c>
      <c r="V121" s="350">
        <f>IF(V$34=0,0,V$34/FBT_fec!V$34)</f>
        <v>1.6833920572162058</v>
      </c>
      <c r="W121" s="350">
        <f>IF(W$34=0,0,W$34/FBT_fec!W$34)</f>
        <v>1.6669235260995585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2.0414626577824393</v>
      </c>
      <c r="C122" s="350">
        <f>IF(C$45=0,0,C$45/FBT_fec!C$45)</f>
        <v>2.1028405133053911</v>
      </c>
      <c r="D122" s="350">
        <f>IF(D$45=0,0,D$45/FBT_fec!D$45)</f>
        <v>2.0758170232336144</v>
      </c>
      <c r="E122" s="350">
        <f>IF(E$45=0,0,E$45/FBT_fec!E$45)</f>
        <v>1.9310334914885698</v>
      </c>
      <c r="F122" s="350">
        <f>IF(F$45=0,0,F$45/FBT_fec!F$45)</f>
        <v>2.0689834128098856</v>
      </c>
      <c r="G122" s="350">
        <f>IF(G$45=0,0,G$45/FBT_fec!G$45)</f>
        <v>1.9937849801336145</v>
      </c>
      <c r="H122" s="350">
        <f>IF(H$45=0,0,H$45/FBT_fec!H$45)</f>
        <v>1.9368691351576472</v>
      </c>
      <c r="I122" s="350">
        <f>IF(I$45=0,0,I$45/FBT_fec!I$45)</f>
        <v>1.8737322264684435</v>
      </c>
      <c r="J122" s="350">
        <f>IF(J$45=0,0,J$45/FBT_fec!J$45)</f>
        <v>1.8804493545187566</v>
      </c>
      <c r="K122" s="350">
        <f>IF(K$45=0,0,K$45/FBT_fec!K$45)</f>
        <v>1.798684360033495</v>
      </c>
      <c r="L122" s="350">
        <f>IF(L$45=0,0,L$45/FBT_fec!L$45)</f>
        <v>1.8152737383201085</v>
      </c>
      <c r="M122" s="350">
        <f>IF(M$45=0,0,M$45/FBT_fec!M$45)</f>
        <v>1.8388725467079856</v>
      </c>
      <c r="N122" s="350">
        <f>IF(N$45=0,0,N$45/FBT_fec!N$45)</f>
        <v>1.6446408809249142</v>
      </c>
      <c r="O122" s="350">
        <f>IF(O$45=0,0,O$45/FBT_fec!O$45)</f>
        <v>1.6810774500825345</v>
      </c>
      <c r="P122" s="350">
        <f>IF(P$45=0,0,P$45/FBT_fec!P$45)</f>
        <v>1.6770742032608581</v>
      </c>
      <c r="Q122" s="350">
        <f>IF(Q$45=0,0,Q$45/FBT_fec!Q$45)</f>
        <v>1.6815038221394552</v>
      </c>
      <c r="R122" s="350">
        <f>IF(R$45=0,0,R$45/FBT_fec!R$45)</f>
        <v>1.6436371673495191</v>
      </c>
      <c r="S122" s="350">
        <f>IF(S$45=0,0,S$45/FBT_fec!S$45)</f>
        <v>1.6434462184660972</v>
      </c>
      <c r="T122" s="350">
        <f>IF(T$45=0,0,T$45/FBT_fec!T$45)</f>
        <v>1.7023683354975345</v>
      </c>
      <c r="U122" s="350">
        <f>IF(U$45=0,0,U$45/FBT_fec!U$45)</f>
        <v>1.6476601051939577</v>
      </c>
      <c r="V122" s="350">
        <f>IF(V$45=0,0,V$45/FBT_fec!V$45)</f>
        <v>1.6567726315345446</v>
      </c>
      <c r="W122" s="350">
        <f>IF(W$45=0,0,W$45/FBT_fec!W$45)</f>
        <v>1.6566726422246785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0.86702022293540337</v>
      </c>
      <c r="C123" s="350">
        <f>IF(C$66=0,0,C$66/FBT_fec!C$66)</f>
        <v>0.87568428106575391</v>
      </c>
      <c r="D123" s="350">
        <f>IF(D$66=0,0,D$66/FBT_fec!D$66)</f>
        <v>0.87132703533198586</v>
      </c>
      <c r="E123" s="350">
        <f>IF(E$66=0,0,E$66/FBT_fec!E$66)</f>
        <v>0.76331120445552092</v>
      </c>
      <c r="F123" s="350">
        <f>IF(F$66=0,0,F$66/FBT_fec!F$66)</f>
        <v>0.81704417730909595</v>
      </c>
      <c r="G123" s="350">
        <f>IF(G$66=0,0,G$66/FBT_fec!G$66)</f>
        <v>0.78426305396128027</v>
      </c>
      <c r="H123" s="350">
        <f>IF(H$66=0,0,H$66/FBT_fec!H$66)</f>
        <v>0.78214234495109702</v>
      </c>
      <c r="I123" s="350">
        <f>IF(I$66=0,0,I$66/FBT_fec!I$66)</f>
        <v>0.73837679119689559</v>
      </c>
      <c r="J123" s="350">
        <f>IF(J$66=0,0,J$66/FBT_fec!J$66)</f>
        <v>0.76029999787542402</v>
      </c>
      <c r="K123" s="350">
        <f>IF(K$66=0,0,K$66/FBT_fec!K$66)</f>
        <v>0.68950216389835106</v>
      </c>
      <c r="L123" s="350">
        <f>IF(L$66=0,0,L$66/FBT_fec!L$66)</f>
        <v>0.66178846889289022</v>
      </c>
      <c r="M123" s="350">
        <f>IF(M$66=0,0,M$66/FBT_fec!M$66)</f>
        <v>0.66618361100416001</v>
      </c>
      <c r="N123" s="350">
        <f>IF(N$66=0,0,N$66/FBT_fec!N$66)</f>
        <v>0.452529382599832</v>
      </c>
      <c r="O123" s="350">
        <f>IF(O$66=0,0,O$66/FBT_fec!O$66)</f>
        <v>0.54234206212505287</v>
      </c>
      <c r="P123" s="350">
        <f>IF(P$66=0,0,P$66/FBT_fec!P$66)</f>
        <v>0.57555427064948039</v>
      </c>
      <c r="Q123" s="350">
        <f>IF(Q$66=0,0,Q$66/FBT_fec!Q$66)</f>
        <v>0.56756075108828807</v>
      </c>
      <c r="R123" s="350">
        <f>IF(R$66=0,0,R$66/FBT_fec!R$66)</f>
        <v>0.53733929522296742</v>
      </c>
      <c r="S123" s="350">
        <f>IF(S$66=0,0,S$66/FBT_fec!S$66)</f>
        <v>0.54327578634496043</v>
      </c>
      <c r="T123" s="350">
        <f>IF(T$66=0,0,T$66/FBT_fec!T$66)</f>
        <v>0.57264012880205939</v>
      </c>
      <c r="U123" s="350">
        <f>IF(U$66=0,0,U$66/FBT_fec!U$66)</f>
        <v>0.53397288014621291</v>
      </c>
      <c r="V123" s="350">
        <f>IF(V$66=0,0,V$66/FBT_fec!V$66)</f>
        <v>0.55253230755088312</v>
      </c>
      <c r="W123" s="350">
        <f>IF(W$66=0,0,W$66/FBT_fec!W$66)</f>
        <v>0.56049082913369364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HU: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2079.6362721037071</v>
      </c>
      <c r="C3" s="205">
        <v>1904.99868782718</v>
      </c>
      <c r="D3" s="205">
        <v>1926.1608208640289</v>
      </c>
      <c r="E3" s="205">
        <v>2263.032030532876</v>
      </c>
      <c r="F3" s="205">
        <v>2296.5608829051612</v>
      </c>
      <c r="G3" s="205">
        <v>2574.7058695130199</v>
      </c>
      <c r="H3" s="205">
        <v>3270.4248547837892</v>
      </c>
      <c r="I3" s="205">
        <v>3611.4796099201012</v>
      </c>
      <c r="J3" s="205">
        <v>3444.0352747359238</v>
      </c>
      <c r="K3" s="205">
        <v>2595.055644875034</v>
      </c>
      <c r="L3" s="205">
        <v>3203.1132312327391</v>
      </c>
      <c r="M3" s="205">
        <v>3053.9011761889078</v>
      </c>
      <c r="N3" s="205">
        <v>2760.3601043368822</v>
      </c>
      <c r="O3" s="205">
        <v>3509.4546673846999</v>
      </c>
      <c r="P3" s="205">
        <v>4042.9528009145838</v>
      </c>
      <c r="Q3" s="205">
        <v>4676.1000000000004</v>
      </c>
      <c r="R3" s="205">
        <v>4998.2256569997826</v>
      </c>
      <c r="S3" s="205">
        <v>4737.6636076425457</v>
      </c>
      <c r="T3" s="205">
        <v>4853.383213750617</v>
      </c>
      <c r="U3" s="205">
        <v>4637.2356679836184</v>
      </c>
      <c r="V3" s="205">
        <v>4108.3327231456406</v>
      </c>
      <c r="W3" s="205">
        <v>3700.5217941284991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2010.7330847192111</v>
      </c>
      <c r="C5" s="205">
        <v>2684.5505485332228</v>
      </c>
      <c r="D5" s="205">
        <v>3126.6781785023059</v>
      </c>
      <c r="E5" s="205">
        <v>3311.8500414296391</v>
      </c>
      <c r="F5" s="205">
        <v>3218.0446931748461</v>
      </c>
      <c r="G5" s="205">
        <v>3372.1399907485561</v>
      </c>
      <c r="H5" s="205">
        <v>3976.5490306437118</v>
      </c>
      <c r="I5" s="205">
        <v>4102.034066383203</v>
      </c>
      <c r="J5" s="205">
        <v>4057.9511628515811</v>
      </c>
      <c r="K5" s="205">
        <v>3045.23104563279</v>
      </c>
      <c r="L5" s="205">
        <v>3943.6874013837469</v>
      </c>
      <c r="M5" s="205">
        <v>4371.0016659479043</v>
      </c>
      <c r="N5" s="205">
        <v>5456.2534314545164</v>
      </c>
      <c r="O5" s="205">
        <v>6444.9323738565563</v>
      </c>
      <c r="P5" s="205">
        <v>6888.9888702769476</v>
      </c>
      <c r="Q5" s="205">
        <v>7808.8408889011444</v>
      </c>
      <c r="R5" s="205">
        <v>8439.8391896623507</v>
      </c>
      <c r="S5" s="205">
        <v>9061.2860400191203</v>
      </c>
      <c r="T5" s="205">
        <v>8963.7980862721815</v>
      </c>
      <c r="U5" s="205">
        <v>8777.3562057341187</v>
      </c>
      <c r="V5" s="205">
        <v>7171.634819774732</v>
      </c>
      <c r="W5" s="205">
        <v>8233.391204229185</v>
      </c>
      <c r="DA5" s="112" t="s">
        <v>2375</v>
      </c>
    </row>
    <row r="6" spans="1:105" ht="12" customHeight="1" x14ac:dyDescent="0.25">
      <c r="A6" s="154" t="s">
        <v>2114</v>
      </c>
      <c r="B6" s="340">
        <v>2513.416355899014</v>
      </c>
      <c r="C6" s="340">
        <v>2890.428809283866</v>
      </c>
      <c r="D6" s="340">
        <v>3393.112080463668</v>
      </c>
      <c r="E6" s="340">
        <v>3518.7828982586188</v>
      </c>
      <c r="F6" s="340">
        <v>3393.112080463668</v>
      </c>
      <c r="G6" s="340">
        <v>3644.4537160535701</v>
      </c>
      <c r="H6" s="340">
        <v>4272.8078050283229</v>
      </c>
      <c r="I6" s="340">
        <v>4398.4786228232733</v>
      </c>
      <c r="J6" s="340">
        <v>4398.4786228232733</v>
      </c>
      <c r="K6" s="340">
        <v>4272.8078050283229</v>
      </c>
      <c r="L6" s="340">
        <v>4272.8078050283229</v>
      </c>
      <c r="M6" s="340">
        <v>4649.820258413175</v>
      </c>
      <c r="N6" s="340">
        <v>5780.8576185677312</v>
      </c>
      <c r="O6" s="340">
        <v>6786.2241609273369</v>
      </c>
      <c r="P6" s="340">
        <v>7288.9074321071394</v>
      </c>
      <c r="Q6" s="340">
        <v>8294.2739744667451</v>
      </c>
      <c r="R6" s="340">
        <v>8922.6280634414979</v>
      </c>
      <c r="S6" s="340">
        <v>9550.9821524162508</v>
      </c>
      <c r="T6" s="340">
        <v>9550.9821524162508</v>
      </c>
      <c r="U6" s="340">
        <v>9425.3113346212995</v>
      </c>
      <c r="V6" s="340">
        <v>9425.3113346212995</v>
      </c>
      <c r="W6" s="340">
        <v>9299.6405168263482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502.68327117980277</v>
      </c>
      <c r="D7" s="342">
        <v>502.68327117980277</v>
      </c>
      <c r="E7" s="342">
        <v>251.34163558990139</v>
      </c>
      <c r="F7" s="342">
        <v>0</v>
      </c>
      <c r="G7" s="342">
        <v>251.34163558990139</v>
      </c>
      <c r="H7" s="342">
        <v>754.02490676970422</v>
      </c>
      <c r="I7" s="342">
        <v>251.34163558990139</v>
      </c>
      <c r="J7" s="342">
        <v>0</v>
      </c>
      <c r="K7" s="342">
        <v>0</v>
      </c>
      <c r="L7" s="342">
        <v>125.67081779495069</v>
      </c>
      <c r="M7" s="342">
        <v>377.01245338485211</v>
      </c>
      <c r="N7" s="342">
        <v>1256.708177949507</v>
      </c>
      <c r="O7" s="342">
        <v>1131.0373601545559</v>
      </c>
      <c r="P7" s="342">
        <v>502.68327117980277</v>
      </c>
      <c r="Q7" s="342">
        <v>1131.0373601545559</v>
      </c>
      <c r="R7" s="342">
        <v>754.02490676970422</v>
      </c>
      <c r="S7" s="342">
        <v>628.35408897475349</v>
      </c>
      <c r="T7" s="342">
        <v>125.67081779495069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125.67081779495084</v>
      </c>
      <c r="D8" s="344">
        <f t="shared" si="0"/>
        <v>0</v>
      </c>
      <c r="E8" s="344">
        <f t="shared" si="0"/>
        <v>125.67081779495038</v>
      </c>
      <c r="F8" s="344">
        <f t="shared" si="0"/>
        <v>125.67081779495084</v>
      </c>
      <c r="G8" s="344">
        <f t="shared" si="0"/>
        <v>0</v>
      </c>
      <c r="H8" s="344">
        <f t="shared" si="0"/>
        <v>125.67081779495129</v>
      </c>
      <c r="I8" s="344">
        <f t="shared" si="0"/>
        <v>125.67081779495129</v>
      </c>
      <c r="J8" s="344">
        <f t="shared" si="0"/>
        <v>0</v>
      </c>
      <c r="K8" s="344">
        <f t="shared" si="0"/>
        <v>125.67081779495038</v>
      </c>
      <c r="L8" s="344">
        <f t="shared" si="0"/>
        <v>125.67081779495038</v>
      </c>
      <c r="M8" s="344">
        <f t="shared" si="0"/>
        <v>0</v>
      </c>
      <c r="N8" s="344">
        <f t="shared" si="0"/>
        <v>125.67081779495038</v>
      </c>
      <c r="O8" s="344">
        <f t="shared" si="0"/>
        <v>125.67081779495038</v>
      </c>
      <c r="P8" s="344">
        <f t="shared" si="0"/>
        <v>0</v>
      </c>
      <c r="Q8" s="344">
        <f t="shared" si="0"/>
        <v>125.67081779494947</v>
      </c>
      <c r="R8" s="344">
        <f t="shared" si="0"/>
        <v>125.67081779495129</v>
      </c>
      <c r="S8" s="344">
        <f t="shared" si="0"/>
        <v>0</v>
      </c>
      <c r="T8" s="344">
        <f t="shared" si="0"/>
        <v>125.67081779495129</v>
      </c>
      <c r="U8" s="344">
        <f t="shared" si="0"/>
        <v>125.67081779495129</v>
      </c>
      <c r="V8" s="344">
        <f t="shared" si="0"/>
        <v>0</v>
      </c>
      <c r="W8" s="344">
        <f t="shared" si="0"/>
        <v>125.67081779495129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502.68327117980289</v>
      </c>
      <c r="C9" s="345">
        <f t="shared" si="1"/>
        <v>205.87826075064322</v>
      </c>
      <c r="D9" s="345">
        <f t="shared" si="1"/>
        <v>266.43390196136215</v>
      </c>
      <c r="E9" s="345">
        <f t="shared" si="1"/>
        <v>206.93285682897977</v>
      </c>
      <c r="F9" s="345">
        <f t="shared" si="1"/>
        <v>175.06738728882192</v>
      </c>
      <c r="G9" s="345">
        <f t="shared" si="1"/>
        <v>272.31372530501403</v>
      </c>
      <c r="H9" s="345">
        <f t="shared" si="1"/>
        <v>296.25877438461112</v>
      </c>
      <c r="I9" s="345">
        <f t="shared" si="1"/>
        <v>296.4445564400703</v>
      </c>
      <c r="J9" s="345">
        <f t="shared" si="1"/>
        <v>340.52745997169222</v>
      </c>
      <c r="K9" s="345">
        <f t="shared" si="1"/>
        <v>1227.5767593955329</v>
      </c>
      <c r="L9" s="345">
        <f t="shared" si="1"/>
        <v>329.12040364457607</v>
      </c>
      <c r="M9" s="345">
        <f t="shared" si="1"/>
        <v>278.81859246527074</v>
      </c>
      <c r="N9" s="345">
        <f t="shared" si="1"/>
        <v>324.60418711321472</v>
      </c>
      <c r="O9" s="345">
        <f t="shared" si="1"/>
        <v>341.29178707078063</v>
      </c>
      <c r="P9" s="345">
        <f t="shared" si="1"/>
        <v>399.91856183019172</v>
      </c>
      <c r="Q9" s="345">
        <f t="shared" si="1"/>
        <v>485.43308556560078</v>
      </c>
      <c r="R9" s="345">
        <f t="shared" si="1"/>
        <v>482.78887377914725</v>
      </c>
      <c r="S9" s="345">
        <f t="shared" si="1"/>
        <v>489.69611239713049</v>
      </c>
      <c r="T9" s="345">
        <f t="shared" si="1"/>
        <v>587.18406614406922</v>
      </c>
      <c r="U9" s="345">
        <f t="shared" si="1"/>
        <v>647.95512888718076</v>
      </c>
      <c r="V9" s="345">
        <f t="shared" si="1"/>
        <v>2253.6765148465674</v>
      </c>
      <c r="W9" s="345">
        <f t="shared" si="1"/>
        <v>1066.2493125971632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86.022699914015476</v>
      </c>
      <c r="C12" s="212">
        <v>112.34832330180571</v>
      </c>
      <c r="D12" s="212">
        <v>125.34067067927769</v>
      </c>
      <c r="E12" s="212">
        <v>140.3390369733448</v>
      </c>
      <c r="F12" s="212">
        <v>139.6837489251935</v>
      </c>
      <c r="G12" s="212">
        <v>140.2829750644884</v>
      </c>
      <c r="H12" s="212">
        <v>150.36165090283751</v>
      </c>
      <c r="I12" s="212">
        <v>150.20309544282031</v>
      </c>
      <c r="J12" s="212">
        <v>150.18873602751501</v>
      </c>
      <c r="K12" s="212">
        <v>119.4612209802236</v>
      </c>
      <c r="L12" s="212">
        <v>137.71134995700771</v>
      </c>
      <c r="M12" s="212">
        <v>138.04574376612209</v>
      </c>
      <c r="N12" s="212">
        <v>175.90765262252791</v>
      </c>
      <c r="O12" s="212">
        <v>208.9137575236457</v>
      </c>
      <c r="P12" s="212">
        <v>195.4429062768701</v>
      </c>
      <c r="Q12" s="212">
        <v>210.24178847807389</v>
      </c>
      <c r="R12" s="212">
        <v>226.69965606190891</v>
      </c>
      <c r="S12" s="212">
        <v>236.50244112175969</v>
      </c>
      <c r="T12" s="212">
        <v>240.57111127415229</v>
      </c>
      <c r="U12" s="212">
        <v>231.7242400904793</v>
      </c>
      <c r="V12" s="212">
        <v>209.64137832295319</v>
      </c>
      <c r="W12" s="212">
        <v>238.55918742568849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3.261736887360275</v>
      </c>
      <c r="E13" s="215">
        <v>2.8211521926053309</v>
      </c>
      <c r="F13" s="215">
        <v>1.3991401547721409</v>
      </c>
      <c r="G13" s="215">
        <v>1.3940670679277729</v>
      </c>
      <c r="H13" s="215">
        <v>1.407738607050731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1.026999140154772</v>
      </c>
      <c r="C14" s="206">
        <f t="shared" si="2"/>
        <v>1.026999140154772</v>
      </c>
      <c r="D14" s="206">
        <f t="shared" si="2"/>
        <v>1.129750644883921</v>
      </c>
      <c r="E14" s="206">
        <f t="shared" si="2"/>
        <v>3.8597592433362</v>
      </c>
      <c r="F14" s="206">
        <f t="shared" si="2"/>
        <v>2.1496130696474629</v>
      </c>
      <c r="G14" s="206">
        <f t="shared" si="2"/>
        <v>2.1496130696474629</v>
      </c>
      <c r="H14" s="206">
        <f t="shared" si="2"/>
        <v>1.1226139294926909</v>
      </c>
      <c r="I14" s="206">
        <f t="shared" si="2"/>
        <v>2.125795356835769</v>
      </c>
      <c r="J14" s="206">
        <f t="shared" si="2"/>
        <v>2.125795356835769</v>
      </c>
      <c r="K14" s="206">
        <f t="shared" si="2"/>
        <v>1.1226139294926909</v>
      </c>
      <c r="L14" s="206">
        <f t="shared" si="2"/>
        <v>1.1226139294926909</v>
      </c>
      <c r="M14" s="206">
        <f t="shared" si="2"/>
        <v>1.0031814273430779</v>
      </c>
      <c r="N14" s="206">
        <f t="shared" si="2"/>
        <v>1.1226139294926909</v>
      </c>
      <c r="O14" s="206">
        <f t="shared" si="2"/>
        <v>2.125795356835769</v>
      </c>
      <c r="P14" s="206">
        <f t="shared" si="2"/>
        <v>2.125795356835769</v>
      </c>
      <c r="Q14" s="206">
        <f t="shared" si="2"/>
        <v>2.125795356835769</v>
      </c>
      <c r="R14" s="206">
        <f t="shared" si="2"/>
        <v>2.127171109200344</v>
      </c>
      <c r="S14" s="206">
        <f t="shared" si="2"/>
        <v>3.2287188306104904</v>
      </c>
      <c r="T14" s="206">
        <f t="shared" si="2"/>
        <v>2.1267411865864139</v>
      </c>
      <c r="U14" s="206">
        <f t="shared" si="2"/>
        <v>1.102063628546861</v>
      </c>
      <c r="V14" s="206">
        <f t="shared" si="2"/>
        <v>2.1267411865864139</v>
      </c>
      <c r="W14" s="206">
        <f t="shared" si="2"/>
        <v>2.1267411865864139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1.129750644883921</v>
      </c>
      <c r="E16" s="206">
        <v>0</v>
      </c>
      <c r="F16" s="206">
        <v>1.1226139294926909</v>
      </c>
      <c r="G16" s="206">
        <v>1.1226139294926909</v>
      </c>
      <c r="H16" s="206">
        <v>1.1226139294926909</v>
      </c>
      <c r="I16" s="206">
        <v>1.1226139294926909</v>
      </c>
      <c r="J16" s="206">
        <v>1.1226139294926909</v>
      </c>
      <c r="K16" s="206">
        <v>1.1226139294926909</v>
      </c>
      <c r="L16" s="206">
        <v>1.1226139294926909</v>
      </c>
      <c r="M16" s="206">
        <v>0</v>
      </c>
      <c r="N16" s="206">
        <v>1.1226139294926909</v>
      </c>
      <c r="O16" s="206">
        <v>1.1226139294926909</v>
      </c>
      <c r="P16" s="206">
        <v>1.1226139294926909</v>
      </c>
      <c r="Q16" s="206">
        <v>1.1226139294926909</v>
      </c>
      <c r="R16" s="206">
        <v>1.102493551160791</v>
      </c>
      <c r="S16" s="206">
        <v>2.2040412725709371</v>
      </c>
      <c r="T16" s="206">
        <v>1.102063628546861</v>
      </c>
      <c r="U16" s="206">
        <v>1.102063628546861</v>
      </c>
      <c r="V16" s="206">
        <v>1.102063628546861</v>
      </c>
      <c r="W16" s="206">
        <v>1.102063628546861</v>
      </c>
      <c r="DA16" s="71" t="s">
        <v>2381</v>
      </c>
    </row>
    <row r="17" spans="1:105" ht="12" customHeight="1" x14ac:dyDescent="0.25">
      <c r="A17" s="18" t="s">
        <v>69</v>
      </c>
      <c r="B17" s="206">
        <v>1.026999140154772</v>
      </c>
      <c r="C17" s="206">
        <v>1.026999140154772</v>
      </c>
      <c r="D17" s="206">
        <v>0</v>
      </c>
      <c r="E17" s="206">
        <v>0</v>
      </c>
      <c r="F17" s="206">
        <v>1.026999140154772</v>
      </c>
      <c r="G17" s="206">
        <v>1.026999140154772</v>
      </c>
      <c r="H17" s="206">
        <v>0</v>
      </c>
      <c r="I17" s="206">
        <v>1.0031814273430779</v>
      </c>
      <c r="J17" s="206">
        <v>1.0031814273430779</v>
      </c>
      <c r="K17" s="206">
        <v>0</v>
      </c>
      <c r="L17" s="206">
        <v>0</v>
      </c>
      <c r="M17" s="206">
        <v>1.0031814273430779</v>
      </c>
      <c r="N17" s="206">
        <v>0</v>
      </c>
      <c r="O17" s="206">
        <v>1.0031814273430779</v>
      </c>
      <c r="P17" s="206">
        <v>1.0031814273430779</v>
      </c>
      <c r="Q17" s="206">
        <v>1.0031814273430779</v>
      </c>
      <c r="R17" s="206">
        <v>1.0246775580395531</v>
      </c>
      <c r="S17" s="206">
        <v>1.0246775580395531</v>
      </c>
      <c r="T17" s="206">
        <v>1.0246775580395531</v>
      </c>
      <c r="U17" s="206">
        <v>0</v>
      </c>
      <c r="V17" s="206">
        <v>1.0246775580395531</v>
      </c>
      <c r="W17" s="206">
        <v>1.0246775580395531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3.8597592433362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47.420464316423043</v>
      </c>
      <c r="C20" s="206">
        <f t="shared" si="3"/>
        <v>44.282029234737742</v>
      </c>
      <c r="D20" s="206">
        <f t="shared" si="3"/>
        <v>49.892519346517624</v>
      </c>
      <c r="E20" s="206">
        <f t="shared" si="3"/>
        <v>53.310404127257087</v>
      </c>
      <c r="F20" s="206">
        <f t="shared" si="3"/>
        <v>53.847807394668948</v>
      </c>
      <c r="G20" s="206">
        <f t="shared" si="3"/>
        <v>58.770421324161653</v>
      </c>
      <c r="H20" s="206">
        <f t="shared" si="3"/>
        <v>60.533104041272573</v>
      </c>
      <c r="I20" s="206">
        <f t="shared" si="3"/>
        <v>58.533963886500423</v>
      </c>
      <c r="J20" s="206">
        <f t="shared" si="3"/>
        <v>56.900257953568357</v>
      </c>
      <c r="K20" s="206">
        <f t="shared" si="3"/>
        <v>43.207222699914013</v>
      </c>
      <c r="L20" s="206">
        <f t="shared" si="3"/>
        <v>47.398968185726567</v>
      </c>
      <c r="M20" s="206">
        <f t="shared" si="3"/>
        <v>47.699914015477212</v>
      </c>
      <c r="N20" s="206">
        <f t="shared" si="3"/>
        <v>48.129836629406697</v>
      </c>
      <c r="O20" s="206">
        <f t="shared" si="3"/>
        <v>70.550300945829747</v>
      </c>
      <c r="P20" s="206">
        <f t="shared" si="3"/>
        <v>59.931212381771267</v>
      </c>
      <c r="Q20" s="206">
        <f t="shared" si="3"/>
        <v>68.357695614789336</v>
      </c>
      <c r="R20" s="206">
        <f t="shared" si="3"/>
        <v>71.711092003439376</v>
      </c>
      <c r="S20" s="206">
        <f t="shared" si="3"/>
        <v>73.409286328460865</v>
      </c>
      <c r="T20" s="206">
        <f t="shared" si="3"/>
        <v>75.257953568357692</v>
      </c>
      <c r="U20" s="206">
        <f t="shared" si="3"/>
        <v>70.163370593293209</v>
      </c>
      <c r="V20" s="206">
        <f t="shared" si="3"/>
        <v>65.864144453998279</v>
      </c>
      <c r="W20" s="206">
        <f t="shared" si="3"/>
        <v>78.546861564918316</v>
      </c>
      <c r="DA20" s="71"/>
    </row>
    <row r="21" spans="1:105" ht="12" customHeight="1" x14ac:dyDescent="0.25">
      <c r="A21" s="18" t="s">
        <v>72</v>
      </c>
      <c r="B21" s="206">
        <v>47.420464316423043</v>
      </c>
      <c r="C21" s="206">
        <v>44.282029234737742</v>
      </c>
      <c r="D21" s="206">
        <v>49.892519346517624</v>
      </c>
      <c r="E21" s="206">
        <v>53.310404127257087</v>
      </c>
      <c r="F21" s="206">
        <v>53.847807394668948</v>
      </c>
      <c r="G21" s="206">
        <v>58.770421324161653</v>
      </c>
      <c r="H21" s="206">
        <v>60.533104041272573</v>
      </c>
      <c r="I21" s="206">
        <v>58.533963886500423</v>
      </c>
      <c r="J21" s="206">
        <v>56.900257953568357</v>
      </c>
      <c r="K21" s="206">
        <v>43.207222699914013</v>
      </c>
      <c r="L21" s="206">
        <v>47.398968185726567</v>
      </c>
      <c r="M21" s="206">
        <v>47.699914015477212</v>
      </c>
      <c r="N21" s="206">
        <v>48.129836629406697</v>
      </c>
      <c r="O21" s="206">
        <v>70.550300945829747</v>
      </c>
      <c r="P21" s="206">
        <v>59.931212381771267</v>
      </c>
      <c r="Q21" s="206">
        <v>68.357695614789336</v>
      </c>
      <c r="R21" s="206">
        <v>71.711092003439376</v>
      </c>
      <c r="S21" s="206">
        <v>73.409286328460865</v>
      </c>
      <c r="T21" s="206">
        <v>75.257953568357692</v>
      </c>
      <c r="U21" s="206">
        <v>70.163370593293209</v>
      </c>
      <c r="V21" s="206">
        <v>65.864144453998279</v>
      </c>
      <c r="W21" s="206">
        <v>78.546861564918316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0.40601891659501288</v>
      </c>
      <c r="F23" s="206">
        <f t="shared" si="4"/>
        <v>0.42992261392949271</v>
      </c>
      <c r="G23" s="206">
        <f t="shared" si="4"/>
        <v>0.42992261392949271</v>
      </c>
      <c r="H23" s="206">
        <f t="shared" si="4"/>
        <v>0.42992261392949271</v>
      </c>
      <c r="I23" s="206">
        <f t="shared" si="4"/>
        <v>0.40601891659501288</v>
      </c>
      <c r="J23" s="206">
        <f t="shared" si="4"/>
        <v>0.40601891659501288</v>
      </c>
      <c r="K23" s="206">
        <f t="shared" si="4"/>
        <v>0.40601891659501288</v>
      </c>
      <c r="L23" s="206">
        <f t="shared" si="4"/>
        <v>0.50154772141014614</v>
      </c>
      <c r="M23" s="206">
        <f t="shared" si="4"/>
        <v>0.52545141874462586</v>
      </c>
      <c r="N23" s="206">
        <f t="shared" si="4"/>
        <v>7.1625107480653469E-2</v>
      </c>
      <c r="O23" s="206">
        <f t="shared" si="4"/>
        <v>7.1625107480653469E-2</v>
      </c>
      <c r="P23" s="206">
        <f t="shared" si="4"/>
        <v>0.19105760963026658</v>
      </c>
      <c r="Q23" s="206">
        <f t="shared" si="4"/>
        <v>0.31049011177987951</v>
      </c>
      <c r="R23" s="206">
        <f t="shared" si="4"/>
        <v>0.23886500429922608</v>
      </c>
      <c r="S23" s="206">
        <f t="shared" si="4"/>
        <v>0.36314619484658966</v>
      </c>
      <c r="T23" s="206">
        <f t="shared" si="4"/>
        <v>0.54669166968114902</v>
      </c>
      <c r="U23" s="206">
        <f t="shared" si="4"/>
        <v>0.65175513777075544</v>
      </c>
      <c r="V23" s="206">
        <f t="shared" si="4"/>
        <v>0.66932329285865522</v>
      </c>
      <c r="W23" s="206">
        <f t="shared" si="4"/>
        <v>0.46701201726207031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7.1625107480653469E-2</v>
      </c>
      <c r="Q24" s="206">
        <v>0.14333619948409279</v>
      </c>
      <c r="R24" s="206">
        <v>0.14333619948409279</v>
      </c>
      <c r="S24" s="206">
        <v>0.14333619948409279</v>
      </c>
      <c r="T24" s="206">
        <v>0.3343938091143594</v>
      </c>
      <c r="U24" s="206">
        <v>0.45382631126397238</v>
      </c>
      <c r="V24" s="206">
        <v>0.42992261392949271</v>
      </c>
      <c r="W24" s="206">
        <v>0.19105760963026661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0.40601891659501288</v>
      </c>
      <c r="F28" s="206">
        <v>0.42992261392949271</v>
      </c>
      <c r="G28" s="206">
        <v>0.42992261392949271</v>
      </c>
      <c r="H28" s="206">
        <v>0.42992261392949271</v>
      </c>
      <c r="I28" s="206">
        <v>0.40601891659501288</v>
      </c>
      <c r="J28" s="206">
        <v>0.40601891659501288</v>
      </c>
      <c r="K28" s="206">
        <v>0.40601891659501288</v>
      </c>
      <c r="L28" s="206">
        <v>0.50154772141014614</v>
      </c>
      <c r="M28" s="206">
        <v>0.52545141874462586</v>
      </c>
      <c r="N28" s="206">
        <v>7.1625107480653469E-2</v>
      </c>
      <c r="O28" s="206">
        <v>7.1625107480653469E-2</v>
      </c>
      <c r="P28" s="206">
        <v>0.1194325021496131</v>
      </c>
      <c r="Q28" s="206">
        <v>0.16715391229578669</v>
      </c>
      <c r="R28" s="206">
        <v>9.5528804815133275E-2</v>
      </c>
      <c r="S28" s="206">
        <v>0.14333619948409279</v>
      </c>
      <c r="T28" s="206">
        <v>0.16715391229578669</v>
      </c>
      <c r="U28" s="206">
        <v>0.14333619948409279</v>
      </c>
      <c r="V28" s="206">
        <v>0.1194325021496131</v>
      </c>
      <c r="W28" s="206">
        <v>0.1194325021496131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7.6473795878404069E-2</v>
      </c>
      <c r="T29" s="206">
        <v>4.5143948271002939E-2</v>
      </c>
      <c r="U29" s="206">
        <v>5.4592627022690313E-2</v>
      </c>
      <c r="V29" s="206">
        <v>0.11996817677954939</v>
      </c>
      <c r="W29" s="206">
        <v>0.15652190548219061</v>
      </c>
      <c r="DA29" s="71" t="s">
        <v>2392</v>
      </c>
    </row>
    <row r="30" spans="1:105" ht="12" customHeight="1" x14ac:dyDescent="0.25">
      <c r="A30" s="14" t="s">
        <v>79</v>
      </c>
      <c r="B30" s="206">
        <v>12.46775580395529</v>
      </c>
      <c r="C30" s="206">
        <v>22.069389509888222</v>
      </c>
      <c r="D30" s="206">
        <v>19.895872742906281</v>
      </c>
      <c r="E30" s="206">
        <v>22.332072226999141</v>
      </c>
      <c r="F30" s="206">
        <v>17.626827171109198</v>
      </c>
      <c r="G30" s="206">
        <v>12.70662080825451</v>
      </c>
      <c r="H30" s="206">
        <v>10.3420464316423</v>
      </c>
      <c r="I30" s="206">
        <v>8.7417884780739463</v>
      </c>
      <c r="J30" s="206">
        <v>8.3834909716251076</v>
      </c>
      <c r="K30" s="206">
        <v>8.0013757523645737</v>
      </c>
      <c r="L30" s="206">
        <v>8.9805674978503873</v>
      </c>
      <c r="M30" s="206">
        <v>8.3356835769561481</v>
      </c>
      <c r="N30" s="206">
        <v>9.3866723989681855</v>
      </c>
      <c r="O30" s="206">
        <v>9.3388650042992261</v>
      </c>
      <c r="P30" s="206">
        <v>7.1415305245055887</v>
      </c>
      <c r="Q30" s="206">
        <v>5.3979363714531381</v>
      </c>
      <c r="R30" s="206">
        <v>10.31814273430782</v>
      </c>
      <c r="S30" s="206">
        <v>12.0378331900258</v>
      </c>
      <c r="T30" s="206">
        <v>11.392949269131559</v>
      </c>
      <c r="U30" s="206">
        <v>11.22579535683577</v>
      </c>
      <c r="V30" s="206">
        <v>11.0585554600172</v>
      </c>
      <c r="W30" s="206">
        <v>12.27669819432502</v>
      </c>
      <c r="DA30" s="71" t="s">
        <v>2393</v>
      </c>
    </row>
    <row r="31" spans="1:105" ht="12" customHeight="1" x14ac:dyDescent="0.25">
      <c r="A31" s="21" t="s">
        <v>38</v>
      </c>
      <c r="B31" s="209">
        <v>25.107480653482369</v>
      </c>
      <c r="C31" s="209">
        <v>44.969905417024933</v>
      </c>
      <c r="D31" s="209">
        <v>51.160791057609629</v>
      </c>
      <c r="E31" s="209">
        <v>57.609630266552017</v>
      </c>
      <c r="F31" s="209">
        <v>64.230438521066205</v>
      </c>
      <c r="G31" s="209">
        <v>64.832330180567496</v>
      </c>
      <c r="H31" s="209">
        <v>76.52622527944969</v>
      </c>
      <c r="I31" s="209">
        <v>80.395528804815129</v>
      </c>
      <c r="J31" s="209">
        <v>82.373172828890787</v>
      </c>
      <c r="K31" s="209">
        <v>66.723989681857262</v>
      </c>
      <c r="L31" s="209">
        <v>79.707652622527945</v>
      </c>
      <c r="M31" s="209">
        <v>80.481513327601022</v>
      </c>
      <c r="N31" s="209">
        <v>117.19690455717971</v>
      </c>
      <c r="O31" s="209">
        <v>126.82717110920029</v>
      </c>
      <c r="P31" s="209">
        <v>126.0533104041272</v>
      </c>
      <c r="Q31" s="209">
        <v>134.04987102321579</v>
      </c>
      <c r="R31" s="209">
        <v>142.3043852106621</v>
      </c>
      <c r="S31" s="209">
        <v>147.463456577816</v>
      </c>
      <c r="T31" s="209">
        <v>151.24677558039551</v>
      </c>
      <c r="U31" s="209">
        <v>148.58125537403271</v>
      </c>
      <c r="V31" s="209">
        <v>129.92261392949271</v>
      </c>
      <c r="W31" s="209">
        <v>145.14187446259669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114.5671214387972</v>
      </c>
      <c r="C33" s="205">
        <f>TRE_emi!C5</f>
        <v>107.1955814400327</v>
      </c>
      <c r="D33" s="205">
        <f>TRE_emi!D5</f>
        <v>134.60290859948529</v>
      </c>
      <c r="E33" s="205">
        <f>TRE_emi!E5</f>
        <v>150.36935735978909</v>
      </c>
      <c r="F33" s="205">
        <f>TRE_emi!F5</f>
        <v>138.90131207937901</v>
      </c>
      <c r="G33" s="205">
        <f>TRE_emi!G5</f>
        <v>150.44078111936599</v>
      </c>
      <c r="H33" s="205">
        <f>TRE_emi!H5</f>
        <v>151.45606463925449</v>
      </c>
      <c r="I33" s="205">
        <f>TRE_emi!I5</f>
        <v>143.56235987855089</v>
      </c>
      <c r="J33" s="205">
        <f>TRE_emi!J5</f>
        <v>139.72511987874481</v>
      </c>
      <c r="K33" s="205">
        <f>TRE_emi!K5</f>
        <v>104.4507009584418</v>
      </c>
      <c r="L33" s="205">
        <f>TRE_emi!L5</f>
        <v>114.2962509594707</v>
      </c>
      <c r="M33" s="205">
        <f>TRE_emi!M5</f>
        <v>115.1495989185954</v>
      </c>
      <c r="N33" s="205">
        <f>TRE_emi!N5</f>
        <v>116.01291095945589</v>
      </c>
      <c r="O33" s="205">
        <f>TRE_emi!O5</f>
        <v>171.78626987899699</v>
      </c>
      <c r="P33" s="205">
        <f>TRE_emi!P5</f>
        <v>146.8442098794026</v>
      </c>
      <c r="Q33" s="205">
        <f>TRE_emi!Q5</f>
        <v>166.63628987888421</v>
      </c>
      <c r="R33" s="205">
        <f>TRE_emi!R5</f>
        <v>174.52626443876591</v>
      </c>
      <c r="S33" s="205">
        <f>TRE_emi!S5</f>
        <v>181.4251211994731</v>
      </c>
      <c r="T33" s="205">
        <f>TRE_emi!T5</f>
        <v>182.85597863846539</v>
      </c>
      <c r="U33" s="205">
        <f>TRE_emi!U5</f>
        <v>167.71086971947301</v>
      </c>
      <c r="V33" s="205">
        <f>TRE_emi!V5</f>
        <v>160.79184863944499</v>
      </c>
      <c r="W33" s="205">
        <f>TRE_emi!W5</f>
        <v>190.5809486394833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41.364300607719784</v>
      </c>
      <c r="C35" s="286">
        <f t="shared" si="5"/>
        <v>58.975538418847378</v>
      </c>
      <c r="D35" s="286">
        <f t="shared" si="5"/>
        <v>65.072796269967171</v>
      </c>
      <c r="E35" s="286">
        <f t="shared" si="5"/>
        <v>62.013721007872427</v>
      </c>
      <c r="F35" s="286">
        <f t="shared" si="5"/>
        <v>60.823011471175477</v>
      </c>
      <c r="G35" s="286">
        <f t="shared" si="5"/>
        <v>54.485048845995571</v>
      </c>
      <c r="H35" s="286">
        <f t="shared" si="5"/>
        <v>45.976182783376643</v>
      </c>
      <c r="I35" s="286">
        <f t="shared" si="5"/>
        <v>41.590459220713512</v>
      </c>
      <c r="J35" s="286">
        <f t="shared" si="5"/>
        <v>43.60836171721003</v>
      </c>
      <c r="K35" s="286">
        <f t="shared" si="5"/>
        <v>46.034165477779695</v>
      </c>
      <c r="L35" s="286">
        <f t="shared" si="5"/>
        <v>42.99296965658894</v>
      </c>
      <c r="M35" s="286">
        <f t="shared" si="5"/>
        <v>45.203081501934911</v>
      </c>
      <c r="N35" s="286">
        <f t="shared" si="5"/>
        <v>63.726342206639721</v>
      </c>
      <c r="O35" s="286">
        <f t="shared" si="5"/>
        <v>59.52883776080558</v>
      </c>
      <c r="P35" s="286">
        <f t="shared" si="5"/>
        <v>48.341624525682725</v>
      </c>
      <c r="Q35" s="286">
        <f t="shared" si="5"/>
        <v>44.960926515274238</v>
      </c>
      <c r="R35" s="286">
        <f t="shared" si="5"/>
        <v>45.356026642059788</v>
      </c>
      <c r="S35" s="286">
        <f t="shared" si="5"/>
        <v>49.919635649151317</v>
      </c>
      <c r="T35" s="286">
        <f t="shared" si="5"/>
        <v>49.567714041736011</v>
      </c>
      <c r="U35" s="286">
        <f t="shared" si="5"/>
        <v>49.970339374888525</v>
      </c>
      <c r="V35" s="286">
        <f t="shared" si="5"/>
        <v>51.028334959792737</v>
      </c>
      <c r="W35" s="286">
        <f t="shared" si="5"/>
        <v>64.466364663546315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42.781759830658039</v>
      </c>
      <c r="C36" s="346">
        <f t="shared" si="6"/>
        <v>41.849956359804906</v>
      </c>
      <c r="D36" s="346">
        <f t="shared" si="6"/>
        <v>40.087486950549064</v>
      </c>
      <c r="E36" s="346">
        <f t="shared" si="6"/>
        <v>42.374816256102015</v>
      </c>
      <c r="F36" s="346">
        <f t="shared" si="6"/>
        <v>43.406404274449294</v>
      </c>
      <c r="G36" s="346">
        <f t="shared" si="6"/>
        <v>41.60057869760859</v>
      </c>
      <c r="H36" s="346">
        <f t="shared" si="6"/>
        <v>37.81209529774047</v>
      </c>
      <c r="I36" s="346">
        <f t="shared" si="6"/>
        <v>36.616735261600503</v>
      </c>
      <c r="J36" s="346">
        <f t="shared" si="6"/>
        <v>37.010976722049854</v>
      </c>
      <c r="K36" s="346">
        <f t="shared" si="6"/>
        <v>39.228951495008779</v>
      </c>
      <c r="L36" s="346">
        <f t="shared" si="6"/>
        <v>34.919438571294478</v>
      </c>
      <c r="M36" s="346">
        <f t="shared" si="6"/>
        <v>31.582175967024074</v>
      </c>
      <c r="N36" s="346">
        <f t="shared" si="6"/>
        <v>32.239641144314447</v>
      </c>
      <c r="O36" s="346">
        <f t="shared" si="6"/>
        <v>32.415197771677263</v>
      </c>
      <c r="P36" s="346">
        <f t="shared" si="6"/>
        <v>28.370332708784446</v>
      </c>
      <c r="Q36" s="346">
        <f t="shared" si="6"/>
        <v>26.923559010773875</v>
      </c>
      <c r="R36" s="346">
        <f t="shared" si="6"/>
        <v>26.860660608271424</v>
      </c>
      <c r="S36" s="346">
        <f t="shared" si="6"/>
        <v>26.100317336551118</v>
      </c>
      <c r="T36" s="346">
        <f t="shared" si="6"/>
        <v>26.838077894969604</v>
      </c>
      <c r="U36" s="346">
        <f t="shared" si="6"/>
        <v>26.400231990026477</v>
      </c>
      <c r="V36" s="346">
        <f t="shared" si="6"/>
        <v>29.232020814124251</v>
      </c>
      <c r="W36" s="346">
        <f t="shared" si="6"/>
        <v>28.974596433988168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23.716192856588215</v>
      </c>
      <c r="C37" s="346">
        <f>IF(TRE_ued!C$5=0,"",TRE_ued!C$5/C$5*1000)</f>
        <v>23.936501529597169</v>
      </c>
      <c r="D37" s="346">
        <f>IF(TRE_ued!D$5=0,"",TRE_ued!D$5/D$5*1000)</f>
        <v>22.596935542079972</v>
      </c>
      <c r="E37" s="346">
        <f>IF(TRE_ued!E$5=0,"",TRE_ued!E$5/E$5*1000)</f>
        <v>23.861383720013492</v>
      </c>
      <c r="F37" s="346">
        <f>IF(TRE_ued!F$5=0,"",TRE_ued!F$5/F$5*1000)</f>
        <v>24.480037322173217</v>
      </c>
      <c r="G37" s="346">
        <f>IF(TRE_ued!G$5=0,"",TRE_ued!G$5/G$5*1000)</f>
        <v>23.236404659973939</v>
      </c>
      <c r="H37" s="346">
        <f>IF(TRE_ued!H$5=0,"",TRE_ued!H$5/H$5*1000)</f>
        <v>21.153338917958148</v>
      </c>
      <c r="I37" s="346">
        <f>IF(TRE_ued!I$5=0,"",TRE_ued!I$5/I$5*1000)</f>
        <v>20.528608221924642</v>
      </c>
      <c r="J37" s="346">
        <f>IF(TRE_ued!J$5=0,"",TRE_ued!J$5/J$5*1000)</f>
        <v>20.776799982869562</v>
      </c>
      <c r="K37" s="346">
        <f>IF(TRE_ued!K$5=0,"",TRE_ued!K$5/K$5*1000)</f>
        <v>22.127442355901557</v>
      </c>
      <c r="L37" s="346">
        <f>IF(TRE_ued!L$5=0,"",TRE_ued!L$5/L$5*1000)</f>
        <v>19.746006980122765</v>
      </c>
      <c r="M37" s="346">
        <f>IF(TRE_ued!M$5=0,"",TRE_ued!M$5/M$5*1000)</f>
        <v>17.84423723967727</v>
      </c>
      <c r="N37" s="346">
        <f>IF(TRE_ued!N$5=0,"",TRE_ued!N$5/N$5*1000)</f>
        <v>18.377853724104032</v>
      </c>
      <c r="O37" s="346">
        <f>IF(TRE_ued!O$5=0,"",TRE_ued!O$5/O$5*1000)</f>
        <v>18.290534652830289</v>
      </c>
      <c r="P37" s="346">
        <f>IF(TRE_ued!P$5=0,"",TRE_ued!P$5/P$5*1000)</f>
        <v>16.060607144320784</v>
      </c>
      <c r="Q37" s="346">
        <f>IF(TRE_ued!Q$5=0,"",TRE_ued!Q$5/Q$5*1000)</f>
        <v>15.190333541896162</v>
      </c>
      <c r="R37" s="346">
        <f>IF(TRE_ued!R$5=0,"",TRE_ued!R$5/R$5*1000)</f>
        <v>15.202461071516364</v>
      </c>
      <c r="S37" s="346">
        <f>IF(TRE_ued!S$5=0,"",TRE_ued!S$5/S$5*1000)</f>
        <v>14.784513684873545</v>
      </c>
      <c r="T37" s="346">
        <f>IF(TRE_ued!T$5=0,"",TRE_ued!T$5/T$5*1000)</f>
        <v>15.200849691620855</v>
      </c>
      <c r="U37" s="346">
        <f>IF(TRE_ued!U$5=0,"",TRE_ued!U$5/U$5*1000)</f>
        <v>14.985418551101782</v>
      </c>
      <c r="V37" s="346">
        <f>IF(TRE_ued!V$5=0,"",TRE_ued!V$5/V$5*1000)</f>
        <v>16.559788428267378</v>
      </c>
      <c r="W37" s="346">
        <f>IF(TRE_ued!W$5=0,"",TRE_ued!W$5/W$5*1000)</f>
        <v>16.385669253832781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1.3318242923474093</v>
      </c>
      <c r="C38" s="347">
        <f t="shared" si="7"/>
        <v>0.95413601458091191</v>
      </c>
      <c r="D38" s="347">
        <f t="shared" si="7"/>
        <v>1.073896508372034</v>
      </c>
      <c r="E38" s="347">
        <f t="shared" si="7"/>
        <v>1.0714720622484348</v>
      </c>
      <c r="F38" s="347">
        <f t="shared" si="7"/>
        <v>0.9943985119827109</v>
      </c>
      <c r="G38" s="347">
        <f t="shared" si="7"/>
        <v>1.0724094000017323</v>
      </c>
      <c r="H38" s="347">
        <f t="shared" si="7"/>
        <v>1.0072785429652151</v>
      </c>
      <c r="I38" s="347">
        <f t="shared" si="7"/>
        <v>0.95578829088247763</v>
      </c>
      <c r="J38" s="347">
        <f t="shared" si="7"/>
        <v>0.93033022032455726</v>
      </c>
      <c r="K38" s="347">
        <f t="shared" si="7"/>
        <v>0.87434817844138102</v>
      </c>
      <c r="L38" s="347">
        <f t="shared" si="7"/>
        <v>0.82996972286709114</v>
      </c>
      <c r="M38" s="347">
        <f t="shared" si="7"/>
        <v>0.83414088531177411</v>
      </c>
      <c r="N38" s="347">
        <f t="shared" si="7"/>
        <v>0.65951031254110715</v>
      </c>
      <c r="O38" s="347">
        <f t="shared" si="7"/>
        <v>0.82228318477089057</v>
      </c>
      <c r="P38" s="347">
        <f t="shared" si="7"/>
        <v>0.75134069932105296</v>
      </c>
      <c r="Q38" s="347">
        <f t="shared" si="7"/>
        <v>0.79259357088404292</v>
      </c>
      <c r="R38" s="347">
        <f t="shared" si="7"/>
        <v>0.76985676763049393</v>
      </c>
      <c r="S38" s="347">
        <f t="shared" si="7"/>
        <v>0.76711733011698235</v>
      </c>
      <c r="T38" s="347">
        <f t="shared" si="7"/>
        <v>0.76009117499600631</v>
      </c>
      <c r="U38" s="347">
        <f t="shared" si="7"/>
        <v>0.72375194608034288</v>
      </c>
      <c r="V38" s="347">
        <f t="shared" si="7"/>
        <v>0.76698526753504104</v>
      </c>
      <c r="W38" s="347">
        <f t="shared" si="7"/>
        <v>0.79888329054126039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HU: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86.022699914015504</v>
      </c>
      <c r="C5" s="225">
        <v>112.34832330180571</v>
      </c>
      <c r="D5" s="225">
        <v>125.34067067927769</v>
      </c>
      <c r="E5" s="225">
        <v>140.3390369733448</v>
      </c>
      <c r="F5" s="225">
        <v>139.6837489251935</v>
      </c>
      <c r="G5" s="225">
        <v>140.28297506448831</v>
      </c>
      <c r="H5" s="225">
        <v>150.36165090283751</v>
      </c>
      <c r="I5" s="225">
        <v>150.20309544282031</v>
      </c>
      <c r="J5" s="225">
        <v>150.18873602751501</v>
      </c>
      <c r="K5" s="225">
        <v>119.4612209802236</v>
      </c>
      <c r="L5" s="225">
        <v>137.71134995700771</v>
      </c>
      <c r="M5" s="225">
        <v>138.04574376612209</v>
      </c>
      <c r="N5" s="225">
        <v>175.90765262252799</v>
      </c>
      <c r="O5" s="225">
        <v>208.9137575236457</v>
      </c>
      <c r="P5" s="225">
        <v>195.4429062768701</v>
      </c>
      <c r="Q5" s="225">
        <v>210.24178847807389</v>
      </c>
      <c r="R5" s="225">
        <v>226.69965606190891</v>
      </c>
      <c r="S5" s="225">
        <v>236.5024411217598</v>
      </c>
      <c r="T5" s="225">
        <v>240.57111127415229</v>
      </c>
      <c r="U5" s="225">
        <v>231.72424009047941</v>
      </c>
      <c r="V5" s="225">
        <v>209.6413783229533</v>
      </c>
      <c r="W5" s="225">
        <v>238.55918742568849</v>
      </c>
      <c r="DA5" s="89" t="s">
        <v>2378</v>
      </c>
    </row>
    <row r="6" spans="1:105" ht="12" customHeight="1" x14ac:dyDescent="0.25">
      <c r="A6" s="55" t="s">
        <v>92</v>
      </c>
      <c r="B6" s="261">
        <v>1.393712035442253</v>
      </c>
      <c r="C6" s="261">
        <v>2.1001641960977961</v>
      </c>
      <c r="D6" s="261">
        <v>2.4112655630885138</v>
      </c>
      <c r="E6" s="261">
        <v>2.7045693605603169</v>
      </c>
      <c r="F6" s="261">
        <v>2.8790414332436578</v>
      </c>
      <c r="G6" s="261">
        <v>2.947545396265391</v>
      </c>
      <c r="H6" s="261">
        <v>3.323579216178314</v>
      </c>
      <c r="I6" s="261">
        <v>3.405315315970153</v>
      </c>
      <c r="J6" s="261">
        <v>3.4418139760668671</v>
      </c>
      <c r="K6" s="261">
        <v>2.7426131675667702</v>
      </c>
      <c r="L6" s="261">
        <v>3.2078632624861481</v>
      </c>
      <c r="M6" s="261">
        <v>3.232253132557636</v>
      </c>
      <c r="N6" s="261">
        <v>4.3465930775512467</v>
      </c>
      <c r="O6" s="261">
        <v>5.0055191631622646</v>
      </c>
      <c r="P6" s="261">
        <v>4.8073172594184594</v>
      </c>
      <c r="Q6" s="261">
        <v>5.1730687704992526</v>
      </c>
      <c r="R6" s="261">
        <v>5.4968233251345548</v>
      </c>
      <c r="S6" s="261">
        <v>5.7052515624388684</v>
      </c>
      <c r="T6" s="261">
        <v>5.829260250402462</v>
      </c>
      <c r="U6" s="261">
        <v>5.6519202187847339</v>
      </c>
      <c r="V6" s="261">
        <v>5.0381303981363086</v>
      </c>
      <c r="W6" s="261">
        <v>5.7001972558151106</v>
      </c>
      <c r="DA6" s="67" t="s">
        <v>2395</v>
      </c>
    </row>
    <row r="7" spans="1:105" ht="12" customHeight="1" x14ac:dyDescent="0.25">
      <c r="A7" s="202" t="s">
        <v>93</v>
      </c>
      <c r="B7" s="226">
        <v>1.8954483682014649</v>
      </c>
      <c r="C7" s="226">
        <v>2.856223306693003</v>
      </c>
      <c r="D7" s="226">
        <v>3.2793211658003791</v>
      </c>
      <c r="E7" s="226">
        <v>3.678214330362032</v>
      </c>
      <c r="F7" s="226">
        <v>3.9154963492113759</v>
      </c>
      <c r="G7" s="226">
        <v>4.0086617389209316</v>
      </c>
      <c r="H7" s="226">
        <v>4.5200677340025068</v>
      </c>
      <c r="I7" s="226">
        <v>4.6312288297194071</v>
      </c>
      <c r="J7" s="226">
        <v>4.6808670074509386</v>
      </c>
      <c r="K7" s="226">
        <v>3.7299539078908071</v>
      </c>
      <c r="L7" s="226">
        <v>4.3626940369811624</v>
      </c>
      <c r="M7" s="226">
        <v>4.3958642602783833</v>
      </c>
      <c r="N7" s="226">
        <v>5.9113665854696968</v>
      </c>
      <c r="O7" s="226">
        <v>6.8075060619006793</v>
      </c>
      <c r="P7" s="226">
        <v>6.5379514728091008</v>
      </c>
      <c r="Q7" s="226">
        <v>7.035373527878984</v>
      </c>
      <c r="R7" s="226">
        <v>7.4756797221829938</v>
      </c>
      <c r="S7" s="226">
        <v>7.7591421249168624</v>
      </c>
      <c r="T7" s="226">
        <v>7.9277939405473488</v>
      </c>
      <c r="U7" s="226">
        <v>7.686611497547239</v>
      </c>
      <c r="V7" s="226">
        <v>6.8518573414653812</v>
      </c>
      <c r="W7" s="226">
        <v>7.7522682679085504</v>
      </c>
      <c r="DA7" s="174" t="s">
        <v>2396</v>
      </c>
    </row>
    <row r="8" spans="1:105" ht="12" customHeight="1" x14ac:dyDescent="0.25">
      <c r="A8" s="202" t="s">
        <v>94</v>
      </c>
      <c r="B8" s="226">
        <v>2.3414362195429859</v>
      </c>
      <c r="C8" s="226">
        <v>3.528275849444297</v>
      </c>
      <c r="D8" s="226">
        <v>4.0509261459887043</v>
      </c>
      <c r="E8" s="226">
        <v>4.5436765257413354</v>
      </c>
      <c r="F8" s="226">
        <v>4.8367896078493464</v>
      </c>
      <c r="G8" s="226">
        <v>4.9518762657258577</v>
      </c>
      <c r="H8" s="226">
        <v>5.5836130831795687</v>
      </c>
      <c r="I8" s="226">
        <v>5.7209297308298579</v>
      </c>
      <c r="J8" s="226">
        <v>5.7822474797923347</v>
      </c>
      <c r="K8" s="226">
        <v>4.6075901215121728</v>
      </c>
      <c r="L8" s="226">
        <v>5.3892102809767284</v>
      </c>
      <c r="M8" s="226">
        <v>5.4301852626968259</v>
      </c>
      <c r="N8" s="226">
        <v>7.3022763702860942</v>
      </c>
      <c r="O8" s="226">
        <v>8.409272194112603</v>
      </c>
      <c r="P8" s="226">
        <v>8.0762929958230067</v>
      </c>
      <c r="Q8" s="226">
        <v>8.690755534438745</v>
      </c>
      <c r="R8" s="226">
        <v>9.2346631862260526</v>
      </c>
      <c r="S8" s="226">
        <v>9.5848226248972974</v>
      </c>
      <c r="T8" s="226">
        <v>9.7931572206761359</v>
      </c>
      <c r="U8" s="226">
        <v>9.495225967558353</v>
      </c>
      <c r="V8" s="226">
        <v>8.4640590688690018</v>
      </c>
      <c r="W8" s="226">
        <v>9.576331389769388</v>
      </c>
      <c r="DA8" s="174" t="s">
        <v>2397</v>
      </c>
    </row>
    <row r="9" spans="1:105" ht="12" customHeight="1" x14ac:dyDescent="0.25">
      <c r="A9" s="202" t="s">
        <v>95</v>
      </c>
      <c r="B9" s="226">
        <v>1.449460516859943</v>
      </c>
      <c r="C9" s="226">
        <v>2.1841707639417081</v>
      </c>
      <c r="D9" s="226">
        <v>2.5077161856120549</v>
      </c>
      <c r="E9" s="226">
        <v>2.81275213498273</v>
      </c>
      <c r="F9" s="226">
        <v>2.9942030905734049</v>
      </c>
      <c r="G9" s="226">
        <v>3.0654472121160068</v>
      </c>
      <c r="H9" s="226">
        <v>3.4565223848254472</v>
      </c>
      <c r="I9" s="226">
        <v>3.541527928608958</v>
      </c>
      <c r="J9" s="226">
        <v>3.5794865351095408</v>
      </c>
      <c r="K9" s="226">
        <v>2.8523176942694408</v>
      </c>
      <c r="L9" s="226">
        <v>3.3361777929855929</v>
      </c>
      <c r="M9" s="226">
        <v>3.3615432578599398</v>
      </c>
      <c r="N9" s="226">
        <v>4.5204568006532959</v>
      </c>
      <c r="O9" s="226">
        <v>5.2057399296887548</v>
      </c>
      <c r="P9" s="226">
        <v>4.999609949795194</v>
      </c>
      <c r="Q9" s="226">
        <v>5.3799915213192229</v>
      </c>
      <c r="R9" s="226">
        <v>5.7166962581399368</v>
      </c>
      <c r="S9" s="226">
        <v>5.9334616249364229</v>
      </c>
      <c r="T9" s="226">
        <v>6.0624306604185589</v>
      </c>
      <c r="U9" s="226">
        <v>5.8779970275361233</v>
      </c>
      <c r="V9" s="226">
        <v>5.2396556140617614</v>
      </c>
      <c r="W9" s="226">
        <v>5.9282051460477154</v>
      </c>
      <c r="DA9" s="174" t="s">
        <v>2398</v>
      </c>
    </row>
    <row r="10" spans="1:105" ht="12" customHeight="1" x14ac:dyDescent="0.25">
      <c r="A10" s="56" t="s">
        <v>96</v>
      </c>
      <c r="B10" s="262">
        <v>2.4037843830065508</v>
      </c>
      <c r="C10" s="262">
        <v>2.812817995892388</v>
      </c>
      <c r="D10" s="262">
        <v>3.197834045255846</v>
      </c>
      <c r="E10" s="262">
        <v>3.7535148874072219</v>
      </c>
      <c r="F10" s="262">
        <v>3.822649157214443</v>
      </c>
      <c r="G10" s="262">
        <v>3.92662737890601</v>
      </c>
      <c r="H10" s="262">
        <v>4.1964248840134486</v>
      </c>
      <c r="I10" s="262">
        <v>4.1914748708716996</v>
      </c>
      <c r="J10" s="262">
        <v>4.187068053622955</v>
      </c>
      <c r="K10" s="262">
        <v>3.347575370450858</v>
      </c>
      <c r="L10" s="262">
        <v>3.8723361650270829</v>
      </c>
      <c r="M10" s="262">
        <v>3.9071425539127609</v>
      </c>
      <c r="N10" s="262">
        <v>4.6948550527320103</v>
      </c>
      <c r="O10" s="262">
        <v>5.5831937345825171</v>
      </c>
      <c r="P10" s="262">
        <v>5.2634800841818006</v>
      </c>
      <c r="Q10" s="262">
        <v>5.7025400688184256</v>
      </c>
      <c r="R10" s="262">
        <v>6.0608648896637511</v>
      </c>
      <c r="S10" s="262">
        <v>6.3616881249778459</v>
      </c>
      <c r="T10" s="262">
        <v>6.4780000098511428</v>
      </c>
      <c r="U10" s="262">
        <v>6.2329688746568639</v>
      </c>
      <c r="V10" s="262">
        <v>5.6561982006500759</v>
      </c>
      <c r="W10" s="262">
        <v>6.447635217934792</v>
      </c>
      <c r="DA10" s="68" t="s">
        <v>2399</v>
      </c>
    </row>
    <row r="11" spans="1:105" ht="12" customHeight="1" x14ac:dyDescent="0.25">
      <c r="A11" s="37" t="s">
        <v>160</v>
      </c>
      <c r="B11" s="228">
        <v>5.0451967954799379E-2</v>
      </c>
      <c r="C11" s="228">
        <v>5.1221878192693839E-2</v>
      </c>
      <c r="D11" s="228">
        <v>0</v>
      </c>
      <c r="E11" s="228">
        <v>0</v>
      </c>
      <c r="F11" s="228">
        <v>4.557990088998741E-2</v>
      </c>
      <c r="G11" s="228">
        <v>4.3873632164438049E-2</v>
      </c>
      <c r="H11" s="228">
        <v>0</v>
      </c>
      <c r="I11" s="228">
        <v>3.8927436788573161E-2</v>
      </c>
      <c r="J11" s="228">
        <v>3.8349685666555292E-2</v>
      </c>
      <c r="K11" s="228">
        <v>0</v>
      </c>
      <c r="L11" s="228">
        <v>0</v>
      </c>
      <c r="M11" s="228">
        <v>3.612205752774366E-2</v>
      </c>
      <c r="N11" s="228">
        <v>0</v>
      </c>
      <c r="O11" s="228">
        <v>3.6954619589492442E-2</v>
      </c>
      <c r="P11" s="228">
        <v>3.4379050381929017E-2</v>
      </c>
      <c r="Q11" s="228">
        <v>3.4076085570090273E-2</v>
      </c>
      <c r="R11" s="228">
        <v>3.6693015349026199E-2</v>
      </c>
      <c r="S11" s="228">
        <v>3.7052196981514567E-2</v>
      </c>
      <c r="T11" s="228">
        <v>3.6444820836743642E-2</v>
      </c>
      <c r="U11" s="228">
        <v>0</v>
      </c>
      <c r="V11" s="228">
        <v>3.709258467833372E-2</v>
      </c>
      <c r="W11" s="228">
        <v>3.7470780270723321E-2</v>
      </c>
      <c r="DA11" s="69" t="s">
        <v>2400</v>
      </c>
    </row>
    <row r="12" spans="1:105" ht="12" customHeight="1" x14ac:dyDescent="0.25">
      <c r="A12" s="37" t="s">
        <v>162</v>
      </c>
      <c r="B12" s="228">
        <v>2.031604037098703</v>
      </c>
      <c r="C12" s="228">
        <v>1.850534118487472</v>
      </c>
      <c r="D12" s="228">
        <v>2.1241700674519288</v>
      </c>
      <c r="E12" s="228">
        <v>2.1712344483561958</v>
      </c>
      <c r="F12" s="228">
        <v>1.9881321353666661</v>
      </c>
      <c r="G12" s="228">
        <v>2.1149326319099209</v>
      </c>
      <c r="H12" s="228">
        <v>2.0575825192663331</v>
      </c>
      <c r="I12" s="228">
        <v>1.8978994560214331</v>
      </c>
      <c r="J12" s="228">
        <v>1.810474922201702</v>
      </c>
      <c r="K12" s="228">
        <v>1.356640689384303</v>
      </c>
      <c r="L12" s="228">
        <v>1.4346888297098399</v>
      </c>
      <c r="M12" s="228">
        <v>1.4103886754288</v>
      </c>
      <c r="N12" s="228">
        <v>1.297337382344812</v>
      </c>
      <c r="O12" s="228">
        <v>2.129435594197493</v>
      </c>
      <c r="P12" s="228">
        <v>1.6594706954293099</v>
      </c>
      <c r="Q12" s="228">
        <v>1.8970888825467029</v>
      </c>
      <c r="R12" s="228">
        <v>2.0823506616283072</v>
      </c>
      <c r="S12" s="228">
        <v>2.1427126031719892</v>
      </c>
      <c r="T12" s="228">
        <v>2.165974857577087</v>
      </c>
      <c r="U12" s="228">
        <v>1.9782882215513831</v>
      </c>
      <c r="V12" s="228">
        <v>1.9285205278033459</v>
      </c>
      <c r="W12" s="228">
        <v>2.3423041116933949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0.4060189165958743</v>
      </c>
      <c r="F13" s="228">
        <v>0.42992261393054138</v>
      </c>
      <c r="G13" s="228">
        <v>0.42992261392947861</v>
      </c>
      <c r="H13" s="228">
        <v>0.42992261392948938</v>
      </c>
      <c r="I13" s="228">
        <v>0.4060189165949829</v>
      </c>
      <c r="J13" s="228">
        <v>0.40601891659508932</v>
      </c>
      <c r="K13" s="228">
        <v>0.40601891659587103</v>
      </c>
      <c r="L13" s="228">
        <v>0.50154772141057335</v>
      </c>
      <c r="M13" s="228">
        <v>0.5254514187455257</v>
      </c>
      <c r="N13" s="228">
        <v>7.1625107480734571E-2</v>
      </c>
      <c r="O13" s="228">
        <v>7.1625107480696254E-2</v>
      </c>
      <c r="P13" s="228">
        <v>0.11943250214968219</v>
      </c>
      <c r="Q13" s="228">
        <v>0.167153912295883</v>
      </c>
      <c r="R13" s="228">
        <v>9.5528804815234958E-2</v>
      </c>
      <c r="S13" s="228">
        <v>0.14333619948416881</v>
      </c>
      <c r="T13" s="228">
        <v>0.1671539122960205</v>
      </c>
      <c r="U13" s="228">
        <v>0.14333619948418089</v>
      </c>
      <c r="V13" s="228">
        <v>0.1194325021496894</v>
      </c>
      <c r="W13" s="228">
        <v>0.11943250214966079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7.6473795878444606E-2</v>
      </c>
      <c r="T14" s="228">
        <v>4.5143948271066082E-2</v>
      </c>
      <c r="U14" s="228">
        <v>5.4592627022723883E-2</v>
      </c>
      <c r="V14" s="228">
        <v>0.1199681767796261</v>
      </c>
      <c r="W14" s="228">
        <v>0.15652190548225309</v>
      </c>
      <c r="DA14" s="69" t="s">
        <v>2403</v>
      </c>
    </row>
    <row r="15" spans="1:105" ht="12" customHeight="1" x14ac:dyDescent="0.25">
      <c r="A15" s="37" t="s">
        <v>38</v>
      </c>
      <c r="B15" s="228">
        <v>0.32172837795304859</v>
      </c>
      <c r="C15" s="228">
        <v>0.9110619992122222</v>
      </c>
      <c r="D15" s="228">
        <v>1.0736639778039161</v>
      </c>
      <c r="E15" s="228">
        <v>1.1762615224551509</v>
      </c>
      <c r="F15" s="228">
        <v>1.359014507027249</v>
      </c>
      <c r="G15" s="228">
        <v>1.337898500902172</v>
      </c>
      <c r="H15" s="228">
        <v>1.7089197508176259</v>
      </c>
      <c r="I15" s="228">
        <v>1.8486290614667109</v>
      </c>
      <c r="J15" s="228">
        <v>1.9322245291596081</v>
      </c>
      <c r="K15" s="228">
        <v>1.5849157644706839</v>
      </c>
      <c r="L15" s="228">
        <v>1.93609961390667</v>
      </c>
      <c r="M15" s="228">
        <v>1.935180402210692</v>
      </c>
      <c r="N15" s="228">
        <v>3.3258925629064642</v>
      </c>
      <c r="O15" s="228">
        <v>3.345178413314835</v>
      </c>
      <c r="P15" s="228">
        <v>3.4501978362208798</v>
      </c>
      <c r="Q15" s="228">
        <v>3.6042211884057491</v>
      </c>
      <c r="R15" s="228">
        <v>3.8462924078711831</v>
      </c>
      <c r="S15" s="228">
        <v>3.962113329461729</v>
      </c>
      <c r="T15" s="228">
        <v>4.0632824708702264</v>
      </c>
      <c r="U15" s="228">
        <v>4.0567518265985756</v>
      </c>
      <c r="V15" s="228">
        <v>3.45118440923908</v>
      </c>
      <c r="W15" s="228">
        <v>3.79190591833876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15.58008396393136</v>
      </c>
      <c r="C16" s="263">
        <f t="shared" si="0"/>
        <v>18.231227751154364</v>
      </c>
      <c r="D16" s="263">
        <f t="shared" si="0"/>
        <v>21.024662107255665</v>
      </c>
      <c r="E16" s="263">
        <f t="shared" si="0"/>
        <v>23.477147304292998</v>
      </c>
      <c r="F16" s="263">
        <f t="shared" si="0"/>
        <v>23.536032868173649</v>
      </c>
      <c r="G16" s="263">
        <f t="shared" si="0"/>
        <v>24.198312660531926</v>
      </c>
      <c r="H16" s="263">
        <f t="shared" si="0"/>
        <v>25.933817113025242</v>
      </c>
      <c r="I16" s="263">
        <f t="shared" si="0"/>
        <v>25.905689206450901</v>
      </c>
      <c r="J16" s="263">
        <f t="shared" si="0"/>
        <v>25.874965979310048</v>
      </c>
      <c r="K16" s="263">
        <f t="shared" si="0"/>
        <v>20.42543437298465</v>
      </c>
      <c r="L16" s="263">
        <f t="shared" si="0"/>
        <v>23.508551058996012</v>
      </c>
      <c r="M16" s="263">
        <f t="shared" si="0"/>
        <v>23.607626515782158</v>
      </c>
      <c r="N16" s="263">
        <f t="shared" si="0"/>
        <v>30.229857484942656</v>
      </c>
      <c r="O16" s="263">
        <f t="shared" si="0"/>
        <v>35.999074248306592</v>
      </c>
      <c r="P16" s="263">
        <f t="shared" si="0"/>
        <v>33.765821111004016</v>
      </c>
      <c r="Q16" s="263">
        <f t="shared" si="0"/>
        <v>36.459329511745217</v>
      </c>
      <c r="R16" s="263">
        <f t="shared" si="0"/>
        <v>39.014894075875681</v>
      </c>
      <c r="S16" s="263">
        <f t="shared" si="0"/>
        <v>40.605399501072455</v>
      </c>
      <c r="T16" s="263">
        <f t="shared" si="0"/>
        <v>41.346323233929297</v>
      </c>
      <c r="U16" s="263">
        <f t="shared" si="0"/>
        <v>39.801660055340918</v>
      </c>
      <c r="V16" s="263">
        <f t="shared" si="0"/>
        <v>35.934560969769791</v>
      </c>
      <c r="W16" s="263">
        <f t="shared" si="0"/>
        <v>40.949367683168241</v>
      </c>
      <c r="DA16" s="70"/>
    </row>
    <row r="17" spans="1:105" ht="12" customHeight="1" x14ac:dyDescent="0.25">
      <c r="A17" s="60" t="s">
        <v>2406</v>
      </c>
      <c r="B17" s="331">
        <v>13.494807440161599</v>
      </c>
      <c r="C17" s="331">
        <v>12.32619627477885</v>
      </c>
      <c r="D17" s="331">
        <v>14.450063631379789</v>
      </c>
      <c r="E17" s="331">
        <v>15.998358385716401</v>
      </c>
      <c r="F17" s="331">
        <v>14.42286136283176</v>
      </c>
      <c r="G17" s="331">
        <v>15.227754708320751</v>
      </c>
      <c r="H17" s="331">
        <v>14.491903102310101</v>
      </c>
      <c r="I17" s="331">
        <v>13.404304599719911</v>
      </c>
      <c r="J17" s="331">
        <v>12.80634261445568</v>
      </c>
      <c r="K17" s="331">
        <v>9.583609886519131</v>
      </c>
      <c r="L17" s="331">
        <v>10.17595005641501</v>
      </c>
      <c r="M17" s="331">
        <v>10.098108836607169</v>
      </c>
      <c r="N17" s="331">
        <v>8.6677119750999658</v>
      </c>
      <c r="O17" s="331">
        <v>14.31877377520717</v>
      </c>
      <c r="P17" s="331">
        <v>11.29256655145867</v>
      </c>
      <c r="Q17" s="331">
        <v>12.887887622415731</v>
      </c>
      <c r="R17" s="331">
        <v>14.03060364901955</v>
      </c>
      <c r="S17" s="331">
        <v>14.758907335911839</v>
      </c>
      <c r="T17" s="331">
        <v>14.70620241926609</v>
      </c>
      <c r="U17" s="331">
        <v>13.223125459380601</v>
      </c>
      <c r="V17" s="331">
        <v>13.2133289865834</v>
      </c>
      <c r="W17" s="331">
        <v>15.95928619867327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1.0715330959137539</v>
      </c>
      <c r="E18" s="232">
        <v>0.92622160705732481</v>
      </c>
      <c r="F18" s="232">
        <v>0.43573804522862558</v>
      </c>
      <c r="G18" s="232">
        <v>0.4171330322955088</v>
      </c>
      <c r="H18" s="232">
        <v>0.39808961867690662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0.37114128083541992</v>
      </c>
      <c r="E19" s="232">
        <v>0</v>
      </c>
      <c r="F19" s="232">
        <v>0.34961872655512122</v>
      </c>
      <c r="G19" s="232">
        <v>0.33590876886758531</v>
      </c>
      <c r="H19" s="232">
        <v>0.31746017966318668</v>
      </c>
      <c r="I19" s="232">
        <v>0.30648069963099828</v>
      </c>
      <c r="J19" s="232">
        <v>0.3017955997184536</v>
      </c>
      <c r="K19" s="232">
        <v>0.30333103812594447</v>
      </c>
      <c r="L19" s="232">
        <v>0.29622403819410431</v>
      </c>
      <c r="M19" s="232">
        <v>0</v>
      </c>
      <c r="N19" s="232">
        <v>0.25692392816690651</v>
      </c>
      <c r="O19" s="232">
        <v>0.27826980987697458</v>
      </c>
      <c r="P19" s="232">
        <v>0.25948429640383702</v>
      </c>
      <c r="Q19" s="232">
        <v>0.2581569690623513</v>
      </c>
      <c r="R19" s="232">
        <v>0.26597084459447973</v>
      </c>
      <c r="S19" s="232">
        <v>0.53940649273066454</v>
      </c>
      <c r="T19" s="232">
        <v>0.26646638364405512</v>
      </c>
      <c r="U19" s="232">
        <v>0.26201662532838982</v>
      </c>
      <c r="V19" s="232">
        <v>0.27251035100773308</v>
      </c>
      <c r="W19" s="232">
        <v>0.27567754759344099</v>
      </c>
      <c r="DA19" s="71" t="s">
        <v>2409</v>
      </c>
    </row>
    <row r="20" spans="1:105" ht="12" customHeight="1" x14ac:dyDescent="0.25">
      <c r="A20" s="59" t="s">
        <v>160</v>
      </c>
      <c r="B20" s="232">
        <v>0.32700349600332929</v>
      </c>
      <c r="C20" s="232">
        <v>0.33199365495264521</v>
      </c>
      <c r="D20" s="232">
        <v>0</v>
      </c>
      <c r="E20" s="232">
        <v>0</v>
      </c>
      <c r="F20" s="232">
        <v>0.30564607799187538</v>
      </c>
      <c r="G20" s="232">
        <v>0.29417101494597309</v>
      </c>
      <c r="H20" s="232">
        <v>0</v>
      </c>
      <c r="I20" s="232">
        <v>0.26324743518965033</v>
      </c>
      <c r="J20" s="232">
        <v>0.25937855077056948</v>
      </c>
      <c r="K20" s="232">
        <v>0</v>
      </c>
      <c r="L20" s="232">
        <v>0</v>
      </c>
      <c r="M20" s="232">
        <v>0.25216851835713211</v>
      </c>
      <c r="N20" s="232">
        <v>0</v>
      </c>
      <c r="O20" s="232">
        <v>0.2395050898870778</v>
      </c>
      <c r="P20" s="232">
        <v>0.22393184026652541</v>
      </c>
      <c r="Q20" s="232">
        <v>0.2228560426355217</v>
      </c>
      <c r="R20" s="232">
        <v>0.2383461408813054</v>
      </c>
      <c r="S20" s="232">
        <v>0.24170669522842961</v>
      </c>
      <c r="T20" s="232">
        <v>0.238943375736236</v>
      </c>
      <c r="U20" s="232">
        <v>0</v>
      </c>
      <c r="V20" s="232">
        <v>0.2442028942516648</v>
      </c>
      <c r="W20" s="232">
        <v>0.24694648876289091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1.267210049350693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13.167803944158271</v>
      </c>
      <c r="C22" s="232">
        <v>11.994202619826201</v>
      </c>
      <c r="D22" s="232">
        <v>13.00738925463061</v>
      </c>
      <c r="E22" s="232">
        <v>13.804926729308381</v>
      </c>
      <c r="F22" s="232">
        <v>13.33185851305614</v>
      </c>
      <c r="G22" s="232">
        <v>14.180541892211689</v>
      </c>
      <c r="H22" s="232">
        <v>13.77635330397001</v>
      </c>
      <c r="I22" s="232">
        <v>12.834576464899261</v>
      </c>
      <c r="J22" s="232">
        <v>12.24516846396666</v>
      </c>
      <c r="K22" s="232">
        <v>9.280278848393186</v>
      </c>
      <c r="L22" s="232">
        <v>9.8797260182209055</v>
      </c>
      <c r="M22" s="232">
        <v>9.8459403182500385</v>
      </c>
      <c r="N22" s="232">
        <v>8.4107880469330603</v>
      </c>
      <c r="O22" s="232">
        <v>13.800998875443121</v>
      </c>
      <c r="P22" s="232">
        <v>10.809150414788309</v>
      </c>
      <c r="Q22" s="232">
        <v>12.40687461071786</v>
      </c>
      <c r="R22" s="232">
        <v>13.52628666354377</v>
      </c>
      <c r="S22" s="232">
        <v>13.97779414795275</v>
      </c>
      <c r="T22" s="232">
        <v>14.200792659885799</v>
      </c>
      <c r="U22" s="232">
        <v>12.96110883405221</v>
      </c>
      <c r="V22" s="232">
        <v>12.696615741324001</v>
      </c>
      <c r="W22" s="232">
        <v>15.43666216231693</v>
      </c>
      <c r="DA22" s="71" t="s">
        <v>2412</v>
      </c>
    </row>
    <row r="23" spans="1:105" ht="12" customHeight="1" x14ac:dyDescent="0.25">
      <c r="A23" s="60" t="s">
        <v>2413</v>
      </c>
      <c r="B23" s="331">
        <v>2.0852765237697599</v>
      </c>
      <c r="C23" s="331">
        <v>5.9050314763755134</v>
      </c>
      <c r="D23" s="331">
        <v>6.5745984758758773</v>
      </c>
      <c r="E23" s="331">
        <v>7.4787889185765977</v>
      </c>
      <c r="F23" s="331">
        <v>9.1131715053418905</v>
      </c>
      <c r="G23" s="331">
        <v>8.9705579522111769</v>
      </c>
      <c r="H23" s="331">
        <v>11.44191401071514</v>
      </c>
      <c r="I23" s="331">
        <v>12.501384606730991</v>
      </c>
      <c r="J23" s="331">
        <v>13.068623364854369</v>
      </c>
      <c r="K23" s="331">
        <v>10.841824486465519</v>
      </c>
      <c r="L23" s="331">
        <v>13.332601002581001</v>
      </c>
      <c r="M23" s="331">
        <v>13.509517679174991</v>
      </c>
      <c r="N23" s="331">
        <v>21.56214550984269</v>
      </c>
      <c r="O23" s="331">
        <v>21.680300473099422</v>
      </c>
      <c r="P23" s="331">
        <v>22.473254559545349</v>
      </c>
      <c r="Q23" s="331">
        <v>23.571441889329488</v>
      </c>
      <c r="R23" s="331">
        <v>24.984290426856131</v>
      </c>
      <c r="S23" s="331">
        <v>25.846492165160619</v>
      </c>
      <c r="T23" s="331">
        <v>26.640120814663209</v>
      </c>
      <c r="U23" s="331">
        <v>26.578534595960321</v>
      </c>
      <c r="V23" s="331">
        <v>22.721231983186389</v>
      </c>
      <c r="W23" s="331">
        <v>24.990081484494969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7.4867638947616877</v>
      </c>
      <c r="C24" s="263">
        <f t="shared" si="1"/>
        <v>9.3209702113482624</v>
      </c>
      <c r="D24" s="263">
        <f t="shared" si="1"/>
        <v>10.633466912020587</v>
      </c>
      <c r="E24" s="263">
        <f t="shared" si="1"/>
        <v>11.849794606292567</v>
      </c>
      <c r="F24" s="263">
        <f t="shared" si="1"/>
        <v>11.988149856265796</v>
      </c>
      <c r="G24" s="263">
        <f t="shared" si="1"/>
        <v>12.270325916986845</v>
      </c>
      <c r="H24" s="263">
        <f t="shared" si="1"/>
        <v>13.149143909083129</v>
      </c>
      <c r="I24" s="263">
        <f t="shared" si="1"/>
        <v>13.097474085839146</v>
      </c>
      <c r="J24" s="263">
        <f t="shared" si="1"/>
        <v>13.051072396664612</v>
      </c>
      <c r="K24" s="263">
        <f t="shared" si="1"/>
        <v>10.302171169755603</v>
      </c>
      <c r="L24" s="263">
        <f t="shared" si="1"/>
        <v>11.794645535710275</v>
      </c>
      <c r="M24" s="263">
        <f t="shared" si="1"/>
        <v>11.827511750857434</v>
      </c>
      <c r="N24" s="263">
        <f t="shared" si="1"/>
        <v>14.515582579252055</v>
      </c>
      <c r="O24" s="263">
        <f t="shared" si="1"/>
        <v>17.849619331247251</v>
      </c>
      <c r="P24" s="263">
        <f t="shared" si="1"/>
        <v>16.411285509235757</v>
      </c>
      <c r="Q24" s="263">
        <f t="shared" si="1"/>
        <v>17.784960765740021</v>
      </c>
      <c r="R24" s="263">
        <f t="shared" si="1"/>
        <v>19.166784878145037</v>
      </c>
      <c r="S24" s="263">
        <f t="shared" si="1"/>
        <v>19.971980789623565</v>
      </c>
      <c r="T24" s="263">
        <f t="shared" si="1"/>
        <v>20.305548548441013</v>
      </c>
      <c r="U24" s="263">
        <f t="shared" si="1"/>
        <v>19.43454369101169</v>
      </c>
      <c r="V24" s="263">
        <f t="shared" si="1"/>
        <v>17.727922711471926</v>
      </c>
      <c r="W24" s="263">
        <f t="shared" si="1"/>
        <v>20.308314463896114</v>
      </c>
      <c r="DA24" s="70"/>
    </row>
    <row r="25" spans="1:105" ht="12" customHeight="1" x14ac:dyDescent="0.25">
      <c r="A25" s="60" t="s">
        <v>2416</v>
      </c>
      <c r="B25" s="264">
        <v>6.0651776186105888</v>
      </c>
      <c r="C25" s="264">
        <v>7.1788027313285099</v>
      </c>
      <c r="D25" s="264">
        <v>8.1739760376703021</v>
      </c>
      <c r="E25" s="264">
        <v>9.0911338585210419</v>
      </c>
      <c r="F25" s="264">
        <v>9.0515275943572622</v>
      </c>
      <c r="G25" s="264">
        <v>9.2638296127961457</v>
      </c>
      <c r="H25" s="264">
        <v>9.7590931085812471</v>
      </c>
      <c r="I25" s="264">
        <v>9.6240524635495888</v>
      </c>
      <c r="J25" s="264">
        <v>9.540422141076407</v>
      </c>
      <c r="K25" s="264">
        <v>7.5047057388374974</v>
      </c>
      <c r="L25" s="264">
        <v>8.522625007974403</v>
      </c>
      <c r="M25" s="264">
        <v>8.530613555648646</v>
      </c>
      <c r="N25" s="264">
        <v>10.082057640149779</v>
      </c>
      <c r="O25" s="264">
        <v>12.743989784821739</v>
      </c>
      <c r="P25" s="264">
        <v>11.50782190462893</v>
      </c>
      <c r="Q25" s="264">
        <v>12.508430619830779</v>
      </c>
      <c r="R25" s="264">
        <v>13.560025086507791</v>
      </c>
      <c r="S25" s="264">
        <v>14.152624195935919</v>
      </c>
      <c r="T25" s="264">
        <v>14.3597030930305</v>
      </c>
      <c r="U25" s="264">
        <v>13.66958506785126</v>
      </c>
      <c r="V25" s="264">
        <v>12.589029705372891</v>
      </c>
      <c r="W25" s="264">
        <v>14.494113262964699</v>
      </c>
      <c r="DA25" s="72" t="s">
        <v>2417</v>
      </c>
    </row>
    <row r="26" spans="1:105" ht="12" customHeight="1" x14ac:dyDescent="0.25">
      <c r="A26" s="60" t="s">
        <v>2418</v>
      </c>
      <c r="B26" s="264">
        <v>1.4215862761510989</v>
      </c>
      <c r="C26" s="264">
        <v>2.1421674800197521</v>
      </c>
      <c r="D26" s="264">
        <v>2.4594908743502848</v>
      </c>
      <c r="E26" s="264">
        <v>2.758660747771525</v>
      </c>
      <c r="F26" s="264">
        <v>2.9366222619085329</v>
      </c>
      <c r="G26" s="264">
        <v>3.0064963041907</v>
      </c>
      <c r="H26" s="264">
        <v>3.3900508005018821</v>
      </c>
      <c r="I26" s="264">
        <v>3.4734216222895569</v>
      </c>
      <c r="J26" s="264">
        <v>3.510650255588204</v>
      </c>
      <c r="K26" s="264">
        <v>2.797465430918106</v>
      </c>
      <c r="L26" s="264">
        <v>3.2720205277358718</v>
      </c>
      <c r="M26" s="264">
        <v>3.2968981952087888</v>
      </c>
      <c r="N26" s="264">
        <v>4.4335249391022744</v>
      </c>
      <c r="O26" s="264">
        <v>5.1056295464255124</v>
      </c>
      <c r="P26" s="264">
        <v>4.9034636046068272</v>
      </c>
      <c r="Q26" s="264">
        <v>5.2765301459092404</v>
      </c>
      <c r="R26" s="264">
        <v>5.6067597916372476</v>
      </c>
      <c r="S26" s="264">
        <v>5.8193565936876466</v>
      </c>
      <c r="T26" s="264">
        <v>5.9458454554105122</v>
      </c>
      <c r="U26" s="264">
        <v>5.76495862316043</v>
      </c>
      <c r="V26" s="264">
        <v>5.1388930060990372</v>
      </c>
      <c r="W26" s="264">
        <v>5.8142012009314152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22.257262805616222</v>
      </c>
      <c r="C27" s="263">
        <f t="shared" si="2"/>
        <v>26.044611073077661</v>
      </c>
      <c r="D27" s="263">
        <f t="shared" si="2"/>
        <v>30.035231581793813</v>
      </c>
      <c r="E27" s="263">
        <f t="shared" si="2"/>
        <v>33.538781863275723</v>
      </c>
      <c r="F27" s="263">
        <f t="shared" si="2"/>
        <v>33.622904097390951</v>
      </c>
      <c r="G27" s="263">
        <f t="shared" si="2"/>
        <v>34.569018086474188</v>
      </c>
      <c r="H27" s="263">
        <f t="shared" si="2"/>
        <v>37.048310161464627</v>
      </c>
      <c r="I27" s="263">
        <f t="shared" si="2"/>
        <v>37.008127437786982</v>
      </c>
      <c r="J27" s="263">
        <f t="shared" si="2"/>
        <v>36.964237113300079</v>
      </c>
      <c r="K27" s="263">
        <f t="shared" si="2"/>
        <v>29.179191961406641</v>
      </c>
      <c r="L27" s="263">
        <f t="shared" si="2"/>
        <v>33.583644369994303</v>
      </c>
      <c r="M27" s="263">
        <f t="shared" si="2"/>
        <v>33.725180736831646</v>
      </c>
      <c r="N27" s="263">
        <f t="shared" si="2"/>
        <v>43.185510692775217</v>
      </c>
      <c r="O27" s="263">
        <f t="shared" si="2"/>
        <v>51.427248926152259</v>
      </c>
      <c r="P27" s="263">
        <f t="shared" si="2"/>
        <v>48.236887301434322</v>
      </c>
      <c r="Q27" s="263">
        <f t="shared" si="2"/>
        <v>52.084756445350337</v>
      </c>
      <c r="R27" s="263">
        <f t="shared" si="2"/>
        <v>55.735562965536687</v>
      </c>
      <c r="S27" s="263">
        <f t="shared" si="2"/>
        <v>58.007713572960654</v>
      </c>
      <c r="T27" s="263">
        <f t="shared" si="2"/>
        <v>59.066176048470439</v>
      </c>
      <c r="U27" s="263">
        <f t="shared" si="2"/>
        <v>56.85951436477275</v>
      </c>
      <c r="V27" s="263">
        <f t="shared" si="2"/>
        <v>51.335087099671128</v>
      </c>
      <c r="W27" s="263">
        <f t="shared" si="2"/>
        <v>58.499096690240336</v>
      </c>
      <c r="DA27" s="70"/>
    </row>
    <row r="28" spans="1:105" ht="12" customHeight="1" x14ac:dyDescent="0.25">
      <c r="A28" s="60" t="s">
        <v>2421</v>
      </c>
      <c r="B28" s="331">
        <v>19.278296343087991</v>
      </c>
      <c r="C28" s="331">
        <v>17.608851821112641</v>
      </c>
      <c r="D28" s="331">
        <v>20.64294804482827</v>
      </c>
      <c r="E28" s="331">
        <v>22.854797693880581</v>
      </c>
      <c r="F28" s="331">
        <v>20.604087661188242</v>
      </c>
      <c r="G28" s="331">
        <v>21.753935297601078</v>
      </c>
      <c r="H28" s="331">
        <v>20.70271871758586</v>
      </c>
      <c r="I28" s="331">
        <v>19.149006571028441</v>
      </c>
      <c r="J28" s="331">
        <v>18.29477516350812</v>
      </c>
      <c r="K28" s="331">
        <v>13.6908712664559</v>
      </c>
      <c r="L28" s="331">
        <v>14.537071509164299</v>
      </c>
      <c r="M28" s="331">
        <v>14.42586976658167</v>
      </c>
      <c r="N28" s="331">
        <v>12.382445678714239</v>
      </c>
      <c r="O28" s="331">
        <v>20.45539110743881</v>
      </c>
      <c r="P28" s="331">
        <v>16.13223793065524</v>
      </c>
      <c r="Q28" s="331">
        <v>18.41126803202248</v>
      </c>
      <c r="R28" s="331">
        <v>20.043719498599369</v>
      </c>
      <c r="S28" s="331">
        <v>21.084153337016911</v>
      </c>
      <c r="T28" s="331">
        <v>21.008860598951561</v>
      </c>
      <c r="U28" s="331">
        <v>18.89017922768657</v>
      </c>
      <c r="V28" s="331">
        <v>18.87618426654771</v>
      </c>
      <c r="W28" s="331">
        <v>22.798980283818949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1.530761565591078</v>
      </c>
      <c r="E29" s="232">
        <v>1.3231737243676069</v>
      </c>
      <c r="F29" s="232">
        <v>0.62248292175517972</v>
      </c>
      <c r="G29" s="232">
        <v>0.595904331850727</v>
      </c>
      <c r="H29" s="232">
        <v>0.56869945525272381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0.5302018297648855</v>
      </c>
      <c r="E30" s="232">
        <v>0</v>
      </c>
      <c r="F30" s="232">
        <v>0.49945532365017342</v>
      </c>
      <c r="G30" s="232">
        <v>0.47986966981083612</v>
      </c>
      <c r="H30" s="232">
        <v>0.45351454237598088</v>
      </c>
      <c r="I30" s="232">
        <v>0.4378295709014261</v>
      </c>
      <c r="J30" s="232">
        <v>0.43113657102636233</v>
      </c>
      <c r="K30" s="232">
        <v>0.43333005446563511</v>
      </c>
      <c r="L30" s="232">
        <v>0.42317719742014909</v>
      </c>
      <c r="M30" s="232">
        <v>0</v>
      </c>
      <c r="N30" s="232">
        <v>0.36703418309558078</v>
      </c>
      <c r="O30" s="232">
        <v>0.39752829982424948</v>
      </c>
      <c r="P30" s="232">
        <v>0.37069185200548138</v>
      </c>
      <c r="Q30" s="232">
        <v>0.36879567008907332</v>
      </c>
      <c r="R30" s="232">
        <v>0.37995834942068518</v>
      </c>
      <c r="S30" s="232">
        <v>0.77058070390094935</v>
      </c>
      <c r="T30" s="232">
        <v>0.38066626234865031</v>
      </c>
      <c r="U30" s="232">
        <v>0.37430946475484272</v>
      </c>
      <c r="V30" s="232">
        <v>0.38930050143961881</v>
      </c>
      <c r="W30" s="232">
        <v>0.39382506799062988</v>
      </c>
      <c r="DA30" s="71" t="s">
        <v>2424</v>
      </c>
    </row>
    <row r="31" spans="1:105" ht="12" customHeight="1" x14ac:dyDescent="0.25">
      <c r="A31" s="59" t="s">
        <v>160</v>
      </c>
      <c r="B31" s="232">
        <v>0.46714785143332771</v>
      </c>
      <c r="C31" s="232">
        <v>0.47427664993235041</v>
      </c>
      <c r="D31" s="232">
        <v>0</v>
      </c>
      <c r="E31" s="232">
        <v>0</v>
      </c>
      <c r="F31" s="232">
        <v>0.43663725427410799</v>
      </c>
      <c r="G31" s="232">
        <v>0.420244307065676</v>
      </c>
      <c r="H31" s="232">
        <v>0</v>
      </c>
      <c r="I31" s="232">
        <v>0.37606776455664331</v>
      </c>
      <c r="J31" s="232">
        <v>0.37054078681509928</v>
      </c>
      <c r="K31" s="232">
        <v>0</v>
      </c>
      <c r="L31" s="232">
        <v>0</v>
      </c>
      <c r="M31" s="232">
        <v>0.36024074051018867</v>
      </c>
      <c r="N31" s="232">
        <v>0</v>
      </c>
      <c r="O31" s="232">
        <v>0.34215012841011111</v>
      </c>
      <c r="P31" s="232">
        <v>0.31990262895217919</v>
      </c>
      <c r="Q31" s="232">
        <v>0.31836577519360237</v>
      </c>
      <c r="R31" s="232">
        <v>0.34049448697329349</v>
      </c>
      <c r="S31" s="232">
        <v>0.34529527889775652</v>
      </c>
      <c r="T31" s="232">
        <v>0.34134767962319429</v>
      </c>
      <c r="U31" s="232">
        <v>0</v>
      </c>
      <c r="V31" s="232">
        <v>0.34886127750237828</v>
      </c>
      <c r="W31" s="232">
        <v>0.35278069823270142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1.8103000705009911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18.81114849165467</v>
      </c>
      <c r="C33" s="232">
        <v>17.134575171180291</v>
      </c>
      <c r="D33" s="232">
        <v>18.5819846494723</v>
      </c>
      <c r="E33" s="232">
        <v>19.721323899011981</v>
      </c>
      <c r="F33" s="232">
        <v>19.045512161508778</v>
      </c>
      <c r="G33" s="232">
        <v>20.257916988873841</v>
      </c>
      <c r="H33" s="232">
        <v>19.680504719957149</v>
      </c>
      <c r="I33" s="232">
        <v>18.335109235570371</v>
      </c>
      <c r="J33" s="232">
        <v>17.493097805666661</v>
      </c>
      <c r="K33" s="232">
        <v>13.25754121199027</v>
      </c>
      <c r="L33" s="232">
        <v>14.113894311744151</v>
      </c>
      <c r="M33" s="232">
        <v>14.06562902607148</v>
      </c>
      <c r="N33" s="232">
        <v>12.015411495618659</v>
      </c>
      <c r="O33" s="232">
        <v>19.715712679204451</v>
      </c>
      <c r="P33" s="232">
        <v>15.44164344969758</v>
      </c>
      <c r="Q33" s="232">
        <v>17.724106586739801</v>
      </c>
      <c r="R33" s="232">
        <v>19.323266662205391</v>
      </c>
      <c r="S33" s="232">
        <v>19.968277354218209</v>
      </c>
      <c r="T33" s="232">
        <v>20.286846656979719</v>
      </c>
      <c r="U33" s="232">
        <v>18.515869762931729</v>
      </c>
      <c r="V33" s="232">
        <v>18.138022487605721</v>
      </c>
      <c r="W33" s="232">
        <v>22.05237451759562</v>
      </c>
      <c r="DA33" s="71" t="s">
        <v>2427</v>
      </c>
    </row>
    <row r="34" spans="1:105" ht="12" customHeight="1" x14ac:dyDescent="0.25">
      <c r="A34" s="60" t="s">
        <v>2428</v>
      </c>
      <c r="B34" s="331">
        <v>2.9789664625282288</v>
      </c>
      <c r="C34" s="331">
        <v>8.4357592519650222</v>
      </c>
      <c r="D34" s="331">
        <v>9.3922835369655431</v>
      </c>
      <c r="E34" s="331">
        <v>10.68398416939514</v>
      </c>
      <c r="F34" s="331">
        <v>13.018816436202711</v>
      </c>
      <c r="G34" s="331">
        <v>12.815082788873109</v>
      </c>
      <c r="H34" s="331">
        <v>16.345591443878771</v>
      </c>
      <c r="I34" s="331">
        <v>17.859120866758541</v>
      </c>
      <c r="J34" s="331">
        <v>18.669461949791959</v>
      </c>
      <c r="K34" s="331">
        <v>15.48832069495074</v>
      </c>
      <c r="L34" s="331">
        <v>19.04657286083</v>
      </c>
      <c r="M34" s="331">
        <v>19.29931097024998</v>
      </c>
      <c r="N34" s="331">
        <v>30.80306501406098</v>
      </c>
      <c r="O34" s="331">
        <v>30.971857818713449</v>
      </c>
      <c r="P34" s="331">
        <v>32.104649370779079</v>
      </c>
      <c r="Q34" s="331">
        <v>33.673488413327853</v>
      </c>
      <c r="R34" s="331">
        <v>35.691843466937321</v>
      </c>
      <c r="S34" s="331">
        <v>36.923560235943746</v>
      </c>
      <c r="T34" s="331">
        <v>38.057315449518882</v>
      </c>
      <c r="U34" s="331">
        <v>37.969335137086183</v>
      </c>
      <c r="V34" s="331">
        <v>32.458902833123418</v>
      </c>
      <c r="W34" s="331">
        <v>35.700116406421387</v>
      </c>
      <c r="DA34" s="72" t="s">
        <v>2429</v>
      </c>
    </row>
    <row r="35" spans="1:105" ht="12" customHeight="1" x14ac:dyDescent="0.25">
      <c r="A35" s="57" t="s">
        <v>2430</v>
      </c>
      <c r="B35" s="263">
        <v>19.99488185274457</v>
      </c>
      <c r="C35" s="263">
        <v>28.362811060258711</v>
      </c>
      <c r="D35" s="263">
        <v>28.788721839407931</v>
      </c>
      <c r="E35" s="263">
        <v>32.207863403334287</v>
      </c>
      <c r="F35" s="263">
        <v>28.91119913488129</v>
      </c>
      <c r="G35" s="263">
        <v>26.616396386759551</v>
      </c>
      <c r="H35" s="263">
        <v>26.394205561259469</v>
      </c>
      <c r="I35" s="263">
        <v>25.28735719345676</v>
      </c>
      <c r="J35" s="263">
        <v>24.919179754394349</v>
      </c>
      <c r="K35" s="263">
        <v>20.195384799574029</v>
      </c>
      <c r="L35" s="263">
        <v>22.83181420946589</v>
      </c>
      <c r="M35" s="263">
        <v>22.537676127116349</v>
      </c>
      <c r="N35" s="263">
        <v>26.20957028122697</v>
      </c>
      <c r="O35" s="263">
        <v>32.330416425156429</v>
      </c>
      <c r="P35" s="263">
        <v>28.643687237722851</v>
      </c>
      <c r="Q35" s="263">
        <v>30.28601229962733</v>
      </c>
      <c r="R35" s="263">
        <v>34.546350134632213</v>
      </c>
      <c r="S35" s="263">
        <v>36.643724879254542</v>
      </c>
      <c r="T35" s="263">
        <v>36.834852042644982</v>
      </c>
      <c r="U35" s="263">
        <v>35.183877913159748</v>
      </c>
      <c r="V35" s="263">
        <v>32.835207643212158</v>
      </c>
      <c r="W35" s="263">
        <v>37.509203917736357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0.65944222584248968</v>
      </c>
      <c r="E36" s="231">
        <v>0.57175686117628521</v>
      </c>
      <c r="F36" s="231">
        <v>0.3409191877822248</v>
      </c>
      <c r="G36" s="231">
        <v>0.38102970377602269</v>
      </c>
      <c r="H36" s="231">
        <v>0.44094953311474427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0.22840753427912891</v>
      </c>
      <c r="E38" s="231">
        <v>0</v>
      </c>
      <c r="F38" s="231">
        <v>0.27353987928249301</v>
      </c>
      <c r="G38" s="231">
        <v>0.30683549080982858</v>
      </c>
      <c r="H38" s="231">
        <v>0.35163920744845462</v>
      </c>
      <c r="I38" s="231">
        <v>0.37830365895001561</v>
      </c>
      <c r="J38" s="231">
        <v>0.38968175873878952</v>
      </c>
      <c r="K38" s="231">
        <v>0.38595283688591908</v>
      </c>
      <c r="L38" s="231">
        <v>0.40321269387374109</v>
      </c>
      <c r="M38" s="231">
        <v>0</v>
      </c>
      <c r="N38" s="231">
        <v>0.4986558182255118</v>
      </c>
      <c r="O38" s="231">
        <v>0.44681581978565149</v>
      </c>
      <c r="P38" s="231">
        <v>0.49243778107935632</v>
      </c>
      <c r="Q38" s="231">
        <v>0.49566129033470158</v>
      </c>
      <c r="R38" s="231">
        <v>0.45656435713871429</v>
      </c>
      <c r="S38" s="231">
        <v>0.89405407593362596</v>
      </c>
      <c r="T38" s="231">
        <v>0.45493098254594172</v>
      </c>
      <c r="U38" s="231">
        <v>0.46573753846055049</v>
      </c>
      <c r="V38" s="231">
        <v>0.44025277609611219</v>
      </c>
      <c r="W38" s="231">
        <v>0.43256101296012489</v>
      </c>
      <c r="DA38" s="73" t="s">
        <v>2434</v>
      </c>
    </row>
    <row r="39" spans="1:105" ht="12" customHeight="1" x14ac:dyDescent="0.25">
      <c r="A39" s="46" t="s">
        <v>160</v>
      </c>
      <c r="B39" s="231">
        <v>0.1823958247530241</v>
      </c>
      <c r="C39" s="231">
        <v>0.16950695707737951</v>
      </c>
      <c r="D39" s="231">
        <v>0</v>
      </c>
      <c r="E39" s="231">
        <v>0</v>
      </c>
      <c r="F39" s="231">
        <v>0.23913590699462581</v>
      </c>
      <c r="G39" s="231">
        <v>0.26871018597479451</v>
      </c>
      <c r="H39" s="231">
        <v>0</v>
      </c>
      <c r="I39" s="231">
        <v>0.32493879079940352</v>
      </c>
      <c r="J39" s="231">
        <v>0.33491240408305251</v>
      </c>
      <c r="K39" s="231">
        <v>0</v>
      </c>
      <c r="L39" s="231">
        <v>0</v>
      </c>
      <c r="M39" s="231">
        <v>0.35465011093746929</v>
      </c>
      <c r="N39" s="231">
        <v>0</v>
      </c>
      <c r="O39" s="231">
        <v>0.38457158945141362</v>
      </c>
      <c r="P39" s="231">
        <v>0.42496790773899812</v>
      </c>
      <c r="Q39" s="231">
        <v>0.42788352393821621</v>
      </c>
      <c r="R39" s="231">
        <v>0.40914391482977319</v>
      </c>
      <c r="S39" s="231">
        <v>0.40062338692931931</v>
      </c>
      <c r="T39" s="231">
        <v>0.40794168183606472</v>
      </c>
      <c r="U39" s="231">
        <v>0</v>
      </c>
      <c r="V39" s="231">
        <v>0.39452080160415592</v>
      </c>
      <c r="W39" s="231">
        <v>0.38747959077086502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0.78224912347888675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7.3447302244022978</v>
      </c>
      <c r="C42" s="231">
        <v>6.1239145939288138</v>
      </c>
      <c r="D42" s="231">
        <v>8.0049993371027792</v>
      </c>
      <c r="E42" s="231">
        <v>8.5217851919853267</v>
      </c>
      <c r="F42" s="231">
        <v>10.43077699013841</v>
      </c>
      <c r="G42" s="231">
        <v>12.95320019812076</v>
      </c>
      <c r="H42" s="231">
        <v>15.259570389198229</v>
      </c>
      <c r="I42" s="231">
        <v>15.84232626586598</v>
      </c>
      <c r="J42" s="231">
        <v>15.811094620143059</v>
      </c>
      <c r="K42" s="231">
        <v>11.80805621066243</v>
      </c>
      <c r="L42" s="231">
        <v>13.44803401785718</v>
      </c>
      <c r="M42" s="231">
        <v>13.84734243949417</v>
      </c>
      <c r="N42" s="231">
        <v>16.324242064134001</v>
      </c>
      <c r="O42" s="231">
        <v>22.160164011749011</v>
      </c>
      <c r="P42" s="231">
        <v>20.513125916981881</v>
      </c>
      <c r="Q42" s="231">
        <v>23.82119491449399</v>
      </c>
      <c r="R42" s="231">
        <v>23.2191629290446</v>
      </c>
      <c r="S42" s="231">
        <v>23.16787802696744</v>
      </c>
      <c r="T42" s="231">
        <v>24.24463630025015</v>
      </c>
      <c r="U42" s="231">
        <v>23.038518706685721</v>
      </c>
      <c r="V42" s="231">
        <v>20.511955991663839</v>
      </c>
      <c r="W42" s="231">
        <v>24.221407510133801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7.1625107480021724E-2</v>
      </c>
      <c r="Q44" s="231">
        <v>0.14333619948210599</v>
      </c>
      <c r="R44" s="231">
        <v>0.14333619948172521</v>
      </c>
      <c r="S44" s="231">
        <v>0.14333619948308399</v>
      </c>
      <c r="T44" s="231">
        <v>0.33439380910771282</v>
      </c>
      <c r="U44" s="231">
        <v>0.45382631126062051</v>
      </c>
      <c r="V44" s="231">
        <v>0.42992261392580178</v>
      </c>
      <c r="W44" s="231">
        <v>0.1910576096289836</v>
      </c>
      <c r="DA44" s="73" t="s">
        <v>2440</v>
      </c>
    </row>
    <row r="45" spans="1:105" ht="12" customHeight="1" x14ac:dyDescent="0.25">
      <c r="A45" s="46" t="s">
        <v>79</v>
      </c>
      <c r="B45" s="231">
        <v>12.467755803589251</v>
      </c>
      <c r="C45" s="231">
        <v>22.06938950925251</v>
      </c>
      <c r="D45" s="231">
        <v>19.895872742183538</v>
      </c>
      <c r="E45" s="231">
        <v>22.332072226693789</v>
      </c>
      <c r="F45" s="231">
        <v>17.626827170683541</v>
      </c>
      <c r="G45" s="231">
        <v>12.70662080807814</v>
      </c>
      <c r="H45" s="231">
        <v>10.34204643149803</v>
      </c>
      <c r="I45" s="231">
        <v>8.7417884778413608</v>
      </c>
      <c r="J45" s="231">
        <v>8.3834909714294525</v>
      </c>
      <c r="K45" s="231">
        <v>8.0013757520256785</v>
      </c>
      <c r="L45" s="231">
        <v>8.9805674977349668</v>
      </c>
      <c r="M45" s="231">
        <v>8.3356835766847084</v>
      </c>
      <c r="N45" s="231">
        <v>9.3866723988674536</v>
      </c>
      <c r="O45" s="231">
        <v>9.3388650041703496</v>
      </c>
      <c r="P45" s="231">
        <v>7.1415305244425982</v>
      </c>
      <c r="Q45" s="231">
        <v>5.3979363713783171</v>
      </c>
      <c r="R45" s="231">
        <v>10.318142734137391</v>
      </c>
      <c r="S45" s="231">
        <v>12.037833189941081</v>
      </c>
      <c r="T45" s="231">
        <v>11.39294926890511</v>
      </c>
      <c r="U45" s="231">
        <v>11.22579535675286</v>
      </c>
      <c r="V45" s="231">
        <v>11.05855545992226</v>
      </c>
      <c r="W45" s="231">
        <v>12.276698194242581</v>
      </c>
      <c r="DA45" s="73" t="s">
        <v>2441</v>
      </c>
    </row>
    <row r="46" spans="1:105" ht="12" customHeight="1" x14ac:dyDescent="0.25">
      <c r="A46" s="57" t="s">
        <v>2442</v>
      </c>
      <c r="B46" s="263">
        <v>6.6898177701228168</v>
      </c>
      <c r="C46" s="263">
        <v>10.080788141269419</v>
      </c>
      <c r="D46" s="263">
        <v>11.57407470282487</v>
      </c>
      <c r="E46" s="263">
        <v>12.981932930689529</v>
      </c>
      <c r="F46" s="263">
        <v>13.819398879569571</v>
      </c>
      <c r="G46" s="263">
        <v>14.148217902073879</v>
      </c>
      <c r="H46" s="263">
        <v>15.953180237655911</v>
      </c>
      <c r="I46" s="263">
        <v>16.34551351665673</v>
      </c>
      <c r="J46" s="263">
        <v>16.520707085120961</v>
      </c>
      <c r="K46" s="263">
        <v>13.16454320432049</v>
      </c>
      <c r="L46" s="263">
        <v>15.397743659933511</v>
      </c>
      <c r="M46" s="263">
        <v>15.51481503627665</v>
      </c>
      <c r="N46" s="263">
        <v>20.863646772245989</v>
      </c>
      <c r="O46" s="263">
        <v>24.026491983178872</v>
      </c>
      <c r="P46" s="263">
        <v>23.07512284520859</v>
      </c>
      <c r="Q46" s="263">
        <v>24.830730098396419</v>
      </c>
      <c r="R46" s="263">
        <v>26.384751960645861</v>
      </c>
      <c r="S46" s="263">
        <v>27.385207499706571</v>
      </c>
      <c r="T46" s="263">
        <v>27.980449201931808</v>
      </c>
      <c r="U46" s="263">
        <v>27.129217050166719</v>
      </c>
      <c r="V46" s="263">
        <v>24.18302591105428</v>
      </c>
      <c r="W46" s="263">
        <v>27.360946827912521</v>
      </c>
      <c r="DA46" s="70" t="s">
        <v>2443</v>
      </c>
    </row>
    <row r="47" spans="1:105" ht="12" customHeight="1" x14ac:dyDescent="0.25">
      <c r="A47" s="41" t="s">
        <v>2444</v>
      </c>
      <c r="B47" s="352">
        <v>4.5300481037856528</v>
      </c>
      <c r="C47" s="352">
        <v>6.8262629526280891</v>
      </c>
      <c r="D47" s="352">
        <v>7.8374504302293886</v>
      </c>
      <c r="E47" s="352">
        <v>8.7907896264060632</v>
      </c>
      <c r="F47" s="352">
        <v>9.3578844508200039</v>
      </c>
      <c r="G47" s="352">
        <v>9.5805461197277655</v>
      </c>
      <c r="H47" s="352">
        <v>10.80278661814986</v>
      </c>
      <c r="I47" s="352">
        <v>11.068457326629719</v>
      </c>
      <c r="J47" s="352">
        <v>11.187090646682361</v>
      </c>
      <c r="K47" s="352">
        <v>8.9144452104921097</v>
      </c>
      <c r="L47" s="352">
        <v>10.426669584450989</v>
      </c>
      <c r="M47" s="352">
        <v>10.50594513195235</v>
      </c>
      <c r="N47" s="352">
        <v>14.12793692539273</v>
      </c>
      <c r="O47" s="352">
        <v>16.269675526157489</v>
      </c>
      <c r="P47" s="352">
        <v>15.625450510237011</v>
      </c>
      <c r="Q47" s="352">
        <v>16.81426993425994</v>
      </c>
      <c r="R47" s="352">
        <v>17.86658466572614</v>
      </c>
      <c r="S47" s="352">
        <v>18.544048816974701</v>
      </c>
      <c r="T47" s="352">
        <v>18.947120116839141</v>
      </c>
      <c r="U47" s="352">
        <v>18.370703429944239</v>
      </c>
      <c r="V47" s="352">
        <v>16.375673364591449</v>
      </c>
      <c r="W47" s="352">
        <v>18.52762056525939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</v>
      </c>
      <c r="D51" s="234">
        <f t="shared" si="3"/>
        <v>1.0000000000000002</v>
      </c>
      <c r="E51" s="234">
        <f t="shared" si="3"/>
        <v>1</v>
      </c>
      <c r="F51" s="234">
        <f t="shared" si="3"/>
        <v>0.99999999999999989</v>
      </c>
      <c r="G51" s="234">
        <f t="shared" si="3"/>
        <v>1.0000000000000002</v>
      </c>
      <c r="H51" s="234">
        <f t="shared" si="3"/>
        <v>1</v>
      </c>
      <c r="I51" s="234">
        <f t="shared" si="3"/>
        <v>1</v>
      </c>
      <c r="J51" s="234">
        <f t="shared" si="3"/>
        <v>1.0000000000000002</v>
      </c>
      <c r="K51" s="234">
        <f t="shared" si="3"/>
        <v>0.99999999999999978</v>
      </c>
      <c r="L51" s="234">
        <f t="shared" si="3"/>
        <v>0.99999999999999978</v>
      </c>
      <c r="M51" s="234">
        <f t="shared" si="3"/>
        <v>1.0000000000000004</v>
      </c>
      <c r="N51" s="234">
        <f t="shared" si="3"/>
        <v>0.99999999999999978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1</v>
      </c>
      <c r="S51" s="234">
        <f t="shared" si="3"/>
        <v>1</v>
      </c>
      <c r="T51" s="234">
        <f t="shared" si="3"/>
        <v>1.0000000000000002</v>
      </c>
      <c r="U51" s="234">
        <f t="shared" si="3"/>
        <v>0.99999999999999989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1.6201677427415625E-2</v>
      </c>
      <c r="C52" s="301">
        <f t="shared" si="4"/>
        <v>1.8693329231590245E-2</v>
      </c>
      <c r="D52" s="301">
        <f t="shared" si="4"/>
        <v>1.9237694756384954E-2</v>
      </c>
      <c r="E52" s="301">
        <f t="shared" si="4"/>
        <v>1.9271682483285157E-2</v>
      </c>
      <c r="F52" s="301">
        <f t="shared" si="4"/>
        <v>2.0611140919374271E-2</v>
      </c>
      <c r="G52" s="301">
        <f t="shared" si="4"/>
        <v>2.1011426332456947E-2</v>
      </c>
      <c r="H52" s="301">
        <f t="shared" si="4"/>
        <v>2.2103902133436829E-2</v>
      </c>
      <c r="I52" s="301">
        <f t="shared" si="4"/>
        <v>2.2671405711918214E-2</v>
      </c>
      <c r="J52" s="301">
        <f t="shared" si="4"/>
        <v>2.2916591930278427E-2</v>
      </c>
      <c r="K52" s="301">
        <f t="shared" si="4"/>
        <v>2.2958187979853314E-2</v>
      </c>
      <c r="L52" s="301">
        <f t="shared" si="4"/>
        <v>2.3294109479629784E-2</v>
      </c>
      <c r="M52" s="301">
        <f t="shared" si="4"/>
        <v>2.3414362836377905E-2</v>
      </c>
      <c r="N52" s="301">
        <f t="shared" si="4"/>
        <v>2.4709516685316686E-2</v>
      </c>
      <c r="O52" s="301">
        <f t="shared" si="4"/>
        <v>2.3959739284262885E-2</v>
      </c>
      <c r="P52" s="301">
        <f t="shared" si="4"/>
        <v>2.459704141222846E-2</v>
      </c>
      <c r="Q52" s="301">
        <f t="shared" si="4"/>
        <v>2.4605330880919291E-2</v>
      </c>
      <c r="R52" s="301">
        <f t="shared" si="4"/>
        <v>2.4247162173168184E-2</v>
      </c>
      <c r="S52" s="301">
        <f t="shared" si="4"/>
        <v>2.4123436254518842E-2</v>
      </c>
      <c r="T52" s="301">
        <f t="shared" si="4"/>
        <v>2.4230923736140116E-2</v>
      </c>
      <c r="U52" s="301">
        <f t="shared" si="4"/>
        <v>2.4390716381583025E-2</v>
      </c>
      <c r="V52" s="301">
        <f t="shared" si="4"/>
        <v>2.4032137350170683E-2</v>
      </c>
      <c r="W52" s="301">
        <f t="shared" si="4"/>
        <v>2.3894268409137377E-2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2.203428130128526E-2</v>
      </c>
      <c r="C53" s="235">
        <f t="shared" si="5"/>
        <v>2.5422927754962736E-2</v>
      </c>
      <c r="D53" s="235">
        <f t="shared" si="5"/>
        <v>2.616326486868354E-2</v>
      </c>
      <c r="E53" s="235">
        <f t="shared" si="5"/>
        <v>2.6209488177267818E-2</v>
      </c>
      <c r="F53" s="235">
        <f t="shared" si="5"/>
        <v>2.8031151650349022E-2</v>
      </c>
      <c r="G53" s="235">
        <f t="shared" si="5"/>
        <v>2.8575539812141448E-2</v>
      </c>
      <c r="H53" s="235">
        <f t="shared" si="5"/>
        <v>3.0061306901474089E-2</v>
      </c>
      <c r="I53" s="235">
        <f t="shared" si="5"/>
        <v>3.0833111768208764E-2</v>
      </c>
      <c r="J53" s="235">
        <f t="shared" si="5"/>
        <v>3.1166565025178655E-2</v>
      </c>
      <c r="K53" s="235">
        <f t="shared" si="5"/>
        <v>3.1223135652600507E-2</v>
      </c>
      <c r="L53" s="235">
        <f t="shared" si="5"/>
        <v>3.1679988892296514E-2</v>
      </c>
      <c r="M53" s="235">
        <f t="shared" si="5"/>
        <v>3.1843533457473941E-2</v>
      </c>
      <c r="N53" s="235">
        <f t="shared" si="5"/>
        <v>3.3604942692030702E-2</v>
      </c>
      <c r="O53" s="235">
        <f t="shared" si="5"/>
        <v>3.258524542659752E-2</v>
      </c>
      <c r="P53" s="235">
        <f t="shared" si="5"/>
        <v>3.3451976320630683E-2</v>
      </c>
      <c r="Q53" s="235">
        <f t="shared" si="5"/>
        <v>3.3463249998050233E-2</v>
      </c>
      <c r="R53" s="235">
        <f t="shared" si="5"/>
        <v>3.2976140555508723E-2</v>
      </c>
      <c r="S53" s="235">
        <f t="shared" si="5"/>
        <v>3.2807873306145631E-2</v>
      </c>
      <c r="T53" s="235">
        <f t="shared" si="5"/>
        <v>3.2954056281150564E-2</v>
      </c>
      <c r="U53" s="235">
        <f t="shared" si="5"/>
        <v>3.317137427895292E-2</v>
      </c>
      <c r="V53" s="235">
        <f t="shared" si="5"/>
        <v>3.2683706796232136E-2</v>
      </c>
      <c r="W53" s="235">
        <f t="shared" si="5"/>
        <v>3.2496205036426827E-2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2.721881807805826E-2</v>
      </c>
      <c r="C54" s="235">
        <f t="shared" si="6"/>
        <v>3.1404793109071606E-2</v>
      </c>
      <c r="D54" s="235">
        <f t="shared" si="6"/>
        <v>3.2319327190726728E-2</v>
      </c>
      <c r="E54" s="235">
        <f t="shared" si="6"/>
        <v>3.2376426571919081E-2</v>
      </c>
      <c r="F54" s="235">
        <f t="shared" si="6"/>
        <v>3.4626716744548786E-2</v>
      </c>
      <c r="G54" s="235">
        <f t="shared" si="6"/>
        <v>3.5299196238527675E-2</v>
      </c>
      <c r="H54" s="235">
        <f t="shared" si="6"/>
        <v>3.7134555584173883E-2</v>
      </c>
      <c r="I54" s="235">
        <f t="shared" si="6"/>
        <v>3.8087961596022603E-2</v>
      </c>
      <c r="J54" s="235">
        <f t="shared" si="6"/>
        <v>3.8499874442867739E-2</v>
      </c>
      <c r="K54" s="235">
        <f t="shared" si="6"/>
        <v>3.8569755806153558E-2</v>
      </c>
      <c r="L54" s="235">
        <f t="shared" si="6"/>
        <v>3.9134103925778034E-2</v>
      </c>
      <c r="M54" s="235">
        <f t="shared" si="6"/>
        <v>3.9336129565114862E-2</v>
      </c>
      <c r="N54" s="235">
        <f t="shared" si="6"/>
        <v>4.1511988031332027E-2</v>
      </c>
      <c r="O54" s="235">
        <f t="shared" si="6"/>
        <v>4.0252361997561638E-2</v>
      </c>
      <c r="P54" s="235">
        <f t="shared" si="6"/>
        <v>4.1323029572543787E-2</v>
      </c>
      <c r="Q54" s="235">
        <f t="shared" si="6"/>
        <v>4.1336955879944411E-2</v>
      </c>
      <c r="R54" s="235">
        <f t="shared" si="6"/>
        <v>4.0735232450922552E-2</v>
      </c>
      <c r="S54" s="235">
        <f t="shared" si="6"/>
        <v>4.0527372907591647E-2</v>
      </c>
      <c r="T54" s="235">
        <f t="shared" si="6"/>
        <v>4.0707951876715394E-2</v>
      </c>
      <c r="U54" s="235">
        <f t="shared" si="6"/>
        <v>4.0976403521059482E-2</v>
      </c>
      <c r="V54" s="235">
        <f t="shared" si="6"/>
        <v>4.0373990748286764E-2</v>
      </c>
      <c r="W54" s="235">
        <f t="shared" si="6"/>
        <v>4.0142370927350797E-2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1.6849744524512249E-2</v>
      </c>
      <c r="C55" s="235">
        <f t="shared" si="7"/>
        <v>1.9441062400853856E-2</v>
      </c>
      <c r="D55" s="235">
        <f t="shared" si="7"/>
        <v>2.0007202546640356E-2</v>
      </c>
      <c r="E55" s="235">
        <f t="shared" si="7"/>
        <v>2.0042549782616565E-2</v>
      </c>
      <c r="F55" s="235">
        <f t="shared" si="7"/>
        <v>2.1435586556149251E-2</v>
      </c>
      <c r="G55" s="235">
        <f t="shared" si="7"/>
        <v>2.1851883385755225E-2</v>
      </c>
      <c r="H55" s="235">
        <f t="shared" si="7"/>
        <v>2.2988058218774306E-2</v>
      </c>
      <c r="I55" s="235">
        <f t="shared" si="7"/>
        <v>2.3578261940394935E-2</v>
      </c>
      <c r="J55" s="235">
        <f t="shared" si="7"/>
        <v>2.3833255607489556E-2</v>
      </c>
      <c r="K55" s="235">
        <f t="shared" si="7"/>
        <v>2.3876515499047447E-2</v>
      </c>
      <c r="L55" s="235">
        <f t="shared" si="7"/>
        <v>2.4225873858814969E-2</v>
      </c>
      <c r="M55" s="235">
        <f t="shared" si="7"/>
        <v>2.4350937349833009E-2</v>
      </c>
      <c r="N55" s="235">
        <f t="shared" si="7"/>
        <v>2.569789735272935E-2</v>
      </c>
      <c r="O55" s="235">
        <f t="shared" si="7"/>
        <v>2.4918128855633399E-2</v>
      </c>
      <c r="P55" s="235">
        <f t="shared" si="7"/>
        <v>2.5580923068717579E-2</v>
      </c>
      <c r="Q55" s="235">
        <f t="shared" si="7"/>
        <v>2.5589544116156063E-2</v>
      </c>
      <c r="R55" s="235">
        <f t="shared" si="7"/>
        <v>2.5217048660094908E-2</v>
      </c>
      <c r="S55" s="235">
        <f t="shared" si="7"/>
        <v>2.5088373704699594E-2</v>
      </c>
      <c r="T55" s="235">
        <f t="shared" si="7"/>
        <v>2.5200160685585716E-2</v>
      </c>
      <c r="U55" s="235">
        <f t="shared" si="7"/>
        <v>2.5366345036846344E-2</v>
      </c>
      <c r="V55" s="235">
        <f t="shared" si="7"/>
        <v>2.4993422844177514E-2</v>
      </c>
      <c r="W55" s="235">
        <f t="shared" si="7"/>
        <v>2.4850039145502871E-2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2.7943605413562556E-2</v>
      </c>
      <c r="C56" s="302">
        <f t="shared" si="8"/>
        <v>2.5036581884147969E-2</v>
      </c>
      <c r="D56" s="302">
        <f t="shared" si="8"/>
        <v>2.5513139732900258E-2</v>
      </c>
      <c r="E56" s="302">
        <f t="shared" si="8"/>
        <v>2.6746049911402364E-2</v>
      </c>
      <c r="F56" s="302">
        <f t="shared" si="8"/>
        <v>2.7366455916512034E-2</v>
      </c>
      <c r="G56" s="302">
        <f t="shared" si="8"/>
        <v>2.7990762080009588E-2</v>
      </c>
      <c r="H56" s="302">
        <f t="shared" si="8"/>
        <v>2.7908877421977393E-2</v>
      </c>
      <c r="I56" s="302">
        <f t="shared" si="8"/>
        <v>2.7905382765346008E-2</v>
      </c>
      <c r="J56" s="302">
        <f t="shared" si="8"/>
        <v>2.7878708912337288E-2</v>
      </c>
      <c r="K56" s="302">
        <f t="shared" si="8"/>
        <v>2.8022276542820853E-2</v>
      </c>
      <c r="L56" s="302">
        <f t="shared" si="8"/>
        <v>2.8119223043242207E-2</v>
      </c>
      <c r="M56" s="302">
        <f t="shared" si="8"/>
        <v>2.8303245339691637E-2</v>
      </c>
      <c r="N56" s="302">
        <f t="shared" si="8"/>
        <v>2.6689316711004496E-2</v>
      </c>
      <c r="O56" s="302">
        <f t="shared" si="8"/>
        <v>2.6724873463398354E-2</v>
      </c>
      <c r="P56" s="302">
        <f t="shared" si="8"/>
        <v>2.6931036712713439E-2</v>
      </c>
      <c r="Q56" s="302">
        <f t="shared" si="8"/>
        <v>2.7123723167019879E-2</v>
      </c>
      <c r="R56" s="302">
        <f t="shared" si="8"/>
        <v>2.6735218724851541E-2</v>
      </c>
      <c r="S56" s="302">
        <f t="shared" si="8"/>
        <v>2.6899037890702467E-2</v>
      </c>
      <c r="T56" s="302">
        <f t="shared" si="8"/>
        <v>2.692758900077941E-2</v>
      </c>
      <c r="U56" s="302">
        <f t="shared" si="8"/>
        <v>2.6898216916034029E-2</v>
      </c>
      <c r="V56" s="302">
        <f t="shared" si="8"/>
        <v>2.6980352094120856E-2</v>
      </c>
      <c r="W56" s="302">
        <f t="shared" si="8"/>
        <v>2.7027402664771563E-2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0.18111596101383151</v>
      </c>
      <c r="C57" s="303">
        <f t="shared" si="9"/>
        <v>0.16227414184169978</v>
      </c>
      <c r="D57" s="303">
        <f t="shared" si="9"/>
        <v>0.16774014366855966</v>
      </c>
      <c r="E57" s="303">
        <f t="shared" si="9"/>
        <v>0.16728878728697641</v>
      </c>
      <c r="F57" s="303">
        <f t="shared" si="9"/>
        <v>0.16849514026701976</v>
      </c>
      <c r="G57" s="303">
        <f t="shared" si="9"/>
        <v>0.17249643193985528</v>
      </c>
      <c r="H57" s="303">
        <f t="shared" si="9"/>
        <v>0.17247627275510208</v>
      </c>
      <c r="I57" s="303">
        <f t="shared" si="9"/>
        <v>0.17247107411519855</v>
      </c>
      <c r="J57" s="303">
        <f t="shared" si="9"/>
        <v>0.17228299980212683</v>
      </c>
      <c r="K57" s="303">
        <f t="shared" si="9"/>
        <v>0.17097962171645653</v>
      </c>
      <c r="L57" s="303">
        <f t="shared" si="9"/>
        <v>0.17070888540657816</v>
      </c>
      <c r="M57" s="303">
        <f t="shared" si="9"/>
        <v>0.17101307053536063</v>
      </c>
      <c r="N57" s="303">
        <f t="shared" si="9"/>
        <v>0.17185072413996391</v>
      </c>
      <c r="O57" s="303">
        <f t="shared" si="9"/>
        <v>0.17231547924378351</v>
      </c>
      <c r="P57" s="303">
        <f t="shared" si="9"/>
        <v>0.17276565189411566</v>
      </c>
      <c r="Q57" s="303">
        <f t="shared" si="9"/>
        <v>0.17341618797895433</v>
      </c>
      <c r="R57" s="303">
        <f t="shared" si="9"/>
        <v>0.17209948507915332</v>
      </c>
      <c r="S57" s="303">
        <f t="shared" si="9"/>
        <v>0.17169124897179122</v>
      </c>
      <c r="T57" s="303">
        <f t="shared" si="9"/>
        <v>0.17186736601474759</v>
      </c>
      <c r="U57" s="303">
        <f t="shared" si="9"/>
        <v>0.17176304058565431</v>
      </c>
      <c r="V57" s="303">
        <f t="shared" si="9"/>
        <v>0.17140967712210167</v>
      </c>
      <c r="W57" s="303">
        <f t="shared" si="9"/>
        <v>0.17165286369833913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0.15687495804770618</v>
      </c>
      <c r="C58" s="304">
        <f t="shared" si="10"/>
        <v>0.10971410976616451</v>
      </c>
      <c r="D58" s="304">
        <f t="shared" si="10"/>
        <v>0.1152863117220322</v>
      </c>
      <c r="E58" s="304">
        <f t="shared" si="10"/>
        <v>0.11399792054120364</v>
      </c>
      <c r="F58" s="304">
        <f t="shared" si="10"/>
        <v>0.10325368179054105</v>
      </c>
      <c r="G58" s="304">
        <f t="shared" si="10"/>
        <v>0.10855026920637038</v>
      </c>
      <c r="H58" s="304">
        <f t="shared" si="10"/>
        <v>9.6380313831980022E-2</v>
      </c>
      <c r="I58" s="304">
        <f t="shared" si="10"/>
        <v>8.9241200790184078E-2</v>
      </c>
      <c r="J58" s="304">
        <f t="shared" si="10"/>
        <v>8.5268329391290185E-2</v>
      </c>
      <c r="K58" s="304">
        <f t="shared" si="10"/>
        <v>8.0223605684606764E-2</v>
      </c>
      <c r="L58" s="304">
        <f t="shared" si="10"/>
        <v>7.3893328760424273E-2</v>
      </c>
      <c r="M58" s="304">
        <f t="shared" si="10"/>
        <v>7.315045405322633E-2</v>
      </c>
      <c r="N58" s="304">
        <f t="shared" si="10"/>
        <v>4.9274217726613653E-2</v>
      </c>
      <c r="O58" s="304">
        <f t="shared" si="10"/>
        <v>6.8539161541750132E-2</v>
      </c>
      <c r="P58" s="304">
        <f t="shared" si="10"/>
        <v>5.7779362610691491E-2</v>
      </c>
      <c r="Q58" s="304">
        <f t="shared" si="10"/>
        <v>6.1300313870569112E-2</v>
      </c>
      <c r="R58" s="304">
        <f t="shared" si="10"/>
        <v>6.1890714316690291E-2</v>
      </c>
      <c r="S58" s="304">
        <f t="shared" si="10"/>
        <v>6.2404883712440976E-2</v>
      </c>
      <c r="T58" s="304">
        <f t="shared" si="10"/>
        <v>6.1130375718749776E-2</v>
      </c>
      <c r="U58" s="304">
        <f t="shared" si="10"/>
        <v>5.7064057925996343E-2</v>
      </c>
      <c r="V58" s="304">
        <f t="shared" si="10"/>
        <v>6.3028248966328679E-2</v>
      </c>
      <c r="W58" s="304">
        <f t="shared" si="10"/>
        <v>6.6898644193465029E-2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2.4241002966125341E-2</v>
      </c>
      <c r="C59" s="304">
        <f t="shared" si="11"/>
        <v>5.2560032075535258E-2</v>
      </c>
      <c r="D59" s="304">
        <f t="shared" si="11"/>
        <v>5.2453831946527488E-2</v>
      </c>
      <c r="E59" s="304">
        <f t="shared" si="11"/>
        <v>5.3290866745772783E-2</v>
      </c>
      <c r="F59" s="304">
        <f t="shared" si="11"/>
        <v>6.524145847647872E-2</v>
      </c>
      <c r="G59" s="304">
        <f t="shared" si="11"/>
        <v>6.3946162733484926E-2</v>
      </c>
      <c r="H59" s="304">
        <f t="shared" si="11"/>
        <v>7.6095958923122042E-2</v>
      </c>
      <c r="I59" s="304">
        <f t="shared" si="11"/>
        <v>8.3229873325014456E-2</v>
      </c>
      <c r="J59" s="304">
        <f t="shared" si="11"/>
        <v>8.7014670410836673E-2</v>
      </c>
      <c r="K59" s="304">
        <f t="shared" si="11"/>
        <v>9.0756016031849754E-2</v>
      </c>
      <c r="L59" s="304">
        <f t="shared" si="11"/>
        <v>9.6815556646153877E-2</v>
      </c>
      <c r="M59" s="304">
        <f t="shared" si="11"/>
        <v>9.7862616482134318E-2</v>
      </c>
      <c r="N59" s="304">
        <f t="shared" si="11"/>
        <v>0.12257650641335024</v>
      </c>
      <c r="O59" s="304">
        <f t="shared" si="11"/>
        <v>0.10377631770203338</v>
      </c>
      <c r="P59" s="304">
        <f t="shared" si="11"/>
        <v>0.11498628928342421</v>
      </c>
      <c r="Q59" s="304">
        <f t="shared" si="11"/>
        <v>0.11211587410838524</v>
      </c>
      <c r="R59" s="304">
        <f t="shared" si="11"/>
        <v>0.11020877076246302</v>
      </c>
      <c r="S59" s="304">
        <f t="shared" si="11"/>
        <v>0.10928636525935025</v>
      </c>
      <c r="T59" s="304">
        <f t="shared" si="11"/>
        <v>0.1107369902959978</v>
      </c>
      <c r="U59" s="304">
        <f t="shared" si="11"/>
        <v>0.11469898265965799</v>
      </c>
      <c r="V59" s="304">
        <f t="shared" si="11"/>
        <v>0.10838142815577299</v>
      </c>
      <c r="W59" s="304">
        <f t="shared" si="11"/>
        <v>0.10475421950487408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8.7032421700843229E-2</v>
      </c>
      <c r="C60" s="303">
        <f t="shared" si="12"/>
        <v>8.2964924953165292E-2</v>
      </c>
      <c r="D60" s="303">
        <f t="shared" si="12"/>
        <v>8.4836524764013377E-2</v>
      </c>
      <c r="E60" s="303">
        <f t="shared" si="12"/>
        <v>8.4436909799682103E-2</v>
      </c>
      <c r="F60" s="303">
        <f t="shared" si="12"/>
        <v>8.5823511671969457E-2</v>
      </c>
      <c r="G60" s="303">
        <f t="shared" si="12"/>
        <v>8.7468389598567869E-2</v>
      </c>
      <c r="H60" s="303">
        <f t="shared" si="12"/>
        <v>8.7450116636322378E-2</v>
      </c>
      <c r="I60" s="303">
        <f t="shared" si="12"/>
        <v>8.7198429880728553E-2</v>
      </c>
      <c r="J60" s="303">
        <f t="shared" si="12"/>
        <v>8.6897810993453048E-2</v>
      </c>
      <c r="K60" s="303">
        <f t="shared" si="12"/>
        <v>8.6238622753245522E-2</v>
      </c>
      <c r="L60" s="303">
        <f t="shared" si="12"/>
        <v>8.564759215120947E-2</v>
      </c>
      <c r="M60" s="303">
        <f t="shared" si="12"/>
        <v>8.5678206572566806E-2</v>
      </c>
      <c r="N60" s="303">
        <f t="shared" si="12"/>
        <v>8.2518198400386614E-2</v>
      </c>
      <c r="O60" s="303">
        <f t="shared" si="12"/>
        <v>8.544013349253439E-2</v>
      </c>
      <c r="P60" s="303">
        <f t="shared" si="12"/>
        <v>8.3969716895158392E-2</v>
      </c>
      <c r="Q60" s="303">
        <f t="shared" si="12"/>
        <v>8.4592891329949918E-2</v>
      </c>
      <c r="R60" s="303">
        <f t="shared" si="12"/>
        <v>8.4547039951886047E-2</v>
      </c>
      <c r="S60" s="303">
        <f t="shared" si="12"/>
        <v>8.4447250078663189E-2</v>
      </c>
      <c r="T60" s="303">
        <f t="shared" si="12"/>
        <v>8.440559816552963E-2</v>
      </c>
      <c r="U60" s="303">
        <f t="shared" si="12"/>
        <v>8.3869273596164334E-2</v>
      </c>
      <c r="V60" s="303">
        <f t="shared" si="12"/>
        <v>8.4563089850334783E-2</v>
      </c>
      <c r="W60" s="303">
        <f t="shared" si="12"/>
        <v>8.5129039392885172E-2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7.0506710724879282E-2</v>
      </c>
      <c r="C61" s="304">
        <f t="shared" si="13"/>
        <v>6.3897729136943249E-2</v>
      </c>
      <c r="D61" s="304">
        <f t="shared" si="13"/>
        <v>6.5214076112500713E-2</v>
      </c>
      <c r="E61" s="304">
        <f t="shared" si="13"/>
        <v>6.4779793666731228E-2</v>
      </c>
      <c r="F61" s="304">
        <f t="shared" si="13"/>
        <v>6.4800147934207686E-2</v>
      </c>
      <c r="G61" s="304">
        <f t="shared" si="13"/>
        <v>6.6036734739461783E-2</v>
      </c>
      <c r="H61" s="304">
        <f t="shared" si="13"/>
        <v>6.490413646021681E-2</v>
      </c>
      <c r="I61" s="304">
        <f t="shared" si="13"/>
        <v>6.4073596054571968E-2</v>
      </c>
      <c r="J61" s="304">
        <f t="shared" si="13"/>
        <v>6.3522887224569058E-2</v>
      </c>
      <c r="K61" s="304">
        <f t="shared" si="13"/>
        <v>6.2821271013795144E-2</v>
      </c>
      <c r="L61" s="304">
        <f t="shared" si="13"/>
        <v>6.188760048198709E-2</v>
      </c>
      <c r="M61" s="304">
        <f t="shared" si="13"/>
        <v>6.179555647946134E-2</v>
      </c>
      <c r="N61" s="304">
        <f t="shared" si="13"/>
        <v>5.7314491381363582E-2</v>
      </c>
      <c r="O61" s="304">
        <f t="shared" si="13"/>
        <v>6.100119942258625E-2</v>
      </c>
      <c r="P61" s="304">
        <f t="shared" si="13"/>
        <v>5.8880734654685365E-2</v>
      </c>
      <c r="Q61" s="304">
        <f t="shared" si="13"/>
        <v>5.9495453831412221E-2</v>
      </c>
      <c r="R61" s="304">
        <f t="shared" si="13"/>
        <v>5.9814934535254494E-2</v>
      </c>
      <c r="S61" s="304">
        <f t="shared" si="13"/>
        <v>5.9841345099053964E-2</v>
      </c>
      <c r="T61" s="304">
        <f t="shared" si="13"/>
        <v>5.9690055954666706E-2</v>
      </c>
      <c r="U61" s="304">
        <f t="shared" si="13"/>
        <v>5.8990742886949644E-2</v>
      </c>
      <c r="V61" s="304">
        <f t="shared" si="13"/>
        <v>6.0050309753160683E-2</v>
      </c>
      <c r="W61" s="304">
        <f t="shared" si="13"/>
        <v>6.0756885615565047E-2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1.6525710975963948E-2</v>
      </c>
      <c r="C62" s="304">
        <f t="shared" si="14"/>
        <v>1.906719581622205E-2</v>
      </c>
      <c r="D62" s="304">
        <f t="shared" si="14"/>
        <v>1.9622448651512657E-2</v>
      </c>
      <c r="E62" s="304">
        <f t="shared" si="14"/>
        <v>1.9657116132950871E-2</v>
      </c>
      <c r="F62" s="304">
        <f t="shared" si="14"/>
        <v>2.1023363737761772E-2</v>
      </c>
      <c r="G62" s="304">
        <f t="shared" si="14"/>
        <v>2.1431654859106093E-2</v>
      </c>
      <c r="H62" s="304">
        <f t="shared" si="14"/>
        <v>2.2545980176105578E-2</v>
      </c>
      <c r="I62" s="304">
        <f t="shared" si="14"/>
        <v>2.3124833826156582E-2</v>
      </c>
      <c r="J62" s="304">
        <f t="shared" si="14"/>
        <v>2.337492376888399E-2</v>
      </c>
      <c r="K62" s="304">
        <f t="shared" si="14"/>
        <v>2.3417351739450386E-2</v>
      </c>
      <c r="L62" s="304">
        <f t="shared" si="14"/>
        <v>2.3759991669222387E-2</v>
      </c>
      <c r="M62" s="304">
        <f t="shared" si="14"/>
        <v>2.3882650093105466E-2</v>
      </c>
      <c r="N62" s="304">
        <f t="shared" si="14"/>
        <v>2.5203707019023035E-2</v>
      </c>
      <c r="O62" s="304">
        <f t="shared" si="14"/>
        <v>2.4438934069948154E-2</v>
      </c>
      <c r="P62" s="304">
        <f t="shared" si="14"/>
        <v>2.5088982240473023E-2</v>
      </c>
      <c r="Q62" s="304">
        <f t="shared" si="14"/>
        <v>2.5097437498537687E-2</v>
      </c>
      <c r="R62" s="304">
        <f t="shared" si="14"/>
        <v>2.4732105416631553E-2</v>
      </c>
      <c r="S62" s="304">
        <f t="shared" si="14"/>
        <v>2.4605904979609221E-2</v>
      </c>
      <c r="T62" s="304">
        <f t="shared" si="14"/>
        <v>2.4715542210862924E-2</v>
      </c>
      <c r="U62" s="304">
        <f t="shared" si="14"/>
        <v>2.487853070921469E-2</v>
      </c>
      <c r="V62" s="304">
        <f t="shared" si="14"/>
        <v>2.4512780097174107E-2</v>
      </c>
      <c r="W62" s="304">
        <f t="shared" si="14"/>
        <v>2.4372153777320132E-2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0.2587370871626164</v>
      </c>
      <c r="C63" s="303">
        <f t="shared" si="15"/>
        <v>0.23182020263099967</v>
      </c>
      <c r="D63" s="303">
        <f t="shared" si="15"/>
        <v>0.23962877666937099</v>
      </c>
      <c r="E63" s="303">
        <f t="shared" si="15"/>
        <v>0.23898398183853783</v>
      </c>
      <c r="F63" s="303">
        <f t="shared" si="15"/>
        <v>0.24070734323859982</v>
      </c>
      <c r="G63" s="303">
        <f t="shared" si="15"/>
        <v>0.24642347419979332</v>
      </c>
      <c r="H63" s="303">
        <f t="shared" si="15"/>
        <v>0.24639467536443149</v>
      </c>
      <c r="I63" s="303">
        <f t="shared" si="15"/>
        <v>0.24638724873599777</v>
      </c>
      <c r="J63" s="303">
        <f t="shared" si="15"/>
        <v>0.24611857114589555</v>
      </c>
      <c r="K63" s="303">
        <f t="shared" si="15"/>
        <v>0.24425660245208072</v>
      </c>
      <c r="L63" s="303">
        <f t="shared" si="15"/>
        <v>0.24386983629511166</v>
      </c>
      <c r="M63" s="303">
        <f t="shared" si="15"/>
        <v>0.24430438647908656</v>
      </c>
      <c r="N63" s="303">
        <f t="shared" si="15"/>
        <v>0.24550103448566268</v>
      </c>
      <c r="O63" s="303">
        <f t="shared" si="15"/>
        <v>0.2461649703482621</v>
      </c>
      <c r="P63" s="303">
        <f t="shared" si="15"/>
        <v>0.24680807413445102</v>
      </c>
      <c r="Q63" s="303">
        <f t="shared" si="15"/>
        <v>0.24773741139850633</v>
      </c>
      <c r="R63" s="303">
        <f t="shared" si="15"/>
        <v>0.2458564072559333</v>
      </c>
      <c r="S63" s="303">
        <f t="shared" si="15"/>
        <v>0.24527321281684461</v>
      </c>
      <c r="T63" s="303">
        <f t="shared" si="15"/>
        <v>0.24552480859249659</v>
      </c>
      <c r="U63" s="303">
        <f t="shared" si="15"/>
        <v>0.24537577226522048</v>
      </c>
      <c r="V63" s="303">
        <f t="shared" si="15"/>
        <v>0.24487096731728811</v>
      </c>
      <c r="W63" s="303">
        <f t="shared" si="15"/>
        <v>0.24521837671191299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0.22410708292529444</v>
      </c>
      <c r="C64" s="304">
        <f t="shared" si="16"/>
        <v>0.15673444252309215</v>
      </c>
      <c r="D64" s="304">
        <f t="shared" si="16"/>
        <v>0.16469473103147456</v>
      </c>
      <c r="E64" s="304">
        <f t="shared" si="16"/>
        <v>0.16285417220171955</v>
      </c>
      <c r="F64" s="304">
        <f t="shared" si="16"/>
        <v>0.14750525970077302</v>
      </c>
      <c r="G64" s="304">
        <f t="shared" si="16"/>
        <v>0.15507181315195773</v>
      </c>
      <c r="H64" s="304">
        <f t="shared" si="16"/>
        <v>0.13768616261711433</v>
      </c>
      <c r="I64" s="304">
        <f t="shared" si="16"/>
        <v>0.12748742970026294</v>
      </c>
      <c r="J64" s="304">
        <f t="shared" si="16"/>
        <v>0.12181189913041458</v>
      </c>
      <c r="K64" s="304">
        <f t="shared" si="16"/>
        <v>0.11460515097800966</v>
      </c>
      <c r="L64" s="304">
        <f t="shared" si="16"/>
        <v>0.10556189822917753</v>
      </c>
      <c r="M64" s="304">
        <f t="shared" si="16"/>
        <v>0.10450064864746619</v>
      </c>
      <c r="N64" s="304">
        <f t="shared" si="16"/>
        <v>7.0391739609448098E-2</v>
      </c>
      <c r="O64" s="304">
        <f t="shared" si="16"/>
        <v>9.7913087916785893E-2</v>
      </c>
      <c r="P64" s="304">
        <f t="shared" si="16"/>
        <v>8.2541946586702122E-2</v>
      </c>
      <c r="Q64" s="304">
        <f t="shared" si="16"/>
        <v>8.7571876957955916E-2</v>
      </c>
      <c r="R64" s="304">
        <f t="shared" si="16"/>
        <v>8.8415306166700458E-2</v>
      </c>
      <c r="S64" s="304">
        <f t="shared" si="16"/>
        <v>8.9149833874915665E-2</v>
      </c>
      <c r="T64" s="304">
        <f t="shared" si="16"/>
        <v>8.7329108169642553E-2</v>
      </c>
      <c r="U64" s="304">
        <f t="shared" si="16"/>
        <v>8.1520082751423334E-2</v>
      </c>
      <c r="V64" s="304">
        <f t="shared" si="16"/>
        <v>9.0040355666183805E-2</v>
      </c>
      <c r="W64" s="304">
        <f t="shared" si="16"/>
        <v>9.5569491704950008E-2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3.4630004237321918E-2</v>
      </c>
      <c r="C65" s="304">
        <f t="shared" si="17"/>
        <v>7.5085760107907545E-2</v>
      </c>
      <c r="D65" s="304">
        <f t="shared" si="17"/>
        <v>7.4934045637896449E-2</v>
      </c>
      <c r="E65" s="304">
        <f t="shared" si="17"/>
        <v>7.6129809636818271E-2</v>
      </c>
      <c r="F65" s="304">
        <f t="shared" si="17"/>
        <v>9.3202083537826816E-2</v>
      </c>
      <c r="G65" s="304">
        <f t="shared" si="17"/>
        <v>9.1351661047835597E-2</v>
      </c>
      <c r="H65" s="304">
        <f t="shared" si="17"/>
        <v>0.1087085127473172</v>
      </c>
      <c r="I65" s="304">
        <f t="shared" si="17"/>
        <v>0.11889981903573482</v>
      </c>
      <c r="J65" s="304">
        <f t="shared" si="17"/>
        <v>0.12430667201548097</v>
      </c>
      <c r="K65" s="304">
        <f t="shared" si="17"/>
        <v>0.12965145147407106</v>
      </c>
      <c r="L65" s="304">
        <f t="shared" si="17"/>
        <v>0.13830793806593411</v>
      </c>
      <c r="M65" s="304">
        <f t="shared" si="17"/>
        <v>0.13980373783162042</v>
      </c>
      <c r="N65" s="304">
        <f t="shared" si="17"/>
        <v>0.1751092948762146</v>
      </c>
      <c r="O65" s="304">
        <f t="shared" si="17"/>
        <v>0.14825188243147619</v>
      </c>
      <c r="P65" s="304">
        <f t="shared" si="17"/>
        <v>0.16426612754774891</v>
      </c>
      <c r="Q65" s="304">
        <f t="shared" si="17"/>
        <v>0.1601655344405504</v>
      </c>
      <c r="R65" s="304">
        <f t="shared" si="17"/>
        <v>0.15744110108923287</v>
      </c>
      <c r="S65" s="304">
        <f t="shared" si="17"/>
        <v>0.15612337894192896</v>
      </c>
      <c r="T65" s="304">
        <f t="shared" si="17"/>
        <v>0.15819570042285405</v>
      </c>
      <c r="U65" s="304">
        <f t="shared" si="17"/>
        <v>0.16385568951379717</v>
      </c>
      <c r="V65" s="304">
        <f t="shared" si="17"/>
        <v>0.15483061165110429</v>
      </c>
      <c r="W65" s="304">
        <f t="shared" si="17"/>
        <v>0.149648885006963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0.23243727379785303</v>
      </c>
      <c r="C66" s="303">
        <f t="shared" si="18"/>
        <v>0.25245424432429292</v>
      </c>
      <c r="D66" s="303">
        <f t="shared" si="18"/>
        <v>0.22968380241934919</v>
      </c>
      <c r="E66" s="303">
        <f t="shared" si="18"/>
        <v>0.22950038776061762</v>
      </c>
      <c r="F66" s="303">
        <f t="shared" si="18"/>
        <v>0.20697611108908917</v>
      </c>
      <c r="G66" s="303">
        <f t="shared" si="18"/>
        <v>0.18973361788573381</v>
      </c>
      <c r="H66" s="303">
        <f t="shared" si="18"/>
        <v>0.17553814687971997</v>
      </c>
      <c r="I66" s="303">
        <f t="shared" si="18"/>
        <v>0.16835443450020784</v>
      </c>
      <c r="J66" s="303">
        <f t="shared" si="18"/>
        <v>0.16591909895179546</v>
      </c>
      <c r="K66" s="303">
        <f t="shared" si="18"/>
        <v>0.16905389576519819</v>
      </c>
      <c r="L66" s="303">
        <f t="shared" si="18"/>
        <v>0.1657947163875293</v>
      </c>
      <c r="M66" s="303">
        <f t="shared" si="18"/>
        <v>0.16326237602297838</v>
      </c>
      <c r="N66" s="303">
        <f t="shared" si="18"/>
        <v>0.14899619141339382</v>
      </c>
      <c r="O66" s="303">
        <f t="shared" si="18"/>
        <v>0.15475484625035832</v>
      </c>
      <c r="P66" s="303">
        <f t="shared" si="18"/>
        <v>0.14655782490844343</v>
      </c>
      <c r="Q66" s="303">
        <f t="shared" si="18"/>
        <v>0.14405324706789135</v>
      </c>
      <c r="R66" s="303">
        <f t="shared" si="18"/>
        <v>0.15238818944303129</v>
      </c>
      <c r="S66" s="303">
        <f t="shared" si="18"/>
        <v>0.15494015497450642</v>
      </c>
      <c r="T66" s="303">
        <f t="shared" si="18"/>
        <v>0.15311419499853571</v>
      </c>
      <c r="U66" s="303">
        <f t="shared" si="18"/>
        <v>0.15183512048382075</v>
      </c>
      <c r="V66" s="303">
        <f t="shared" si="18"/>
        <v>0.15662560466774553</v>
      </c>
      <c r="W66" s="303">
        <f t="shared" si="18"/>
        <v>0.15723227565662515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7.7768051651595033E-2</v>
      </c>
      <c r="C67" s="303">
        <f t="shared" si="19"/>
        <v>8.9727980311633163E-2</v>
      </c>
      <c r="D67" s="303">
        <f t="shared" si="19"/>
        <v>9.23409348306478E-2</v>
      </c>
      <c r="E67" s="303">
        <f t="shared" si="19"/>
        <v>9.2504075919768808E-2</v>
      </c>
      <c r="F67" s="303">
        <f t="shared" si="19"/>
        <v>9.8933476412996602E-2</v>
      </c>
      <c r="G67" s="303">
        <f t="shared" si="19"/>
        <v>0.10085484639579337</v>
      </c>
      <c r="H67" s="303">
        <f t="shared" si="19"/>
        <v>0.10609873024049681</v>
      </c>
      <c r="I67" s="303">
        <f t="shared" si="19"/>
        <v>0.10882274741720739</v>
      </c>
      <c r="J67" s="303">
        <f t="shared" si="19"/>
        <v>0.10999964126533644</v>
      </c>
      <c r="K67" s="303">
        <f t="shared" si="19"/>
        <v>0.11019930230329586</v>
      </c>
      <c r="L67" s="303">
        <f t="shared" si="19"/>
        <v>0.11181172550222296</v>
      </c>
      <c r="M67" s="303">
        <f t="shared" si="19"/>
        <v>0.11238894161461392</v>
      </c>
      <c r="N67" s="303">
        <f t="shared" si="19"/>
        <v>0.11860568008952012</v>
      </c>
      <c r="O67" s="303">
        <f t="shared" si="19"/>
        <v>0.11500674856446186</v>
      </c>
      <c r="P67" s="303">
        <f t="shared" si="19"/>
        <v>0.11806579877869652</v>
      </c>
      <c r="Q67" s="303">
        <f t="shared" si="19"/>
        <v>0.11810558822841262</v>
      </c>
      <c r="R67" s="303">
        <f t="shared" si="19"/>
        <v>0.11638637843120726</v>
      </c>
      <c r="S67" s="303">
        <f t="shared" si="19"/>
        <v>0.11579249402169045</v>
      </c>
      <c r="T67" s="303">
        <f t="shared" si="19"/>
        <v>0.11630843393347252</v>
      </c>
      <c r="U67" s="303">
        <f t="shared" si="19"/>
        <v>0.1170754386315985</v>
      </c>
      <c r="V67" s="303">
        <f t="shared" si="19"/>
        <v>0.11535425928081927</v>
      </c>
      <c r="W67" s="303">
        <f t="shared" si="19"/>
        <v>0.11469248836385935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5.2661077928426905E-2</v>
      </c>
      <c r="C68" s="237">
        <f t="shared" si="20"/>
        <v>6.0759811557582671E-2</v>
      </c>
      <c r="D68" s="237">
        <f t="shared" si="20"/>
        <v>6.2529188552723589E-2</v>
      </c>
      <c r="E68" s="237">
        <f t="shared" si="20"/>
        <v>6.2639660467926225E-2</v>
      </c>
      <c r="F68" s="237">
        <f t="shared" si="20"/>
        <v>6.6993365533391747E-2</v>
      </c>
      <c r="G68" s="237">
        <f t="shared" si="20"/>
        <v>6.8294432131365712E-2</v>
      </c>
      <c r="H68" s="237">
        <f t="shared" si="20"/>
        <v>7.1845357864090853E-2</v>
      </c>
      <c r="I68" s="237">
        <f t="shared" si="20"/>
        <v>7.3689941568769374E-2</v>
      </c>
      <c r="J68" s="237">
        <f t="shared" si="20"/>
        <v>7.4486881923241252E-2</v>
      </c>
      <c r="K68" s="237">
        <f t="shared" si="20"/>
        <v>7.4622083529247249E-2</v>
      </c>
      <c r="L68" s="237">
        <f t="shared" si="20"/>
        <v>7.5713945057586787E-2</v>
      </c>
      <c r="M68" s="237">
        <f t="shared" si="20"/>
        <v>7.6104810226902644E-2</v>
      </c>
      <c r="N68" s="237">
        <f t="shared" si="20"/>
        <v>8.0314509998659411E-2</v>
      </c>
      <c r="O68" s="237">
        <f t="shared" si="20"/>
        <v>7.7877473073146089E-2</v>
      </c>
      <c r="P68" s="237">
        <f t="shared" si="20"/>
        <v>7.9948926302301007E-2</v>
      </c>
      <c r="Q68" s="237">
        <f t="shared" si="20"/>
        <v>7.9975869954195616E-2</v>
      </c>
      <c r="R68" s="237">
        <f t="shared" si="20"/>
        <v>7.8811697274242865E-2</v>
      </c>
      <c r="S68" s="237">
        <f t="shared" si="20"/>
        <v>7.8409545072845865E-2</v>
      </c>
      <c r="T68" s="237">
        <f t="shared" si="20"/>
        <v>7.8758916714846958E-2</v>
      </c>
      <c r="U68" s="237">
        <f t="shared" si="20"/>
        <v>7.9278298303065681E-2</v>
      </c>
      <c r="V68" s="237">
        <f t="shared" si="20"/>
        <v>7.8112791928722516E-2</v>
      </c>
      <c r="W68" s="237">
        <f t="shared" si="20"/>
        <v>7.766466999318887E-2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41.849956359804906</v>
      </c>
      <c r="D72" s="322">
        <f t="shared" si="21"/>
        <v>40.087486950549078</v>
      </c>
      <c r="E72" s="322">
        <f t="shared" si="21"/>
        <v>42.374816256102015</v>
      </c>
      <c r="F72" s="322">
        <f t="shared" si="21"/>
        <v>43.406404274449294</v>
      </c>
      <c r="G72" s="322">
        <f t="shared" si="21"/>
        <v>41.600578697608569</v>
      </c>
      <c r="H72" s="322">
        <f t="shared" si="21"/>
        <v>37.812095297740477</v>
      </c>
      <c r="I72" s="322">
        <f t="shared" si="21"/>
        <v>36.616735261600503</v>
      </c>
      <c r="J72" s="322">
        <f t="shared" si="21"/>
        <v>37.010976722049868</v>
      </c>
      <c r="K72" s="322">
        <f t="shared" si="21"/>
        <v>39.228951495008772</v>
      </c>
      <c r="L72" s="322">
        <f t="shared" si="21"/>
        <v>34.919438571294478</v>
      </c>
      <c r="M72" s="322">
        <f t="shared" si="21"/>
        <v>31.582175967024085</v>
      </c>
      <c r="N72" s="322">
        <f t="shared" si="21"/>
        <v>32.239641144314454</v>
      </c>
      <c r="O72" s="322">
        <f t="shared" si="21"/>
        <v>32.415197771677263</v>
      </c>
      <c r="P72" s="322">
        <f t="shared" si="21"/>
        <v>28.370332708784446</v>
      </c>
      <c r="Q72" s="322">
        <f t="shared" si="21"/>
        <v>26.923559010773882</v>
      </c>
      <c r="R72" s="322">
        <f t="shared" si="21"/>
        <v>26.860660608271424</v>
      </c>
      <c r="S72" s="322">
        <f t="shared" si="21"/>
        <v>26.100317336551129</v>
      </c>
      <c r="T72" s="322">
        <f t="shared" si="21"/>
        <v>26.838077894969615</v>
      </c>
      <c r="U72" s="322">
        <f t="shared" si="21"/>
        <v>26.400231990026484</v>
      </c>
      <c r="V72" s="322">
        <f t="shared" si="21"/>
        <v>29.232020814124262</v>
      </c>
      <c r="W72" s="322">
        <f t="shared" si="21"/>
        <v>28.974596433988168</v>
      </c>
      <c r="DA72" s="95"/>
    </row>
    <row r="73" spans="1:105" ht="12" customHeight="1" x14ac:dyDescent="0.25">
      <c r="A73" s="55" t="s">
        <v>92</v>
      </c>
      <c r="B73" s="332">
        <f>IF(B$6=0,0,B$6/TRE!B$5*1000)</f>
        <v>0.69313627255348909</v>
      </c>
      <c r="C73" s="332">
        <f>IF(C$6=0,0,C$6/TRE!C$5*1000)</f>
        <v>0.78231501256151725</v>
      </c>
      <c r="D73" s="332">
        <f>IF(D$6=0,0,D$6/TRE!D$5*1000)</f>
        <v>0.77119083750522799</v>
      </c>
      <c r="E73" s="332">
        <f>IF(E$6=0,0,E$6/TRE!E$5*1000)</f>
        <v>0.81663400417514831</v>
      </c>
      <c r="F73" s="332">
        <f>IF(F$6=0,0,F$6/TRE!F$5*1000)</f>
        <v>0.89465551530400422</v>
      </c>
      <c r="G73" s="332">
        <f>IF(G$6=0,0,G$6/TRE!G$5*1000)</f>
        <v>0.87408749469238001</v>
      </c>
      <c r="H73" s="332">
        <f>IF(H$6=0,0,H$6/TRE!H$5*1000)</f>
        <v>0.83579485392144226</v>
      </c>
      <c r="I73" s="332">
        <f>IF(I$6=0,0,I$6/TRE!I$5*1000)</f>
        <v>0.83015286096164664</v>
      </c>
      <c r="J73" s="332">
        <f>IF(J$6=0,0,J$6/TRE!J$5*1000)</f>
        <v>0.84816545048025038</v>
      </c>
      <c r="K73" s="332">
        <f>IF(K$6=0,0,K$6/TRE!K$5*1000)</f>
        <v>0.90062564267495937</v>
      </c>
      <c r="L73" s="332">
        <f>IF(L$6=0,0,L$6/TRE!L$5*1000)</f>
        <v>0.8134172250469407</v>
      </c>
      <c r="M73" s="332">
        <f>IF(M$6=0,0,M$6/TRE!M$5*1000)</f>
        <v>0.73947652725423596</v>
      </c>
      <c r="N73" s="332">
        <f>IF(N$6=0,0,N$6/TRE!N$5*1000)</f>
        <v>0.7966259507840604</v>
      </c>
      <c r="O73" s="332">
        <f>IF(O$6=0,0,O$6/TRE!O$5*1000)</f>
        <v>0.77665968745720648</v>
      </c>
      <c r="P73" s="332">
        <f>IF(P$6=0,0,P$6/TRE!P$5*1000)</f>
        <v>0.69782624851667074</v>
      </c>
      <c r="Q73" s="332">
        <f>IF(Q$6=0,0,Q$6/TRE!Q$5*1000)</f>
        <v>0.66246307795204729</v>
      </c>
      <c r="R73" s="332">
        <f>IF(R$6=0,0,R$6/TRE!R$5*1000)</f>
        <v>0.65129479384718747</v>
      </c>
      <c r="S73" s="332">
        <f>IF(S$6=0,0,S$6/TRE!S$5*1000)</f>
        <v>0.62962934149100425</v>
      </c>
      <c r="T73" s="332">
        <f>IF(T$6=0,0,T$6/TRE!T$5*1000)</f>
        <v>0.65031141869759646</v>
      </c>
      <c r="U73" s="332">
        <f>IF(U$6=0,0,U$6/TRE!U$5*1000)</f>
        <v>0.64392057087673127</v>
      </c>
      <c r="V73" s="332">
        <f>IF(V$6=0,0,V$6/TRE!V$5*1000)</f>
        <v>0.70250793922808252</v>
      </c>
      <c r="W73" s="332">
        <f>IF(W$6=0,0,W$6/TRE!W$5*1000)</f>
        <v>0.69232678424014793</v>
      </c>
      <c r="DA73" s="67"/>
    </row>
    <row r="74" spans="1:105" ht="12" customHeight="1" x14ac:dyDescent="0.25">
      <c r="A74" s="202" t="s">
        <v>93</v>
      </c>
      <c r="B74" s="333">
        <f>IF(B$7=0,0,B$7/TRE!B$5*1000)</f>
        <v>0.9426653306727456</v>
      </c>
      <c r="C74" s="333">
        <f>IF(C$7=0,0,C$7/TRE!C$5*1000)</f>
        <v>1.0639484170836635</v>
      </c>
      <c r="D74" s="333">
        <f>IF(D$7=0,0,D$7/TRE!D$5*1000)</f>
        <v>1.04881953900711</v>
      </c>
      <c r="E74" s="333">
        <f>IF(E$7=0,0,E$7/TRE!E$5*1000)</f>
        <v>1.110622245678202</v>
      </c>
      <c r="F74" s="333">
        <f>IF(F$7=0,0,F$7/TRE!F$5*1000)</f>
        <v>1.2167315008134461</v>
      </c>
      <c r="G74" s="333">
        <f>IF(G$7=0,0,G$7/TRE!G$5*1000)</f>
        <v>1.1887589927816369</v>
      </c>
      <c r="H74" s="333">
        <f>IF(H$7=0,0,H$7/TRE!H$5*1000)</f>
        <v>1.1366810013331614</v>
      </c>
      <c r="I74" s="333">
        <f>IF(I$7=0,0,I$7/TRE!I$5*1000)</f>
        <v>1.1290078909078392</v>
      </c>
      <c r="J74" s="333">
        <f>IF(J$7=0,0,J$7/TRE!J$5*1000)</f>
        <v>1.1535050126531405</v>
      </c>
      <c r="K74" s="333">
        <f>IF(K$7=0,0,K$7/TRE!K$5*1000)</f>
        <v>1.2248508740379447</v>
      </c>
      <c r="L74" s="333">
        <f>IF(L$7=0,0,L$7/TRE!L$5*1000)</f>
        <v>1.1062474260638397</v>
      </c>
      <c r="M74" s="333">
        <f>IF(M$7=0,0,M$7/TRE!M$5*1000)</f>
        <v>1.0056880770657606</v>
      </c>
      <c r="N74" s="333">
        <f>IF(N$7=0,0,N$7/TRE!N$5*1000)</f>
        <v>1.0834112930663227</v>
      </c>
      <c r="O74" s="333">
        <f>IF(O$7=0,0,O$7/TRE!O$5*1000)</f>
        <v>1.0562571749418008</v>
      </c>
      <c r="P74" s="333">
        <f>IF(P$7=0,0,P$7/TRE!P$5*1000)</f>
        <v>0.94904369798267152</v>
      </c>
      <c r="Q74" s="333">
        <f>IF(Q$7=0,0,Q$7/TRE!Q$5*1000)</f>
        <v>0.90094978601478426</v>
      </c>
      <c r="R74" s="333">
        <f>IF(R$7=0,0,R$7/TRE!R$5*1000)</f>
        <v>0.88576091963217496</v>
      </c>
      <c r="S74" s="333">
        <f>IF(S$7=0,0,S$7/TRE!S$5*1000)</f>
        <v>0.85629590442776593</v>
      </c>
      <c r="T74" s="333">
        <f>IF(T$7=0,0,T$7/TRE!T$5*1000)</f>
        <v>0.88442352942873115</v>
      </c>
      <c r="U74" s="333">
        <f>IF(U$7=0,0,U$7/TRE!U$5*1000)</f>
        <v>0.87573197639235467</v>
      </c>
      <c r="V74" s="333">
        <f>IF(V$7=0,0,V$7/TRE!V$5*1000)</f>
        <v>0.95541079735019252</v>
      </c>
      <c r="W74" s="333">
        <f>IF(W$7=0,0,W$7/TRE!W$5*1000)</f>
        <v>0.94156442656660111</v>
      </c>
      <c r="DA74" s="174"/>
    </row>
    <row r="75" spans="1:105" ht="12" customHeight="1" x14ac:dyDescent="0.25">
      <c r="A75" s="202" t="s">
        <v>94</v>
      </c>
      <c r="B75" s="333">
        <f>IF(B$8=0,0,B$8/TRE!B$5*1000)</f>
        <v>1.1644689378898621</v>
      </c>
      <c r="C75" s="333">
        <f>IF(C$8=0,0,C$8/TRE!C$5*1000)</f>
        <v>1.3142892211033488</v>
      </c>
      <c r="D75" s="333">
        <f>IF(D$8=0,0,D$8/TRE!D$5*1000)</f>
        <v>1.2956006070087833</v>
      </c>
      <c r="E75" s="333">
        <f>IF(E$8=0,0,E$8/TRE!E$5*1000)</f>
        <v>1.3719451270142502</v>
      </c>
      <c r="F75" s="333">
        <f>IF(F$8=0,0,F$8/TRE!F$5*1000)</f>
        <v>1.5030212657107274</v>
      </c>
      <c r="G75" s="333">
        <f>IF(G$8=0,0,G$8/TRE!G$5*1000)</f>
        <v>1.4684669910831987</v>
      </c>
      <c r="H75" s="333">
        <f>IF(H$8=0,0,H$8/TRE!H$5*1000)</f>
        <v>1.4041353545880233</v>
      </c>
      <c r="I75" s="333">
        <f>IF(I$8=0,0,I$8/TRE!I$5*1000)</f>
        <v>1.3946568064155664</v>
      </c>
      <c r="J75" s="333">
        <f>IF(J$8=0,0,J$8/TRE!J$5*1000)</f>
        <v>1.4249179568068202</v>
      </c>
      <c r="K75" s="333">
        <f>IF(K$8=0,0,K$8/TRE!K$5*1000)</f>
        <v>1.5130510796939314</v>
      </c>
      <c r="L75" s="333">
        <f>IF(L$8=0,0,L$8/TRE!L$5*1000)</f>
        <v>1.3665409380788602</v>
      </c>
      <c r="M75" s="333">
        <f>IF(M$8=0,0,M$8/TRE!M$5*1000)</f>
        <v>1.2423205657871159</v>
      </c>
      <c r="N75" s="333">
        <f>IF(N$8=0,0,N$8/TRE!N$5*1000)</f>
        <v>1.3383315973172216</v>
      </c>
      <c r="O75" s="333">
        <f>IF(O$8=0,0,O$8/TRE!O$5*1000)</f>
        <v>1.3047882749281066</v>
      </c>
      <c r="P75" s="333">
        <f>IF(P$8=0,0,P$8/TRE!P$5*1000)</f>
        <v>1.1723480975080058</v>
      </c>
      <c r="Q75" s="333">
        <f>IF(Q$8=0,0,Q$8/TRE!Q$5*1000)</f>
        <v>1.1129379709594394</v>
      </c>
      <c r="R75" s="333">
        <f>IF(R$8=0,0,R$8/TRE!R$5*1000)</f>
        <v>1.0941752536632749</v>
      </c>
      <c r="S75" s="333">
        <f>IF(S$8=0,0,S$8/TRE!S$5*1000)</f>
        <v>1.057777293704887</v>
      </c>
      <c r="T75" s="333">
        <f>IF(T$8=0,0,T$8/TRE!T$5*1000)</f>
        <v>1.092523183411962</v>
      </c>
      <c r="U75" s="333">
        <f>IF(U$8=0,0,U$8/TRE!U$5*1000)</f>
        <v>1.0817865590729085</v>
      </c>
      <c r="V75" s="333">
        <f>IF(V$8=0,0,V$8/TRE!V$5*1000)</f>
        <v>1.1802133379031792</v>
      </c>
      <c r="W75" s="333">
        <f>IF(W$8=0,0,W$8/TRE!W$5*1000)</f>
        <v>1.1631089975234488</v>
      </c>
      <c r="DA75" s="174"/>
    </row>
    <row r="76" spans="1:105" ht="12" customHeight="1" x14ac:dyDescent="0.25">
      <c r="A76" s="202" t="s">
        <v>95</v>
      </c>
      <c r="B76" s="333">
        <f>IF(B$9=0,0,B$9/TRE!B$5*1000)</f>
        <v>0.72086172345562871</v>
      </c>
      <c r="C76" s="333">
        <f>IF(C$9=0,0,C$9/TRE!C$5*1000)</f>
        <v>0.81360761306397789</v>
      </c>
      <c r="D76" s="333">
        <f>IF(D$9=0,0,D$9/TRE!D$5*1000)</f>
        <v>0.80203847100543724</v>
      </c>
      <c r="E76" s="333">
        <f>IF(E$9=0,0,E$9/TRE!E$5*1000)</f>
        <v>0.84929936434215436</v>
      </c>
      <c r="F76" s="333">
        <f>IF(F$9=0,0,F$9/TRE!F$5*1000)</f>
        <v>0.93044173591616453</v>
      </c>
      <c r="G76" s="333">
        <f>IF(G$9=0,0,G$9/TRE!G$5*1000)</f>
        <v>0.90905099448007531</v>
      </c>
      <c r="H76" s="333">
        <f>IF(H$9=0,0,H$9/TRE!H$5*1000)</f>
        <v>0.86922664807830008</v>
      </c>
      <c r="I76" s="333">
        <f>IF(I$9=0,0,I$9/TRE!I$5*1000)</f>
        <v>0.86335897540011219</v>
      </c>
      <c r="J76" s="333">
        <f>IF(J$9=0,0,J$9/TRE!J$5*1000)</f>
        <v>0.88209206849946009</v>
      </c>
      <c r="K76" s="333">
        <f>IF(K$9=0,0,K$9/TRE!K$5*1000)</f>
        <v>0.93665066838195776</v>
      </c>
      <c r="L76" s="333">
        <f>IF(L$9=0,0,L$9/TRE!L$5*1000)</f>
        <v>0.84595391404881803</v>
      </c>
      <c r="M76" s="333">
        <f>IF(M$9=0,0,M$9/TRE!M$5*1000)</f>
        <v>0.76905558834440491</v>
      </c>
      <c r="N76" s="333">
        <f>IF(N$9=0,0,N$9/TRE!N$5*1000)</f>
        <v>0.82849098881542271</v>
      </c>
      <c r="O76" s="333">
        <f>IF(O$9=0,0,O$9/TRE!O$5*1000)</f>
        <v>0.80772607495549464</v>
      </c>
      <c r="P76" s="333">
        <f>IF(P$9=0,0,P$9/TRE!P$5*1000)</f>
        <v>0.72573929845733698</v>
      </c>
      <c r="Q76" s="333">
        <f>IF(Q$9=0,0,Q$9/TRE!Q$5*1000)</f>
        <v>0.68896160107012916</v>
      </c>
      <c r="R76" s="333">
        <f>IF(R$9=0,0,R$9/TRE!R$5*1000)</f>
        <v>0.67734658560107497</v>
      </c>
      <c r="S76" s="333">
        <f>IF(S$9=0,0,S$9/TRE!S$5*1000)</f>
        <v>0.65481451515064448</v>
      </c>
      <c r="T76" s="333">
        <f>IF(T$9=0,0,T$9/TRE!T$5*1000)</f>
        <v>0.6763238754455001</v>
      </c>
      <c r="U76" s="333">
        <f>IF(U$9=0,0,U$9/TRE!U$5*1000)</f>
        <v>0.66967739371180057</v>
      </c>
      <c r="V76" s="333">
        <f>IF(V$9=0,0,V$9/TRE!V$5*1000)</f>
        <v>0.73060825679720598</v>
      </c>
      <c r="W76" s="333">
        <f>IF(W$9=0,0,W$9/TRE!W$5*1000)</f>
        <v>0.7200198556097539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1.1954766156057095</v>
      </c>
      <c r="C77" s="334">
        <f>IF(C$10=0,0,C$10/TRE!C$5*1000)</f>
        <v>1.0477798592502747</v>
      </c>
      <c r="D77" s="334">
        <f>IF(D$10=0,0,D$10/TRE!D$5*1000)</f>
        <v>1.0227576561101739</v>
      </c>
      <c r="E77" s="334">
        <f>IF(E$10=0,0,E$10/TRE!E$5*1000)</f>
        <v>1.1333589505722088</v>
      </c>
      <c r="F77" s="334">
        <f>IF(F$10=0,0,F$10/TRE!F$5*1000)</f>
        <v>1.1878794490710161</v>
      </c>
      <c r="G77" s="334">
        <f>IF(G$10=0,0,G$10/TRE!G$5*1000)</f>
        <v>1.1644319007154764</v>
      </c>
      <c r="H77" s="334">
        <f>IF(H$10=0,0,H$10/TRE!H$5*1000)</f>
        <v>1.0552931327327666</v>
      </c>
      <c r="I77" s="334">
        <f>IF(I$10=0,0,I$10/TRE!I$5*1000)</f>
        <v>1.0218040130923041</v>
      </c>
      <c r="J77" s="334">
        <f>IF(J$10=0,0,J$10/TRE!J$5*1000)</f>
        <v>1.0318182465953192</v>
      </c>
      <c r="K77" s="334">
        <f>IF(K$10=0,0,K$10/TRE!K$5*1000)</f>
        <v>1.0992845272780416</v>
      </c>
      <c r="L77" s="334">
        <f>IF(L$10=0,0,L$10/TRE!L$5*1000)</f>
        <v>0.98190748173102438</v>
      </c>
      <c r="M77" s="334">
        <f>IF(M$10=0,0,M$10/TRE!M$5*1000)</f>
        <v>0.89387807475599534</v>
      </c>
      <c r="N77" s="334">
        <f>IF(N$10=0,0,N$10/TRE!N$5*1000)</f>
        <v>0.86045399314974014</v>
      </c>
      <c r="O77" s="334">
        <f>IF(O$10=0,0,O$10/TRE!O$5*1000)</f>
        <v>0.8662920587391072</v>
      </c>
      <c r="P77" s="334">
        <f>IF(P$10=0,0,P$10/TRE!P$5*1000)</f>
        <v>0.76404247173216888</v>
      </c>
      <c r="Q77" s="334">
        <f>IF(Q$10=0,0,Q$10/TRE!Q$5*1000)</f>
        <v>0.73026716127915414</v>
      </c>
      <c r="R77" s="334">
        <f>IF(R$10=0,0,R$10/TRE!R$5*1000)</f>
        <v>0.71812563645614025</v>
      </c>
      <c r="S77" s="334">
        <f>IF(S$10=0,0,S$10/TRE!S$5*1000)</f>
        <v>0.70207342499524727</v>
      </c>
      <c r="T77" s="334">
        <f>IF(T$10=0,0,T$10/TRE!T$5*1000)</f>
        <v>0.72268473112664455</v>
      </c>
      <c r="U77" s="334">
        <f>IF(U$10=0,0,U$10/TRE!U$5*1000)</f>
        <v>0.71011916670135322</v>
      </c>
      <c r="V77" s="334">
        <f>IF(V$10=0,0,V$10/TRE!V$5*1000)</f>
        <v>0.78869021398774208</v>
      </c>
      <c r="W77" s="334">
        <f>IF(W$10=0,0,W$10/TRE!W$5*1000)</f>
        <v>0.78310808487065242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7.748459545592568</v>
      </c>
      <c r="C78" s="350">
        <f>IF(C$16=0,0,C$16/TRE!C$5*1000)</f>
        <v>6.7911657543999278</v>
      </c>
      <c r="D78" s="350">
        <f>IF(D$16=0,0,D$16/TRE!D$5*1000)</f>
        <v>6.7242808203966113</v>
      </c>
      <c r="E78" s="350">
        <f>IF(E$16=0,0,E$16/TRE!E$5*1000)</f>
        <v>7.0888316229917612</v>
      </c>
      <c r="F78" s="350">
        <f>IF(F$16=0,0,F$16/TRE!F$5*1000)</f>
        <v>7.3137681767102993</v>
      </c>
      <c r="G78" s="350">
        <f>IF(G$16=0,0,G$16/TRE!G$5*1000)</f>
        <v>7.1759513919706297</v>
      </c>
      <c r="H78" s="350">
        <f>IF(H$16=0,0,H$16/TRE!H$5*1000)</f>
        <v>6.5216892620149975</v>
      </c>
      <c r="I78" s="350">
        <f>IF(I$16=0,0,I$16/TRE!I$5*1000)</f>
        <v>6.3153276611601035</v>
      </c>
      <c r="J78" s="350">
        <f>IF(J$16=0,0,J$16/TRE!J$5*1000)</f>
        <v>6.3763620952814364</v>
      </c>
      <c r="K78" s="350">
        <f>IF(K$16=0,0,K$16/TRE!K$5*1000)</f>
        <v>6.707351286949824</v>
      </c>
      <c r="L78" s="350">
        <f>IF(L$16=0,0,L$16/TRE!L$5*1000)</f>
        <v>5.9610584375291555</v>
      </c>
      <c r="M78" s="350">
        <f>IF(M$16=0,0,M$16/TRE!M$5*1000)</f>
        <v>5.4009648863088593</v>
      </c>
      <c r="N78" s="350">
        <f>IF(N$16=0,0,N$16/TRE!N$5*1000)</f>
        <v>5.5404056766630143</v>
      </c>
      <c r="O78" s="350">
        <f>IF(O$16=0,0,O$16/TRE!O$5*1000)</f>
        <v>5.5856403388085907</v>
      </c>
      <c r="P78" s="350">
        <f>IF(P$16=0,0,P$16/TRE!P$5*1000)</f>
        <v>4.9014190248860974</v>
      </c>
      <c r="Q78" s="350">
        <f>IF(Q$16=0,0,Q$16/TRE!Q$5*1000)</f>
        <v>4.6689809704748324</v>
      </c>
      <c r="R78" s="350">
        <f>IF(R$16=0,0,R$16/TRE!R$5*1000)</f>
        <v>4.6227058595694093</v>
      </c>
      <c r="S78" s="350">
        <f>IF(S$16=0,0,S$16/TRE!S$5*1000)</f>
        <v>4.4811960820725583</v>
      </c>
      <c r="T78" s="350">
        <f>IF(T$16=0,0,T$16/TRE!T$5*1000)</f>
        <v>4.6125897567070471</v>
      </c>
      <c r="U78" s="350">
        <f>IF(U$16=0,0,U$16/TRE!U$5*1000)</f>
        <v>4.5345841187736093</v>
      </c>
      <c r="V78" s="350">
        <f>IF(V$16=0,0,V$16/TRE!V$5*1000)</f>
        <v>5.0106512493755959</v>
      </c>
      <c r="W78" s="350">
        <f>IF(W$16=0,0,W$16/TRE!W$5*1000)</f>
        <v>4.9735724523977538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3.7234001626860271</v>
      </c>
      <c r="C79" s="350">
        <f>IF(C$24=0,0,C$24/TRE!C$5*1000)</f>
        <v>3.4720784886844571</v>
      </c>
      <c r="D79" s="350">
        <f>IF(D$24=0,0,D$24/TRE!D$5*1000)</f>
        <v>3.4008830794073184</v>
      </c>
      <c r="E79" s="350">
        <f>IF(E$24=0,0,E$24/TRE!E$5*1000)</f>
        <v>3.5779985379945889</v>
      </c>
      <c r="F79" s="350">
        <f>IF(F$24=0,0,F$24/TRE!F$5*1000)</f>
        <v>3.725290043886424</v>
      </c>
      <c r="G79" s="350">
        <f>IF(G$24=0,0,G$24/TRE!G$5*1000)</f>
        <v>3.6387356250483087</v>
      </c>
      <c r="H79" s="350">
        <f>IF(H$24=0,0,H$24/TRE!H$5*1000)</f>
        <v>3.3066721440511411</v>
      </c>
      <c r="I79" s="350">
        <f>IF(I$24=0,0,I$24/TRE!I$5*1000)</f>
        <v>3.1929218221698719</v>
      </c>
      <c r="J79" s="350">
        <f>IF(J$24=0,0,J$24/TRE!J$5*1000)</f>
        <v>3.2161728598757788</v>
      </c>
      <c r="K79" s="350">
        <f>IF(K$24=0,0,K$24/TRE!K$5*1000)</f>
        <v>3.3830507489834298</v>
      </c>
      <c r="L79" s="350">
        <f>IF(L$24=0,0,L$24/TRE!L$5*1000)</f>
        <v>2.9907658329034428</v>
      </c>
      <c r="M79" s="350">
        <f>IF(M$24=0,0,M$24/TRE!M$5*1000)</f>
        <v>2.7059041965138433</v>
      </c>
      <c r="N79" s="350">
        <f>IF(N$24=0,0,N$24/TRE!N$5*1000)</f>
        <v>2.6603571043038081</v>
      </c>
      <c r="O79" s="350">
        <f>IF(O$24=0,0,O$24/TRE!O$5*1000)</f>
        <v>2.7695588247990086</v>
      </c>
      <c r="P79" s="350">
        <f>IF(P$24=0,0,P$24/TRE!P$5*1000)</f>
        <v>2.3822488057780817</v>
      </c>
      <c r="Q79" s="350">
        <f>IF(Q$24=0,0,Q$24/TRE!Q$5*1000)</f>
        <v>2.2775417016138881</v>
      </c>
      <c r="R79" s="350">
        <f>IF(R$24=0,0,R$24/TRE!R$5*1000)</f>
        <v>2.2709893455815755</v>
      </c>
      <c r="S79" s="350">
        <f>IF(S$24=0,0,S$24/TRE!S$5*1000)</f>
        <v>2.2041000252522016</v>
      </c>
      <c r="T79" s="350">
        <f>IF(T$24=0,0,T$24/TRE!T$5*1000)</f>
        <v>2.2652840183379879</v>
      </c>
      <c r="U79" s="350">
        <f>IF(U$24=0,0,U$24/TRE!U$5*1000)</f>
        <v>2.2141682797737419</v>
      </c>
      <c r="V79" s="350">
        <f>IF(V$24=0,0,V$24/TRE!V$5*1000)</f>
        <v>2.4719500026116465</v>
      </c>
      <c r="W79" s="350">
        <f>IF(W$24=0,0,W$24/TRE!W$5*1000)</f>
        <v>2.4665795612219292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11.069227922275092</v>
      </c>
      <c r="C80" s="350">
        <f>IF(C$27=0,0,C$27/TRE!C$5*1000)</f>
        <v>9.701665363428468</v>
      </c>
      <c r="D80" s="350">
        <f>IF(D$27=0,0,D$27/TRE!D$5*1000)</f>
        <v>9.6061154577094445</v>
      </c>
      <c r="E80" s="350">
        <f>IF(E$27=0,0,E$27/TRE!E$5*1000)</f>
        <v>10.126902318559662</v>
      </c>
      <c r="F80" s="350">
        <f>IF(F$27=0,0,F$27/TRE!F$5*1000)</f>
        <v>10.448240252443293</v>
      </c>
      <c r="G80" s="350">
        <f>IF(G$27=0,0,G$27/TRE!G$5*1000)</f>
        <v>10.251359131386614</v>
      </c>
      <c r="H80" s="350">
        <f>IF(H$27=0,0,H$27/TRE!H$5*1000)</f>
        <v>9.3166989457357108</v>
      </c>
      <c r="I80" s="350">
        <f>IF(I$27=0,0,I$27/TRE!I$5*1000)</f>
        <v>9.0218966588001432</v>
      </c>
      <c r="J80" s="350">
        <f>IF(J$27=0,0,J$27/TRE!J$5*1000)</f>
        <v>9.1090887075449114</v>
      </c>
      <c r="K80" s="350">
        <f>IF(K$27=0,0,K$27/TRE!K$5*1000)</f>
        <v>9.5819304099283169</v>
      </c>
      <c r="L80" s="350">
        <f>IF(L$27=0,0,L$27/TRE!L$5*1000)</f>
        <v>8.5157977678987926</v>
      </c>
      <c r="M80" s="350">
        <f>IF(M$27=0,0,M$27/TRE!M$5*1000)</f>
        <v>7.7156641232983683</v>
      </c>
      <c r="N80" s="350">
        <f>IF(N$27=0,0,N$27/TRE!N$5*1000)</f>
        <v>7.9148652523757352</v>
      </c>
      <c r="O80" s="350">
        <f>IF(O$27=0,0,O$27/TRE!O$5*1000)</f>
        <v>7.9794861982979848</v>
      </c>
      <c r="P80" s="350">
        <f>IF(P$27=0,0,P$27/TRE!P$5*1000)</f>
        <v>7.0020271784087136</v>
      </c>
      <c r="Q80" s="350">
        <f>IF(Q$27=0,0,Q$27/TRE!Q$5*1000)</f>
        <v>6.6699728149640496</v>
      </c>
      <c r="R80" s="350">
        <f>IF(R$27=0,0,R$27/TRE!R$5*1000)</f>
        <v>6.6038655136705842</v>
      </c>
      <c r="S80" s="350">
        <f>IF(S$27=0,0,S$27/TRE!S$5*1000)</f>
        <v>6.4017086886750851</v>
      </c>
      <c r="T80" s="350">
        <f>IF(T$27=0,0,T$27/TRE!T$5*1000)</f>
        <v>6.5894139381529264</v>
      </c>
      <c r="U80" s="350">
        <f>IF(U$27=0,0,U$27/TRE!U$5*1000)</f>
        <v>6.4779773125337279</v>
      </c>
      <c r="V80" s="350">
        <f>IF(V$27=0,0,V$27/TRE!V$5*1000)</f>
        <v>7.1580732133937088</v>
      </c>
      <c r="W80" s="350">
        <f>IF(W$27=0,0,W$27/TRE!W$5*1000)</f>
        <v>7.1051035034253607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9.9440756233126564</v>
      </c>
      <c r="C81" s="350">
        <f>IF(C$35=0,0,C$35/TRE!C$5*1000)</f>
        <v>10.565199107819184</v>
      </c>
      <c r="D81" s="350">
        <f>IF(D$35=0,0,D$35/TRE!D$5*1000)</f>
        <v>9.2074464322381484</v>
      </c>
      <c r="E81" s="350">
        <f>IF(E$35=0,0,E$35/TRE!E$5*1000)</f>
        <v>9.725036762060336</v>
      </c>
      <c r="F81" s="350">
        <f>IF(F$35=0,0,F$35/TRE!F$5*1000)</f>
        <v>8.9840887530863327</v>
      </c>
      <c r="G81" s="350">
        <f>IF(G$35=0,0,G$35/TRE!G$5*1000)</f>
        <v>7.8930283024374601</v>
      </c>
      <c r="H81" s="350">
        <f>IF(H$35=0,0,H$35/TRE!H$5*1000)</f>
        <v>6.6374651382047345</v>
      </c>
      <c r="I81" s="350">
        <f>IF(I$35=0,0,I$35/TRE!I$5*1000)</f>
        <v>6.164589758210572</v>
      </c>
      <c r="J81" s="350">
        <f>IF(J$35=0,0,J$35/TRE!J$5*1000)</f>
        <v>6.1408279090483884</v>
      </c>
      <c r="K81" s="350">
        <f>IF(K$35=0,0,K$35/TRE!K$5*1000)</f>
        <v>6.6318070770152309</v>
      </c>
      <c r="L81" s="350">
        <f>IF(L$35=0,0,L$35/TRE!L$5*1000)</f>
        <v>5.7894584143395198</v>
      </c>
      <c r="M81" s="350">
        <f>IF(M$35=0,0,M$35/TRE!M$5*1000)</f>
        <v>5.1561810883521559</v>
      </c>
      <c r="N81" s="350">
        <f>IF(N$35=0,0,N$35/TRE!N$5*1000)</f>
        <v>4.8035837430374055</v>
      </c>
      <c r="O81" s="350">
        <f>IF(O$35=0,0,O$35/TRE!O$5*1000)</f>
        <v>5.0164089473308726</v>
      </c>
      <c r="P81" s="350">
        <f>IF(P$35=0,0,P$35/TRE!P$5*1000)</f>
        <v>4.1578942537283163</v>
      </c>
      <c r="Q81" s="350">
        <f>IF(Q$35=0,0,Q$35/TRE!Q$5*1000)</f>
        <v>3.8784260981259617</v>
      </c>
      <c r="R81" s="350">
        <f>IF(R$35=0,0,R$35/TRE!R$5*1000)</f>
        <v>4.0932474373382339</v>
      </c>
      <c r="S81" s="350">
        <f>IF(S$35=0,0,S$35/TRE!S$5*1000)</f>
        <v>4.0439872130090286</v>
      </c>
      <c r="T81" s="350">
        <f>IF(T$35=0,0,T$35/TRE!T$5*1000)</f>
        <v>4.1092906921962662</v>
      </c>
      <c r="U81" s="350">
        <f>IF(U$35=0,0,U$35/TRE!U$5*1000)</f>
        <v>4.0084824050064904</v>
      </c>
      <c r="V81" s="350">
        <f>IF(V$35=0,0,V$35/TRE!V$5*1000)</f>
        <v>4.5784829356723353</v>
      </c>
      <c r="W81" s="350">
        <f>IF(W$35=0,0,W$35/TRE!W$5*1000)</f>
        <v>4.5557417335482953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3.3270541082567489</v>
      </c>
      <c r="C82" s="350">
        <f>IF(C$46=0,0,C$46/TRE!C$5*1000)</f>
        <v>3.7551120602952821</v>
      </c>
      <c r="D82" s="350">
        <f>IF(D$46=0,0,D$46/TRE!D$5*1000)</f>
        <v>3.7017160200250951</v>
      </c>
      <c r="E82" s="350">
        <f>IF(E$46=0,0,E$46/TRE!E$5*1000)</f>
        <v>3.9198432200407138</v>
      </c>
      <c r="F82" s="350">
        <f>IF(F$46=0,0,F$46/TRE!F$5*1000)</f>
        <v>4.2943464734592238</v>
      </c>
      <c r="G82" s="350">
        <f>IF(G$46=0,0,G$46/TRE!G$5*1000)</f>
        <v>4.1956199745234253</v>
      </c>
      <c r="H82" s="350">
        <f>IF(H$46=0,0,H$46/TRE!H$5*1000)</f>
        <v>4.0118152988229241</v>
      </c>
      <c r="I82" s="350">
        <f>IF(I$46=0,0,I$46/TRE!I$5*1000)</f>
        <v>3.9847337326159025</v>
      </c>
      <c r="J82" s="350">
        <f>IF(J$46=0,0,J$46/TRE!J$5*1000)</f>
        <v>4.0711941623052015</v>
      </c>
      <c r="K82" s="350">
        <f>IF(K$46=0,0,K$46/TRE!K$5*1000)</f>
        <v>4.3230030848398027</v>
      </c>
      <c r="L82" s="350">
        <f>IF(L$46=0,0,L$46/TRE!L$5*1000)</f>
        <v>3.9044026802253153</v>
      </c>
      <c r="M82" s="350">
        <f>IF(M$46=0,0,M$46/TRE!M$5*1000)</f>
        <v>3.5494873308203316</v>
      </c>
      <c r="N82" s="350">
        <f>IF(N$46=0,0,N$46/TRE!N$5*1000)</f>
        <v>3.8238045637634914</v>
      </c>
      <c r="O82" s="350">
        <f>IF(O$46=0,0,O$46/TRE!O$5*1000)</f>
        <v>3.7279664997945914</v>
      </c>
      <c r="P82" s="350">
        <f>IF(P$46=0,0,P$46/TRE!P$5*1000)</f>
        <v>3.349565992880017</v>
      </c>
      <c r="Q82" s="350">
        <f>IF(Q$46=0,0,Q$46/TRE!Q$5*1000)</f>
        <v>3.1798227741698279</v>
      </c>
      <c r="R82" s="350">
        <f>IF(R$46=0,0,R$46/TRE!R$5*1000)</f>
        <v>3.1262150104664999</v>
      </c>
      <c r="S82" s="350">
        <f>IF(S$46=0,0,S$46/TRE!S$5*1000)</f>
        <v>3.0222208391568208</v>
      </c>
      <c r="T82" s="350">
        <f>IF(T$46=0,0,T$46/TRE!T$5*1000)</f>
        <v>3.1214948097484618</v>
      </c>
      <c r="U82" s="350">
        <f>IF(U$46=0,0,U$46/TRE!U$5*1000)</f>
        <v>3.0908187402083098</v>
      </c>
      <c r="V82" s="350">
        <f>IF(V$46=0,0,V$46/TRE!V$5*1000)</f>
        <v>3.3720381082947961</v>
      </c>
      <c r="W82" s="350">
        <f>IF(W$46=0,0,W$46/TRE!W$5*1000)</f>
        <v>3.3231685643527089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2.2529335883575277</v>
      </c>
      <c r="C83" s="335">
        <f>IF(C$47=0,0,C$47/TRE!C$5*1000)</f>
        <v>2.542795462114805</v>
      </c>
      <c r="D83" s="335">
        <f>IF(D$47=0,0,D$47/TRE!D$5*1000)</f>
        <v>2.5066380301357287</v>
      </c>
      <c r="E83" s="335">
        <f>IF(E$47=0,0,E$47/TRE!E$5*1000)</f>
        <v>2.654344102672991</v>
      </c>
      <c r="F83" s="335">
        <f>IF(F$47=0,0,F$47/TRE!F$5*1000)</f>
        <v>2.9079411080483593</v>
      </c>
      <c r="G83" s="335">
        <f>IF(G$47=0,0,G$47/TRE!G$5*1000)</f>
        <v>2.8410878984893664</v>
      </c>
      <c r="H83" s="335">
        <f>IF(H$47=0,0,H$47/TRE!H$5*1000)</f>
        <v>2.7166235182572707</v>
      </c>
      <c r="I83" s="335">
        <f>IF(I$47=0,0,I$47/TRE!I$5*1000)</f>
        <v>2.6982850818664379</v>
      </c>
      <c r="J83" s="335">
        <f>IF(J$47=0,0,J$47/TRE!J$5*1000)</f>
        <v>2.7568322529591582</v>
      </c>
      <c r="K83" s="335">
        <f>IF(K$47=0,0,K$47/TRE!K$5*1000)</f>
        <v>2.9273460952253343</v>
      </c>
      <c r="L83" s="335">
        <f>IF(L$47=0,0,L$47/TRE!L$5*1000)</f>
        <v>2.6438884534287674</v>
      </c>
      <c r="M83" s="335">
        <f>IF(M$47=0,0,M$47/TRE!M$5*1000)</f>
        <v>2.4035555085230125</v>
      </c>
      <c r="N83" s="335">
        <f>IF(N$47=0,0,N$47/TRE!N$5*1000)</f>
        <v>2.5893109810382349</v>
      </c>
      <c r="O83" s="335">
        <f>IF(O$47=0,0,O$47/TRE!O$5*1000)</f>
        <v>2.5244136916245012</v>
      </c>
      <c r="P83" s="335">
        <f>IF(P$47=0,0,P$47/TRE!P$5*1000)</f>
        <v>2.2681776389063675</v>
      </c>
      <c r="Q83" s="335">
        <f>IF(Q$47=0,0,Q$47/TRE!Q$5*1000)</f>
        <v>2.1532350541497629</v>
      </c>
      <c r="R83" s="335">
        <f>IF(R$47=0,0,R$47/TRE!R$5*1000)</f>
        <v>2.1169342524452675</v>
      </c>
      <c r="S83" s="335">
        <f>IF(S$47=0,0,S$47/TRE!S$5*1000)</f>
        <v>2.0465140086158864</v>
      </c>
      <c r="T83" s="335">
        <f>IF(T$47=0,0,T$47/TRE!T$5*1000)</f>
        <v>2.1137379417164865</v>
      </c>
      <c r="U83" s="335">
        <f>IF(U$47=0,0,U$47/TRE!U$5*1000)</f>
        <v>2.0929654669754574</v>
      </c>
      <c r="V83" s="335">
        <f>IF(V$47=0,0,V$47/TRE!V$5*1000)</f>
        <v>2.2833947595097746</v>
      </c>
      <c r="W83" s="335">
        <f>IF(W$47=0,0,W$47/TRE!W$5*1000)</f>
        <v>2.2503024702315182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HU: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47.686933620323337</v>
      </c>
      <c r="C5" s="225">
        <v>64.258748311246407</v>
      </c>
      <c r="D5" s="225">
        <v>70.653345260444624</v>
      </c>
      <c r="E5" s="225">
        <v>79.025324661695208</v>
      </c>
      <c r="F5" s="225">
        <v>78.777854193341696</v>
      </c>
      <c r="G5" s="225">
        <v>78.356409395114227</v>
      </c>
      <c r="H5" s="225">
        <v>84.117289369084375</v>
      </c>
      <c r="I5" s="225">
        <v>84.209050261769193</v>
      </c>
      <c r="J5" s="225">
        <v>84.311239650820255</v>
      </c>
      <c r="K5" s="225">
        <v>67.383174422641389</v>
      </c>
      <c r="L5" s="225">
        <v>77.872078955145668</v>
      </c>
      <c r="M5" s="225">
        <v>77.997190702198978</v>
      </c>
      <c r="N5" s="225">
        <v>100.2742274449118</v>
      </c>
      <c r="O5" s="225">
        <v>117.8812589191711</v>
      </c>
      <c r="P5" s="225">
        <v>110.6413438671163</v>
      </c>
      <c r="Q5" s="225">
        <v>118.6188976780053</v>
      </c>
      <c r="R5" s="225">
        <v>128.30632673070011</v>
      </c>
      <c r="S5" s="225">
        <v>133.96670746121629</v>
      </c>
      <c r="T5" s="225">
        <v>136.2573473754621</v>
      </c>
      <c r="U5" s="225">
        <v>131.53235651503641</v>
      </c>
      <c r="V5" s="225">
        <v>118.760755300265</v>
      </c>
      <c r="W5" s="225">
        <v>134.9096251099154</v>
      </c>
      <c r="DA5" s="89" t="s">
        <v>2446</v>
      </c>
    </row>
    <row r="6" spans="1:105" ht="12" customHeight="1" x14ac:dyDescent="0.25">
      <c r="A6" s="55" t="s">
        <v>92</v>
      </c>
      <c r="B6" s="261">
        <v>0.66644799804929</v>
      </c>
      <c r="C6" s="261">
        <v>1.0042606998224239</v>
      </c>
      <c r="D6" s="261">
        <v>1.1530237713528859</v>
      </c>
      <c r="E6" s="261">
        <v>1.293276365629515</v>
      </c>
      <c r="F6" s="261">
        <v>1.37670576897712</v>
      </c>
      <c r="G6" s="261">
        <v>1.409463130507538</v>
      </c>
      <c r="H6" s="261">
        <v>1.589275731752867</v>
      </c>
      <c r="I6" s="261">
        <v>1.6283604628087649</v>
      </c>
      <c r="J6" s="261">
        <v>1.6458134648166141</v>
      </c>
      <c r="K6" s="261">
        <v>1.311468229065335</v>
      </c>
      <c r="L6" s="261">
        <v>1.5339424464547771</v>
      </c>
      <c r="M6" s="261">
        <v>1.545605243121857</v>
      </c>
      <c r="N6" s="261">
        <v>2.0784625383174822</v>
      </c>
      <c r="O6" s="261">
        <v>2.3935491268311342</v>
      </c>
      <c r="P6" s="261">
        <v>2.2987725455858539</v>
      </c>
      <c r="Q6" s="261">
        <v>2.4736683319065551</v>
      </c>
      <c r="R6" s="261">
        <v>2.6284819299161111</v>
      </c>
      <c r="S6" s="261">
        <v>2.7281485597191062</v>
      </c>
      <c r="T6" s="261">
        <v>2.7874472812142042</v>
      </c>
      <c r="U6" s="261">
        <v>2.7026464715490071</v>
      </c>
      <c r="V6" s="261">
        <v>2.4091432321482129</v>
      </c>
      <c r="W6" s="261">
        <v>2.7257316813071601</v>
      </c>
      <c r="DA6" s="67" t="s">
        <v>2447</v>
      </c>
    </row>
    <row r="7" spans="1:105" ht="12" customHeight="1" x14ac:dyDescent="0.25">
      <c r="A7" s="202" t="s">
        <v>93</v>
      </c>
      <c r="B7" s="226">
        <v>0.23502320100125859</v>
      </c>
      <c r="C7" s="226">
        <v>0.35415300969149882</v>
      </c>
      <c r="D7" s="226">
        <v>0.40661437706630571</v>
      </c>
      <c r="E7" s="226">
        <v>0.4560745206215519</v>
      </c>
      <c r="F7" s="226">
        <v>0.48549593908146438</v>
      </c>
      <c r="G7" s="226">
        <v>0.49704783808299002</v>
      </c>
      <c r="H7" s="226">
        <v>0.56045883676366226</v>
      </c>
      <c r="I7" s="226">
        <v>0.57424208561416124</v>
      </c>
      <c r="J7" s="226">
        <v>0.58039689500810088</v>
      </c>
      <c r="K7" s="226">
        <v>0.46248988984672562</v>
      </c>
      <c r="L7" s="226">
        <v>0.54094552759214731</v>
      </c>
      <c r="M7" s="226">
        <v>0.54505841834033286</v>
      </c>
      <c r="N7" s="226">
        <v>0.73297079494032447</v>
      </c>
      <c r="O7" s="226">
        <v>0.84408622906541553</v>
      </c>
      <c r="P7" s="226">
        <v>0.81066322296528426</v>
      </c>
      <c r="Q7" s="226">
        <v>0.87234030454259792</v>
      </c>
      <c r="R7" s="226">
        <v>0.92693539293543126</v>
      </c>
      <c r="S7" s="226">
        <v>0.96208287696699868</v>
      </c>
      <c r="T7" s="226">
        <v>0.98299459908463227</v>
      </c>
      <c r="U7" s="226">
        <v>0.95308955353966995</v>
      </c>
      <c r="V7" s="226">
        <v>0.84958549766416325</v>
      </c>
      <c r="W7" s="226">
        <v>0.9612305636545283</v>
      </c>
      <c r="DA7" s="174" t="s">
        <v>2448</v>
      </c>
    </row>
    <row r="8" spans="1:105" ht="12" customHeight="1" x14ac:dyDescent="0.25">
      <c r="A8" s="202" t="s">
        <v>94</v>
      </c>
      <c r="B8" s="226">
        <v>1.569157705437608</v>
      </c>
      <c r="C8" s="226">
        <v>2.364540699359972</v>
      </c>
      <c r="D8" s="226">
        <v>2.7148046669311161</v>
      </c>
      <c r="E8" s="226">
        <v>3.045030640541905</v>
      </c>
      <c r="F8" s="226">
        <v>3.2414659085690332</v>
      </c>
      <c r="G8" s="226">
        <v>3.318593405996761</v>
      </c>
      <c r="H8" s="226">
        <v>3.741963765881946</v>
      </c>
      <c r="I8" s="226">
        <v>3.8339891108163342</v>
      </c>
      <c r="J8" s="226">
        <v>3.8750823583972318</v>
      </c>
      <c r="K8" s="226">
        <v>3.0878635438894109</v>
      </c>
      <c r="L8" s="226">
        <v>3.6116810562829671</v>
      </c>
      <c r="M8" s="226">
        <v>3.639141214180758</v>
      </c>
      <c r="N8" s="226">
        <v>4.8937584282803606</v>
      </c>
      <c r="O8" s="226">
        <v>5.6356325875447402</v>
      </c>
      <c r="P8" s="226">
        <v>5.4124802888036951</v>
      </c>
      <c r="Q8" s="226">
        <v>5.8242739644647967</v>
      </c>
      <c r="R8" s="226">
        <v>6.1887839501415014</v>
      </c>
      <c r="S8" s="226">
        <v>6.4234499114590102</v>
      </c>
      <c r="T8" s="226">
        <v>6.563069275653949</v>
      </c>
      <c r="U8" s="226">
        <v>6.3634050193234053</v>
      </c>
      <c r="V8" s="226">
        <v>5.6723490464272404</v>
      </c>
      <c r="W8" s="226">
        <v>6.4177593498633403</v>
      </c>
      <c r="DA8" s="174" t="s">
        <v>2449</v>
      </c>
    </row>
    <row r="9" spans="1:105" ht="12" customHeight="1" x14ac:dyDescent="0.25">
      <c r="A9" s="202" t="s">
        <v>95</v>
      </c>
      <c r="B9" s="226">
        <v>0.68677897918559927</v>
      </c>
      <c r="C9" s="226">
        <v>1.0348971566859591</v>
      </c>
      <c r="D9" s="226">
        <v>1.188198465573151</v>
      </c>
      <c r="E9" s="226">
        <v>1.332729672520091</v>
      </c>
      <c r="F9" s="226">
        <v>1.418704213118672</v>
      </c>
      <c r="G9" s="226">
        <v>1.452460886375285</v>
      </c>
      <c r="H9" s="226">
        <v>1.637758936769971</v>
      </c>
      <c r="I9" s="226">
        <v>1.678036005310775</v>
      </c>
      <c r="J9" s="226">
        <v>1.696021436938987</v>
      </c>
      <c r="K9" s="226">
        <v>1.351476505636112</v>
      </c>
      <c r="L9" s="226">
        <v>1.580737627825777</v>
      </c>
      <c r="M9" s="226">
        <v>1.592756215341848</v>
      </c>
      <c r="N9" s="226">
        <v>2.1418691098470628</v>
      </c>
      <c r="O9" s="226">
        <v>2.4665678804156181</v>
      </c>
      <c r="P9" s="226">
        <v>2.3688999994873869</v>
      </c>
      <c r="Q9" s="226">
        <v>2.5491312402515192</v>
      </c>
      <c r="R9" s="226">
        <v>2.7086676558702338</v>
      </c>
      <c r="S9" s="226">
        <v>2.8113747635145239</v>
      </c>
      <c r="T9" s="226">
        <v>2.872482480147506</v>
      </c>
      <c r="U9" s="226">
        <v>2.7850946964547889</v>
      </c>
      <c r="V9" s="226">
        <v>2.482637706962211</v>
      </c>
      <c r="W9" s="226">
        <v>2.8088841546546721</v>
      </c>
      <c r="DA9" s="174" t="s">
        <v>2450</v>
      </c>
    </row>
    <row r="10" spans="1:105" ht="12" customHeight="1" x14ac:dyDescent="0.25">
      <c r="A10" s="56" t="s">
        <v>96</v>
      </c>
      <c r="B10" s="262">
        <v>1.6464880723708299</v>
      </c>
      <c r="C10" s="262">
        <v>2.014556124498323</v>
      </c>
      <c r="D10" s="262">
        <v>2.300317678780865</v>
      </c>
      <c r="E10" s="262">
        <v>2.7254267476923459</v>
      </c>
      <c r="F10" s="262">
        <v>2.8005525288165649</v>
      </c>
      <c r="G10" s="262">
        <v>2.8663013609688162</v>
      </c>
      <c r="H10" s="262">
        <v>3.1090929450588551</v>
      </c>
      <c r="I10" s="262">
        <v>3.1237874944797852</v>
      </c>
      <c r="J10" s="262">
        <v>3.1345620477380018</v>
      </c>
      <c r="K10" s="262">
        <v>2.522498833330908</v>
      </c>
      <c r="L10" s="262">
        <v>2.9377866559817241</v>
      </c>
      <c r="M10" s="262">
        <v>2.9606992250408819</v>
      </c>
      <c r="N10" s="262">
        <v>3.6700762883961131</v>
      </c>
      <c r="O10" s="262">
        <v>4.2610670170724676</v>
      </c>
      <c r="P10" s="262">
        <v>4.0705732708504616</v>
      </c>
      <c r="Q10" s="262">
        <v>4.3921026240335976</v>
      </c>
      <c r="R10" s="262">
        <v>4.6626912039538766</v>
      </c>
      <c r="S10" s="262">
        <v>4.9073255723595919</v>
      </c>
      <c r="T10" s="262">
        <v>4.9947809060480743</v>
      </c>
      <c r="U10" s="262">
        <v>4.8336192753877967</v>
      </c>
      <c r="V10" s="262">
        <v>4.3648148513838976</v>
      </c>
      <c r="W10" s="262">
        <v>4.9565098569648889</v>
      </c>
      <c r="DA10" s="68" t="s">
        <v>2451</v>
      </c>
    </row>
    <row r="11" spans="1:105" ht="12" customHeight="1" x14ac:dyDescent="0.25">
      <c r="A11" s="37" t="s">
        <v>160</v>
      </c>
      <c r="B11" s="228">
        <v>3.0216745391832219E-2</v>
      </c>
      <c r="C11" s="228">
        <v>3.0677860836404461E-2</v>
      </c>
      <c r="D11" s="228">
        <v>0</v>
      </c>
      <c r="E11" s="228">
        <v>0</v>
      </c>
      <c r="F11" s="228">
        <v>2.7298761891936849E-2</v>
      </c>
      <c r="G11" s="228">
        <v>2.6276841643034711E-2</v>
      </c>
      <c r="H11" s="228">
        <v>0</v>
      </c>
      <c r="I11" s="228">
        <v>2.3314461137587061E-2</v>
      </c>
      <c r="J11" s="228">
        <v>2.2968433831585838E-2</v>
      </c>
      <c r="K11" s="228">
        <v>0</v>
      </c>
      <c r="L11" s="228">
        <v>0</v>
      </c>
      <c r="M11" s="228">
        <v>2.1634260457844352E-2</v>
      </c>
      <c r="N11" s="228">
        <v>0</v>
      </c>
      <c r="O11" s="228">
        <v>2.2132899398257942E-2</v>
      </c>
      <c r="P11" s="228">
        <v>2.0590336795869239E-2</v>
      </c>
      <c r="Q11" s="228">
        <v>2.040888479403221E-2</v>
      </c>
      <c r="R11" s="228">
        <v>2.19762191130672E-2</v>
      </c>
      <c r="S11" s="228">
        <v>2.219134055189884E-2</v>
      </c>
      <c r="T11" s="228">
        <v>2.1827570196299259E-2</v>
      </c>
      <c r="U11" s="228">
        <v>0</v>
      </c>
      <c r="V11" s="228">
        <v>2.2215529593500542E-2</v>
      </c>
      <c r="W11" s="228">
        <v>2.2442038893074109E-2</v>
      </c>
      <c r="DA11" s="69" t="s">
        <v>2452</v>
      </c>
    </row>
    <row r="12" spans="1:105" ht="12" customHeight="1" x14ac:dyDescent="0.25">
      <c r="A12" s="37" t="s">
        <v>162</v>
      </c>
      <c r="B12" s="228">
        <v>1.3499068291004239</v>
      </c>
      <c r="C12" s="228">
        <v>1.2295942508546049</v>
      </c>
      <c r="D12" s="228">
        <v>1.4114126709055941</v>
      </c>
      <c r="E12" s="228">
        <v>1.442684773160708</v>
      </c>
      <c r="F12" s="228">
        <v>1.32102176294065</v>
      </c>
      <c r="G12" s="228">
        <v>1.4052748226370211</v>
      </c>
      <c r="H12" s="228">
        <v>1.36716832782132</v>
      </c>
      <c r="I12" s="228">
        <v>1.261066324857298</v>
      </c>
      <c r="J12" s="228">
        <v>1.202976769471934</v>
      </c>
      <c r="K12" s="228">
        <v>0.90142493211948871</v>
      </c>
      <c r="L12" s="228">
        <v>0.95328430811014186</v>
      </c>
      <c r="M12" s="228">
        <v>0.93713798057132947</v>
      </c>
      <c r="N12" s="228">
        <v>0.86202063005127061</v>
      </c>
      <c r="O12" s="228">
        <v>1.414911369659313</v>
      </c>
      <c r="P12" s="228">
        <v>1.1026414515552669</v>
      </c>
      <c r="Q12" s="228">
        <v>1.2605277363090159</v>
      </c>
      <c r="R12" s="228">
        <v>1.383625611774304</v>
      </c>
      <c r="S12" s="228">
        <v>1.423733327460841</v>
      </c>
      <c r="T12" s="228">
        <v>1.4391900185818911</v>
      </c>
      <c r="U12" s="228">
        <v>1.3144809379365301</v>
      </c>
      <c r="V12" s="228">
        <v>1.281412609447188</v>
      </c>
      <c r="W12" s="228">
        <v>1.5563526447409299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0.30889468199228592</v>
      </c>
      <c r="F13" s="228">
        <v>0.32708034942014408</v>
      </c>
      <c r="G13" s="228">
        <v>0.3270803494193355</v>
      </c>
      <c r="H13" s="228">
        <v>0.32708034941934372</v>
      </c>
      <c r="I13" s="228">
        <v>0.30889468199160769</v>
      </c>
      <c r="J13" s="228">
        <v>0.30889468199168868</v>
      </c>
      <c r="K13" s="228">
        <v>0.30889468199228343</v>
      </c>
      <c r="L13" s="228">
        <v>0.38157193563293429</v>
      </c>
      <c r="M13" s="228">
        <v>0.39975760306100938</v>
      </c>
      <c r="N13" s="228">
        <v>5.4491586213324783E-2</v>
      </c>
      <c r="O13" s="228">
        <v>5.4491586213295619E-2</v>
      </c>
      <c r="P13" s="228">
        <v>9.0862921068746938E-2</v>
      </c>
      <c r="Q13" s="228">
        <v>0.12716883985431501</v>
      </c>
      <c r="R13" s="228">
        <v>7.267725364105608E-2</v>
      </c>
      <c r="S13" s="228">
        <v>0.1090485884964678</v>
      </c>
      <c r="T13" s="228">
        <v>0.12716883985441971</v>
      </c>
      <c r="U13" s="228">
        <v>0.109048588496477</v>
      </c>
      <c r="V13" s="228">
        <v>9.0862921068752461E-2</v>
      </c>
      <c r="W13" s="228">
        <v>9.0862921068730673E-2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7.2050048904898384E-2</v>
      </c>
      <c r="T14" s="228">
        <v>4.2532525596879901E-2</v>
      </c>
      <c r="U14" s="228">
        <v>5.1434630668605617E-2</v>
      </c>
      <c r="V14" s="228">
        <v>0.1130284289502612</v>
      </c>
      <c r="W14" s="228">
        <v>0.14746764973729959</v>
      </c>
      <c r="DA14" s="69" t="s">
        <v>2455</v>
      </c>
    </row>
    <row r="15" spans="1:105" ht="12" customHeight="1" x14ac:dyDescent="0.25">
      <c r="A15" s="37" t="s">
        <v>38</v>
      </c>
      <c r="B15" s="228">
        <v>0.26636449787857419</v>
      </c>
      <c r="C15" s="228">
        <v>0.75428401280731361</v>
      </c>
      <c r="D15" s="228">
        <v>0.88890500787527083</v>
      </c>
      <c r="E15" s="228">
        <v>0.97384729253935176</v>
      </c>
      <c r="F15" s="228">
        <v>1.125151654563834</v>
      </c>
      <c r="G15" s="228">
        <v>1.107669347269425</v>
      </c>
      <c r="H15" s="228">
        <v>1.4148442678181909</v>
      </c>
      <c r="I15" s="228">
        <v>1.530512026493293</v>
      </c>
      <c r="J15" s="228">
        <v>1.599722162442794</v>
      </c>
      <c r="K15" s="228">
        <v>1.3121792192191359</v>
      </c>
      <c r="L15" s="228">
        <v>1.602930412238647</v>
      </c>
      <c r="M15" s="228">
        <v>1.6021693809506981</v>
      </c>
      <c r="N15" s="228">
        <v>2.753564072131518</v>
      </c>
      <c r="O15" s="228">
        <v>2.7695311618016021</v>
      </c>
      <c r="P15" s="228">
        <v>2.856478561430579</v>
      </c>
      <c r="Q15" s="228">
        <v>2.9839971630762339</v>
      </c>
      <c r="R15" s="228">
        <v>3.18441211942545</v>
      </c>
      <c r="S15" s="228">
        <v>3.280302266945486</v>
      </c>
      <c r="T15" s="228">
        <v>3.3640619518185848</v>
      </c>
      <c r="U15" s="228">
        <v>3.3586551182861841</v>
      </c>
      <c r="V15" s="228">
        <v>2.8572953623241948</v>
      </c>
      <c r="W15" s="228">
        <v>3.1393846025248542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8.2247674472549512</v>
      </c>
      <c r="C16" s="263">
        <f t="shared" si="0"/>
        <v>10.05466366031313</v>
      </c>
      <c r="D16" s="263">
        <f t="shared" si="0"/>
        <v>11.482732221839591</v>
      </c>
      <c r="E16" s="263">
        <f t="shared" si="0"/>
        <v>12.77924839597965</v>
      </c>
      <c r="F16" s="263">
        <f t="shared" si="0"/>
        <v>13.125832344084447</v>
      </c>
      <c r="G16" s="263">
        <f t="shared" si="0"/>
        <v>13.449691926249187</v>
      </c>
      <c r="H16" s="263">
        <f t="shared" si="0"/>
        <v>14.657595410454611</v>
      </c>
      <c r="I16" s="263">
        <f t="shared" si="0"/>
        <v>14.798226875379713</v>
      </c>
      <c r="J16" s="263">
        <f t="shared" si="0"/>
        <v>14.852851433985082</v>
      </c>
      <c r="K16" s="263">
        <f t="shared" si="0"/>
        <v>11.796560057718978</v>
      </c>
      <c r="L16" s="263">
        <f t="shared" si="0"/>
        <v>13.683721871170395</v>
      </c>
      <c r="M16" s="263">
        <f t="shared" si="0"/>
        <v>13.751603617369796</v>
      </c>
      <c r="N16" s="263">
        <f t="shared" si="0"/>
        <v>18.144324536923072</v>
      </c>
      <c r="O16" s="263">
        <f t="shared" si="0"/>
        <v>21.104042860005592</v>
      </c>
      <c r="P16" s="263">
        <f t="shared" si="0"/>
        <v>20.059188089017013</v>
      </c>
      <c r="Q16" s="263">
        <f t="shared" si="0"/>
        <v>21.574577963054224</v>
      </c>
      <c r="R16" s="263">
        <f t="shared" si="0"/>
        <v>23.057409285323132</v>
      </c>
      <c r="S16" s="263">
        <f t="shared" si="0"/>
        <v>23.973741837800645</v>
      </c>
      <c r="T16" s="263">
        <f t="shared" si="0"/>
        <v>24.456193776981497</v>
      </c>
      <c r="U16" s="263">
        <f t="shared" si="0"/>
        <v>23.666878099792108</v>
      </c>
      <c r="V16" s="263">
        <f t="shared" si="0"/>
        <v>21.19960611888985</v>
      </c>
      <c r="W16" s="263">
        <f t="shared" si="0"/>
        <v>24.048414942348593</v>
      </c>
      <c r="DA16" s="70"/>
    </row>
    <row r="17" spans="1:105" ht="12" customHeight="1" x14ac:dyDescent="0.25">
      <c r="A17" s="60" t="s">
        <v>2406</v>
      </c>
      <c r="B17" s="331">
        <v>6.8989328774408927</v>
      </c>
      <c r="C17" s="331">
        <v>6.300200030201677</v>
      </c>
      <c r="D17" s="331">
        <v>7.3025528343093526</v>
      </c>
      <c r="E17" s="331">
        <v>8.0241778930682752</v>
      </c>
      <c r="F17" s="331">
        <v>7.3316090433857584</v>
      </c>
      <c r="G17" s="331">
        <v>7.7461434001952032</v>
      </c>
      <c r="H17" s="331">
        <v>7.3827400292500576</v>
      </c>
      <c r="I17" s="331">
        <v>6.849752084045357</v>
      </c>
      <c r="J17" s="331">
        <v>6.5437219542745293</v>
      </c>
      <c r="K17" s="331">
        <v>4.9032461302085864</v>
      </c>
      <c r="L17" s="331">
        <v>5.2067534148222991</v>
      </c>
      <c r="M17" s="331">
        <v>5.1621502012903697</v>
      </c>
      <c r="N17" s="331">
        <v>4.4349495017937413</v>
      </c>
      <c r="O17" s="331">
        <v>7.3195440064784618</v>
      </c>
      <c r="P17" s="331">
        <v>5.7705230358988722</v>
      </c>
      <c r="Q17" s="331">
        <v>6.5876771079392258</v>
      </c>
      <c r="R17" s="331">
        <v>7.1722086548010404</v>
      </c>
      <c r="S17" s="331">
        <v>7.5403468274121739</v>
      </c>
      <c r="T17" s="331">
        <v>7.5182036747137184</v>
      </c>
      <c r="U17" s="331">
        <v>6.7680449807108074</v>
      </c>
      <c r="V17" s="331">
        <v>6.7532751461447296</v>
      </c>
      <c r="W17" s="331">
        <v>8.1595323136234637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0.45680900038553302</v>
      </c>
      <c r="E18" s="232">
        <v>0.39486075424906292</v>
      </c>
      <c r="F18" s="232">
        <v>0.18576100134461521</v>
      </c>
      <c r="G18" s="232">
        <v>0.17782943358198861</v>
      </c>
      <c r="H18" s="232">
        <v>0.1697109696985902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0.18364120273183029</v>
      </c>
      <c r="E19" s="232">
        <v>0</v>
      </c>
      <c r="F19" s="232">
        <v>0.1729918140542937</v>
      </c>
      <c r="G19" s="232">
        <v>0.16620810863226579</v>
      </c>
      <c r="H19" s="232">
        <v>0.1570797219904588</v>
      </c>
      <c r="I19" s="232">
        <v>0.15164706056852631</v>
      </c>
      <c r="J19" s="232">
        <v>0.1493288668582447</v>
      </c>
      <c r="K19" s="232">
        <v>0.15008860383829059</v>
      </c>
      <c r="L19" s="232">
        <v>0.14657205075543131</v>
      </c>
      <c r="M19" s="232">
        <v>0</v>
      </c>
      <c r="N19" s="232">
        <v>0.12712630368940159</v>
      </c>
      <c r="O19" s="232">
        <v>0.13768827454261581</v>
      </c>
      <c r="P19" s="232">
        <v>0.1283931773214802</v>
      </c>
      <c r="Q19" s="232">
        <v>0.1277364139755636</v>
      </c>
      <c r="R19" s="232">
        <v>0.131602730051983</v>
      </c>
      <c r="S19" s="232">
        <v>0.26689905489210131</v>
      </c>
      <c r="T19" s="232">
        <v>0.13184792343726151</v>
      </c>
      <c r="U19" s="232">
        <v>0.12964617706424861</v>
      </c>
      <c r="V19" s="232">
        <v>0.13483848658194689</v>
      </c>
      <c r="W19" s="232">
        <v>0.1364056196935704</v>
      </c>
      <c r="DA19" s="71" t="s">
        <v>2459</v>
      </c>
    </row>
    <row r="20" spans="1:105" ht="12" customHeight="1" x14ac:dyDescent="0.25">
      <c r="A20" s="59" t="s">
        <v>160</v>
      </c>
      <c r="B20" s="232">
        <v>0.15466932184944429</v>
      </c>
      <c r="C20" s="232">
        <v>0.15702961618893899</v>
      </c>
      <c r="D20" s="232">
        <v>0</v>
      </c>
      <c r="E20" s="232">
        <v>0</v>
      </c>
      <c r="F20" s="232">
        <v>0.1445674807356323</v>
      </c>
      <c r="G20" s="232">
        <v>0.13913989283158359</v>
      </c>
      <c r="H20" s="232">
        <v>0</v>
      </c>
      <c r="I20" s="232">
        <v>0.12451335467977449</v>
      </c>
      <c r="J20" s="232">
        <v>0.122683411768684</v>
      </c>
      <c r="K20" s="232">
        <v>0</v>
      </c>
      <c r="L20" s="232">
        <v>0</v>
      </c>
      <c r="M20" s="232">
        <v>0.1192731398984177</v>
      </c>
      <c r="N20" s="232">
        <v>0</v>
      </c>
      <c r="O20" s="232">
        <v>0.11328346725671511</v>
      </c>
      <c r="P20" s="232">
        <v>0.10591747885829619</v>
      </c>
      <c r="Q20" s="232">
        <v>0.1054086375398752</v>
      </c>
      <c r="R20" s="232">
        <v>0.112735296185238</v>
      </c>
      <c r="S20" s="232">
        <v>0.1143248041515461</v>
      </c>
      <c r="T20" s="232">
        <v>0.1130177821865376</v>
      </c>
      <c r="U20" s="232">
        <v>0</v>
      </c>
      <c r="V20" s="232">
        <v>0.1155054808563637</v>
      </c>
      <c r="W20" s="232">
        <v>0.1168031731063477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0.55873311258990077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6.7442635555914494</v>
      </c>
      <c r="C22" s="232">
        <v>6.1431704140127383</v>
      </c>
      <c r="D22" s="232">
        <v>6.6621026311919893</v>
      </c>
      <c r="E22" s="232">
        <v>7.0705840262293123</v>
      </c>
      <c r="F22" s="232">
        <v>6.828288747251217</v>
      </c>
      <c r="G22" s="232">
        <v>7.2629659651493652</v>
      </c>
      <c r="H22" s="232">
        <v>7.0559493375610094</v>
      </c>
      <c r="I22" s="232">
        <v>6.5735916687970564</v>
      </c>
      <c r="J22" s="232">
        <v>6.2717096756476014</v>
      </c>
      <c r="K22" s="232">
        <v>4.7531575263702956</v>
      </c>
      <c r="L22" s="232">
        <v>5.0601813640668682</v>
      </c>
      <c r="M22" s="232">
        <v>5.0428770613919518</v>
      </c>
      <c r="N22" s="232">
        <v>4.30782319810434</v>
      </c>
      <c r="O22" s="232">
        <v>7.0685722646791307</v>
      </c>
      <c r="P22" s="232">
        <v>5.5362123797190961</v>
      </c>
      <c r="Q22" s="232">
        <v>6.3545320564237873</v>
      </c>
      <c r="R22" s="232">
        <v>6.9278706285638192</v>
      </c>
      <c r="S22" s="232">
        <v>7.1591229683685267</v>
      </c>
      <c r="T22" s="232">
        <v>7.2733379690899191</v>
      </c>
      <c r="U22" s="232">
        <v>6.6383988036465587</v>
      </c>
      <c r="V22" s="232">
        <v>6.5029311787064188</v>
      </c>
      <c r="W22" s="232">
        <v>7.9063235208235456</v>
      </c>
      <c r="DA22" s="71" t="s">
        <v>2462</v>
      </c>
    </row>
    <row r="23" spans="1:105" ht="12" customHeight="1" x14ac:dyDescent="0.25">
      <c r="A23" s="60" t="s">
        <v>2413</v>
      </c>
      <c r="B23" s="331">
        <v>1.325834569814059</v>
      </c>
      <c r="C23" s="331">
        <v>3.7544636301114531</v>
      </c>
      <c r="D23" s="331">
        <v>4.1801793875302389</v>
      </c>
      <c r="E23" s="331">
        <v>4.7550705029113747</v>
      </c>
      <c r="F23" s="331">
        <v>5.7942233006986887</v>
      </c>
      <c r="G23" s="331">
        <v>5.7035485260539849</v>
      </c>
      <c r="H23" s="331">
        <v>7.2748553812045529</v>
      </c>
      <c r="I23" s="331">
        <v>7.9484747913343563</v>
      </c>
      <c r="J23" s="331">
        <v>8.3091294797105526</v>
      </c>
      <c r="K23" s="331">
        <v>6.8933139275103921</v>
      </c>
      <c r="L23" s="331">
        <v>8.4769684563480965</v>
      </c>
      <c r="M23" s="331">
        <v>8.5894534160794258</v>
      </c>
      <c r="N23" s="331">
        <v>13.70937503512933</v>
      </c>
      <c r="O23" s="331">
        <v>13.784498853527129</v>
      </c>
      <c r="P23" s="331">
        <v>14.288665053118139</v>
      </c>
      <c r="Q23" s="331">
        <v>14.986900855115</v>
      </c>
      <c r="R23" s="331">
        <v>15.885200630522091</v>
      </c>
      <c r="S23" s="331">
        <v>16.43339501038847</v>
      </c>
      <c r="T23" s="331">
        <v>16.937990102267779</v>
      </c>
      <c r="U23" s="331">
        <v>16.898833119081299</v>
      </c>
      <c r="V23" s="331">
        <v>14.44633097274512</v>
      </c>
      <c r="W23" s="331">
        <v>15.888882628725129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3.437406609697947</v>
      </c>
      <c r="C24" s="263">
        <f t="shared" si="1"/>
        <v>4.3189999819433496</v>
      </c>
      <c r="D24" s="263">
        <f t="shared" si="1"/>
        <v>4.9288252329389222</v>
      </c>
      <c r="E24" s="263">
        <f t="shared" si="1"/>
        <v>5.4945076394917249</v>
      </c>
      <c r="F24" s="263">
        <f t="shared" si="1"/>
        <v>5.5741051874367917</v>
      </c>
      <c r="G24" s="263">
        <f t="shared" si="1"/>
        <v>5.7053877012759564</v>
      </c>
      <c r="H24" s="263">
        <f t="shared" si="1"/>
        <v>6.1318420440265946</v>
      </c>
      <c r="I24" s="263">
        <f t="shared" si="1"/>
        <v>6.1179931090793325</v>
      </c>
      <c r="J24" s="263">
        <f t="shared" si="1"/>
        <v>6.1015673455454111</v>
      </c>
      <c r="K24" s="263">
        <f t="shared" si="1"/>
        <v>4.8191975588661045</v>
      </c>
      <c r="L24" s="263">
        <f t="shared" si="1"/>
        <v>5.5246963183323556</v>
      </c>
      <c r="M24" s="263">
        <f t="shared" si="1"/>
        <v>5.5417611495799548</v>
      </c>
      <c r="N24" s="263">
        <f t="shared" si="1"/>
        <v>6.8422970462329999</v>
      </c>
      <c r="O24" s="263">
        <f t="shared" si="1"/>
        <v>8.3771939820779515</v>
      </c>
      <c r="P24" s="263">
        <f t="shared" si="1"/>
        <v>7.724327975485302</v>
      </c>
      <c r="Q24" s="263">
        <f t="shared" si="1"/>
        <v>8.3669182086653606</v>
      </c>
      <c r="R24" s="263">
        <f t="shared" si="1"/>
        <v>9.0085465339244024</v>
      </c>
      <c r="S24" s="263">
        <f t="shared" si="1"/>
        <v>9.3845640163172774</v>
      </c>
      <c r="T24" s="263">
        <f t="shared" si="1"/>
        <v>9.5444073534553482</v>
      </c>
      <c r="U24" s="263">
        <f t="shared" si="1"/>
        <v>9.1428593268131735</v>
      </c>
      <c r="V24" s="263">
        <f t="shared" si="1"/>
        <v>8.3272928114149245</v>
      </c>
      <c r="W24" s="263">
        <f t="shared" si="1"/>
        <v>9.5316715493279851</v>
      </c>
      <c r="DA24" s="70"/>
    </row>
    <row r="25" spans="1:105" ht="12" customHeight="1" x14ac:dyDescent="0.25">
      <c r="A25" s="60" t="s">
        <v>2416</v>
      </c>
      <c r="B25" s="264">
        <v>2.6626734991447329</v>
      </c>
      <c r="C25" s="264">
        <v>3.151566036523604</v>
      </c>
      <c r="D25" s="264">
        <v>3.5884570488695142</v>
      </c>
      <c r="E25" s="264">
        <v>3.9910984845661708</v>
      </c>
      <c r="F25" s="264">
        <v>3.9737109393662688</v>
      </c>
      <c r="G25" s="264">
        <v>4.0669136440286344</v>
      </c>
      <c r="H25" s="264">
        <v>4.2843392609263731</v>
      </c>
      <c r="I25" s="264">
        <v>4.2250550701831564</v>
      </c>
      <c r="J25" s="264">
        <v>4.188340524068134</v>
      </c>
      <c r="K25" s="264">
        <v>3.2946407090151482</v>
      </c>
      <c r="L25" s="264">
        <v>3.7415174260107018</v>
      </c>
      <c r="M25" s="264">
        <v>3.7450244781576312</v>
      </c>
      <c r="N25" s="264">
        <v>4.426123913156923</v>
      </c>
      <c r="O25" s="264">
        <v>5.594738688162181</v>
      </c>
      <c r="P25" s="264">
        <v>5.0520486530041779</v>
      </c>
      <c r="Q25" s="264">
        <v>5.491325864079748</v>
      </c>
      <c r="R25" s="264">
        <v>5.9529863288411322</v>
      </c>
      <c r="S25" s="264">
        <v>6.2131432514429346</v>
      </c>
      <c r="T25" s="264">
        <v>6.3040529537134766</v>
      </c>
      <c r="U25" s="264">
        <v>6.0010842539529916</v>
      </c>
      <c r="V25" s="264">
        <v>5.5267096669332316</v>
      </c>
      <c r="W25" s="264">
        <v>6.3630603595973847</v>
      </c>
      <c r="DA25" s="72" t="s">
        <v>2464</v>
      </c>
    </row>
    <row r="26" spans="1:105" ht="12" customHeight="1" x14ac:dyDescent="0.25">
      <c r="A26" s="60" t="s">
        <v>2418</v>
      </c>
      <c r="B26" s="264">
        <v>0.77473311055321403</v>
      </c>
      <c r="C26" s="264">
        <v>1.167433945419746</v>
      </c>
      <c r="D26" s="264">
        <v>1.3403681840694079</v>
      </c>
      <c r="E26" s="264">
        <v>1.5034091549255539</v>
      </c>
      <c r="F26" s="264">
        <v>1.6003942480705231</v>
      </c>
      <c r="G26" s="264">
        <v>1.638474057247322</v>
      </c>
      <c r="H26" s="264">
        <v>1.847502783100222</v>
      </c>
      <c r="I26" s="264">
        <v>1.8929380388961761</v>
      </c>
      <c r="J26" s="264">
        <v>1.913226821477277</v>
      </c>
      <c r="K26" s="264">
        <v>1.5245568498509561</v>
      </c>
      <c r="L26" s="264">
        <v>1.7831788923216541</v>
      </c>
      <c r="M26" s="264">
        <v>1.7967366714223241</v>
      </c>
      <c r="N26" s="264">
        <v>2.416173133076077</v>
      </c>
      <c r="O26" s="264">
        <v>2.782455293915771</v>
      </c>
      <c r="P26" s="264">
        <v>2.6722793224811241</v>
      </c>
      <c r="Q26" s="264">
        <v>2.8755923445856131</v>
      </c>
      <c r="R26" s="264">
        <v>3.0555602050832711</v>
      </c>
      <c r="S26" s="264">
        <v>3.1714207648743429</v>
      </c>
      <c r="T26" s="264">
        <v>3.240354399741872</v>
      </c>
      <c r="U26" s="264">
        <v>3.1417750728601819</v>
      </c>
      <c r="V26" s="264">
        <v>2.800583144481692</v>
      </c>
      <c r="W26" s="264">
        <v>3.1686111897306009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10.071143812965248</v>
      </c>
      <c r="C27" s="263">
        <f t="shared" si="2"/>
        <v>12.311833053444655</v>
      </c>
      <c r="D27" s="263">
        <f t="shared" si="2"/>
        <v>14.060488434905624</v>
      </c>
      <c r="E27" s="263">
        <f t="shared" si="2"/>
        <v>15.648059260383244</v>
      </c>
      <c r="F27" s="263">
        <f t="shared" si="2"/>
        <v>16.072447768266677</v>
      </c>
      <c r="G27" s="263">
        <f t="shared" si="2"/>
        <v>16.469010521937783</v>
      </c>
      <c r="H27" s="263">
        <f t="shared" si="2"/>
        <v>17.948076012801565</v>
      </c>
      <c r="I27" s="263">
        <f t="shared" si="2"/>
        <v>18.120277806587399</v>
      </c>
      <c r="J27" s="263">
        <f t="shared" si="2"/>
        <v>18.187165021206219</v>
      </c>
      <c r="K27" s="263">
        <f t="shared" si="2"/>
        <v>14.444767417615077</v>
      </c>
      <c r="L27" s="263">
        <f t="shared" si="2"/>
        <v>16.755577801433137</v>
      </c>
      <c r="M27" s="263">
        <f t="shared" si="2"/>
        <v>16.838698306983424</v>
      </c>
      <c r="N27" s="263">
        <f t="shared" si="2"/>
        <v>22.217540249293553</v>
      </c>
      <c r="O27" s="263">
        <f t="shared" si="2"/>
        <v>25.841685134700725</v>
      </c>
      <c r="P27" s="263">
        <f t="shared" si="2"/>
        <v>24.56227112940859</v>
      </c>
      <c r="Q27" s="263">
        <f t="shared" si="2"/>
        <v>26.417850567005175</v>
      </c>
      <c r="R27" s="263">
        <f t="shared" si="2"/>
        <v>28.233562390191594</v>
      </c>
      <c r="S27" s="263">
        <f t="shared" si="2"/>
        <v>29.355602250368129</v>
      </c>
      <c r="T27" s="263">
        <f t="shared" si="2"/>
        <v>29.946359726916135</v>
      </c>
      <c r="U27" s="263">
        <f t="shared" si="2"/>
        <v>28.979850734439317</v>
      </c>
      <c r="V27" s="263">
        <f t="shared" si="2"/>
        <v>25.95870137006921</v>
      </c>
      <c r="W27" s="263">
        <f t="shared" si="2"/>
        <v>29.44703870491665</v>
      </c>
      <c r="DA27" s="70"/>
    </row>
    <row r="28" spans="1:105" ht="12" customHeight="1" x14ac:dyDescent="0.25">
      <c r="A28" s="60" t="s">
        <v>2421</v>
      </c>
      <c r="B28" s="331">
        <v>8.4476729111521145</v>
      </c>
      <c r="C28" s="331">
        <v>7.7145306492265462</v>
      </c>
      <c r="D28" s="331">
        <v>8.9419014297665527</v>
      </c>
      <c r="E28" s="331">
        <v>9.8255239506958478</v>
      </c>
      <c r="F28" s="331">
        <v>8.9774804612886889</v>
      </c>
      <c r="G28" s="331">
        <v>9.4850735512594326</v>
      </c>
      <c r="H28" s="331">
        <v>9.0400898317347629</v>
      </c>
      <c r="I28" s="331">
        <v>8.3874515314841087</v>
      </c>
      <c r="J28" s="331">
        <v>8.0127207603361601</v>
      </c>
      <c r="K28" s="331">
        <v>6.0039748533166364</v>
      </c>
      <c r="L28" s="331">
        <v>6.3756164263130186</v>
      </c>
      <c r="M28" s="331">
        <v>6.3210002464780031</v>
      </c>
      <c r="N28" s="331">
        <v>5.4305504103596833</v>
      </c>
      <c r="O28" s="331">
        <v>8.9627069467083178</v>
      </c>
      <c r="P28" s="331">
        <v>7.0659465745700496</v>
      </c>
      <c r="Q28" s="331">
        <v>8.0665433974766039</v>
      </c>
      <c r="R28" s="331">
        <v>8.7822963120012769</v>
      </c>
      <c r="S28" s="331">
        <v>9.2330777478516364</v>
      </c>
      <c r="T28" s="331">
        <v>9.2059636833229224</v>
      </c>
      <c r="U28" s="331">
        <v>8.2874020171969072</v>
      </c>
      <c r="V28" s="331">
        <v>8.2693165054833422</v>
      </c>
      <c r="W28" s="331">
        <v>9.9912640574981193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0.55935795965575452</v>
      </c>
      <c r="E29" s="232">
        <v>0.4835029643866075</v>
      </c>
      <c r="F29" s="232">
        <v>0.22746245062605949</v>
      </c>
      <c r="G29" s="232">
        <v>0.2177503268350881</v>
      </c>
      <c r="H29" s="232">
        <v>0.20780935065133491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0.22486677885530229</v>
      </c>
      <c r="E30" s="232">
        <v>0</v>
      </c>
      <c r="F30" s="232">
        <v>0.2118267110868903</v>
      </c>
      <c r="G30" s="232">
        <v>0.20352013301910099</v>
      </c>
      <c r="H30" s="232">
        <v>0.1923425167230107</v>
      </c>
      <c r="I30" s="232">
        <v>0.18569027824717499</v>
      </c>
      <c r="J30" s="232">
        <v>0.18285167370397321</v>
      </c>
      <c r="K30" s="232">
        <v>0.1837819638836212</v>
      </c>
      <c r="L30" s="232">
        <v>0.17947598051685471</v>
      </c>
      <c r="M30" s="232">
        <v>0</v>
      </c>
      <c r="N30" s="232">
        <v>0.15566486166049179</v>
      </c>
      <c r="O30" s="232">
        <v>0.16859788719503979</v>
      </c>
      <c r="P30" s="232">
        <v>0.15721613549569011</v>
      </c>
      <c r="Q30" s="232">
        <v>0.1564119354802819</v>
      </c>
      <c r="R30" s="232">
        <v>0.1611462000636526</v>
      </c>
      <c r="S30" s="232">
        <v>0.3268151692556342</v>
      </c>
      <c r="T30" s="232">
        <v>0.16144643686195281</v>
      </c>
      <c r="U30" s="232">
        <v>0.1587504208949983</v>
      </c>
      <c r="V30" s="232">
        <v>0.1651083509166697</v>
      </c>
      <c r="W30" s="232">
        <v>0.16702728942069839</v>
      </c>
      <c r="DA30" s="71" t="s">
        <v>2468</v>
      </c>
    </row>
    <row r="31" spans="1:105" ht="12" customHeight="1" x14ac:dyDescent="0.25">
      <c r="A31" s="59" t="s">
        <v>160</v>
      </c>
      <c r="B31" s="232">
        <v>0.18939100634625841</v>
      </c>
      <c r="C31" s="232">
        <v>0.19228116268033349</v>
      </c>
      <c r="D31" s="232">
        <v>0</v>
      </c>
      <c r="E31" s="232">
        <v>0</v>
      </c>
      <c r="F31" s="232">
        <v>0.17702140498240701</v>
      </c>
      <c r="G31" s="232">
        <v>0.17037537897744931</v>
      </c>
      <c r="H31" s="232">
        <v>0</v>
      </c>
      <c r="I31" s="232">
        <v>0.1524653322609483</v>
      </c>
      <c r="J31" s="232">
        <v>0.15022458583920481</v>
      </c>
      <c r="K31" s="232">
        <v>0</v>
      </c>
      <c r="L31" s="232">
        <v>0</v>
      </c>
      <c r="M31" s="232">
        <v>0.14604874273275631</v>
      </c>
      <c r="N31" s="232">
        <v>0</v>
      </c>
      <c r="O31" s="232">
        <v>0.13871444970210009</v>
      </c>
      <c r="P31" s="232">
        <v>0.12969487207138311</v>
      </c>
      <c r="Q31" s="232">
        <v>0.12907180106923499</v>
      </c>
      <c r="R31" s="232">
        <v>0.1380432198186588</v>
      </c>
      <c r="S31" s="232">
        <v>0.13998955610393399</v>
      </c>
      <c r="T31" s="232">
        <v>0.13838912104473991</v>
      </c>
      <c r="U31" s="232">
        <v>0</v>
      </c>
      <c r="V31" s="232">
        <v>0.14143528268126171</v>
      </c>
      <c r="W31" s="232">
        <v>0.1430242935996095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0.68416299500804167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8.2582819048058553</v>
      </c>
      <c r="C33" s="232">
        <v>7.5222494865462126</v>
      </c>
      <c r="D33" s="232">
        <v>8.1576766912554959</v>
      </c>
      <c r="E33" s="232">
        <v>8.6578579913011993</v>
      </c>
      <c r="F33" s="232">
        <v>8.3611698945933313</v>
      </c>
      <c r="G33" s="232">
        <v>8.8934277124277941</v>
      </c>
      <c r="H33" s="232">
        <v>8.6399379643604171</v>
      </c>
      <c r="I33" s="232">
        <v>8.049295920975986</v>
      </c>
      <c r="J33" s="232">
        <v>7.6796445007929819</v>
      </c>
      <c r="K33" s="232">
        <v>5.8201928894330148</v>
      </c>
      <c r="L33" s="232">
        <v>6.1961404457961642</v>
      </c>
      <c r="M33" s="232">
        <v>6.1749515037452456</v>
      </c>
      <c r="N33" s="232">
        <v>5.2748855486991912</v>
      </c>
      <c r="O33" s="232">
        <v>8.6553946098111787</v>
      </c>
      <c r="P33" s="232">
        <v>6.7790355670029756</v>
      </c>
      <c r="Q33" s="232">
        <v>7.7810596609270872</v>
      </c>
      <c r="R33" s="232">
        <v>8.4831068921189647</v>
      </c>
      <c r="S33" s="232">
        <v>8.7662730224920686</v>
      </c>
      <c r="T33" s="232">
        <v>8.9061281254162292</v>
      </c>
      <c r="U33" s="232">
        <v>8.1286515963019088</v>
      </c>
      <c r="V33" s="232">
        <v>7.9627728718854103</v>
      </c>
      <c r="W33" s="232">
        <v>9.6812124744778121</v>
      </c>
      <c r="DA33" s="71" t="s">
        <v>2471</v>
      </c>
    </row>
    <row r="34" spans="1:105" ht="12" customHeight="1" x14ac:dyDescent="0.25">
      <c r="A34" s="60" t="s">
        <v>2428</v>
      </c>
      <c r="B34" s="331">
        <v>1.6234709018131339</v>
      </c>
      <c r="C34" s="331">
        <v>4.5973024042181079</v>
      </c>
      <c r="D34" s="331">
        <v>5.1185870051390712</v>
      </c>
      <c r="E34" s="331">
        <v>5.822535309687396</v>
      </c>
      <c r="F34" s="331">
        <v>7.0949673069779893</v>
      </c>
      <c r="G34" s="331">
        <v>6.9839369706783483</v>
      </c>
      <c r="H34" s="331">
        <v>8.9079861810668017</v>
      </c>
      <c r="I34" s="331">
        <v>9.7328262751032906</v>
      </c>
      <c r="J34" s="331">
        <v>10.174444260870059</v>
      </c>
      <c r="K34" s="331">
        <v>8.4407925642984409</v>
      </c>
      <c r="L34" s="331">
        <v>10.37996137512012</v>
      </c>
      <c r="M34" s="331">
        <v>10.51769806050542</v>
      </c>
      <c r="N34" s="331">
        <v>16.78698983893387</v>
      </c>
      <c r="O34" s="331">
        <v>16.878978187992409</v>
      </c>
      <c r="P34" s="331">
        <v>17.496324554838541</v>
      </c>
      <c r="Q34" s="331">
        <v>18.351307169528571</v>
      </c>
      <c r="R34" s="331">
        <v>19.451266078190319</v>
      </c>
      <c r="S34" s="331">
        <v>20.122524502516491</v>
      </c>
      <c r="T34" s="331">
        <v>20.740396043593211</v>
      </c>
      <c r="U34" s="331">
        <v>20.69244871724241</v>
      </c>
      <c r="V34" s="331">
        <v>17.689384864585868</v>
      </c>
      <c r="W34" s="331">
        <v>19.455774647418529</v>
      </c>
      <c r="DA34" s="72" t="s">
        <v>2472</v>
      </c>
    </row>
    <row r="35" spans="1:105" ht="12" customHeight="1" x14ac:dyDescent="0.25">
      <c r="A35" s="57" t="s">
        <v>2430</v>
      </c>
      <c r="B35" s="263">
        <v>14.4280441326251</v>
      </c>
      <c r="C35" s="263">
        <v>20.672049595258478</v>
      </c>
      <c r="D35" s="263">
        <v>20.789148270048361</v>
      </c>
      <c r="E35" s="263">
        <v>23.207216622970741</v>
      </c>
      <c r="F35" s="263">
        <v>20.797335654792612</v>
      </c>
      <c r="G35" s="263">
        <v>18.972858836692922</v>
      </c>
      <c r="H35" s="263">
        <v>18.712074068076181</v>
      </c>
      <c r="I35" s="263">
        <v>17.910784066681671</v>
      </c>
      <c r="J35" s="263">
        <v>17.63839853628771</v>
      </c>
      <c r="K35" s="263">
        <v>14.35961770032012</v>
      </c>
      <c r="L35" s="263">
        <v>16.23191968059588</v>
      </c>
      <c r="M35" s="263">
        <v>15.99316845538706</v>
      </c>
      <c r="N35" s="263">
        <v>18.589925940061139</v>
      </c>
      <c r="O35" s="263">
        <v>22.816524445968891</v>
      </c>
      <c r="P35" s="263">
        <v>20.149157387110229</v>
      </c>
      <c r="Q35" s="263">
        <v>21.199056803729938</v>
      </c>
      <c r="R35" s="263">
        <v>24.3808483762256</v>
      </c>
      <c r="S35" s="263">
        <v>25.904797805688109</v>
      </c>
      <c r="T35" s="263">
        <v>25.99591577858304</v>
      </c>
      <c r="U35" s="263">
        <v>24.846502984251789</v>
      </c>
      <c r="V35" s="263">
        <v>23.19843564446019</v>
      </c>
      <c r="W35" s="263">
        <v>26.521140644519502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0.37762508285893098</v>
      </c>
      <c r="E36" s="231">
        <v>0.32741265817640852</v>
      </c>
      <c r="F36" s="231">
        <v>0.1952250424515764</v>
      </c>
      <c r="G36" s="231">
        <v>0.21819405525072089</v>
      </c>
      <c r="H36" s="231">
        <v>0.25250673592569528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0.15332174614484911</v>
      </c>
      <c r="E38" s="231">
        <v>0</v>
      </c>
      <c r="F38" s="231">
        <v>0.18361746281359581</v>
      </c>
      <c r="G38" s="231">
        <v>0.20596760688587101</v>
      </c>
      <c r="H38" s="231">
        <v>0.2360427271768607</v>
      </c>
      <c r="I38" s="231">
        <v>0.25394161250530117</v>
      </c>
      <c r="J38" s="231">
        <v>0.26157932083629371</v>
      </c>
      <c r="K38" s="231">
        <v>0.2590762299836904</v>
      </c>
      <c r="L38" s="231">
        <v>0.27066214994878779</v>
      </c>
      <c r="M38" s="231">
        <v>0</v>
      </c>
      <c r="N38" s="231">
        <v>0.33472967963566042</v>
      </c>
      <c r="O38" s="231">
        <v>0.29993135695322032</v>
      </c>
      <c r="P38" s="231">
        <v>0.33055573539231048</v>
      </c>
      <c r="Q38" s="231">
        <v>0.33271956098284322</v>
      </c>
      <c r="R38" s="231">
        <v>0.30647519874918883</v>
      </c>
      <c r="S38" s="231">
        <v>0.60014628021221428</v>
      </c>
      <c r="T38" s="231">
        <v>0.30537877325051638</v>
      </c>
      <c r="U38" s="231">
        <v>0.31263282477674559</v>
      </c>
      <c r="V38" s="231">
        <v>0.29552582225104451</v>
      </c>
      <c r="W38" s="231">
        <v>0.29036261886257408</v>
      </c>
      <c r="DA38" s="73" t="s">
        <v>2476</v>
      </c>
    </row>
    <row r="39" spans="1:105" ht="12" customHeight="1" x14ac:dyDescent="0.25">
      <c r="A39" s="46" t="s">
        <v>160</v>
      </c>
      <c r="B39" s="231">
        <v>0.1192643117350983</v>
      </c>
      <c r="C39" s="231">
        <v>0.11083658629531951</v>
      </c>
      <c r="D39" s="231">
        <v>0</v>
      </c>
      <c r="E39" s="231">
        <v>0</v>
      </c>
      <c r="F39" s="231">
        <v>0.15636530823817379</v>
      </c>
      <c r="G39" s="231">
        <v>0.17570322911661271</v>
      </c>
      <c r="H39" s="231">
        <v>0</v>
      </c>
      <c r="I39" s="231">
        <v>0.2124697826455231</v>
      </c>
      <c r="J39" s="231">
        <v>0.21899129225462241</v>
      </c>
      <c r="K39" s="231">
        <v>0</v>
      </c>
      <c r="L39" s="231">
        <v>0</v>
      </c>
      <c r="M39" s="231">
        <v>0.23189731149277459</v>
      </c>
      <c r="N39" s="231">
        <v>0</v>
      </c>
      <c r="O39" s="231">
        <v>0.25146225792668642</v>
      </c>
      <c r="P39" s="231">
        <v>0.27787645410537859</v>
      </c>
      <c r="Q39" s="231">
        <v>0.27978290651323551</v>
      </c>
      <c r="R39" s="231">
        <v>0.26752951976203371</v>
      </c>
      <c r="S39" s="231">
        <v>0.26195814828440622</v>
      </c>
      <c r="T39" s="231">
        <v>0.26674340806932351</v>
      </c>
      <c r="U39" s="231">
        <v>0</v>
      </c>
      <c r="V39" s="231">
        <v>0.25796781221396248</v>
      </c>
      <c r="W39" s="231">
        <v>0.25336373114493987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0.462255518596217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5.0911383953735836</v>
      </c>
      <c r="C42" s="231">
        <v>4.2449069967953532</v>
      </c>
      <c r="D42" s="231">
        <v>5.5488163941896973</v>
      </c>
      <c r="E42" s="231">
        <v>5.9070362644358667</v>
      </c>
      <c r="F42" s="231">
        <v>7.230289963767123</v>
      </c>
      <c r="G42" s="231">
        <v>8.9787552240531703</v>
      </c>
      <c r="H42" s="231">
        <v>10.577459257419511</v>
      </c>
      <c r="I42" s="231">
        <v>10.98140749352701</v>
      </c>
      <c r="J42" s="231">
        <v>10.959758688760511</v>
      </c>
      <c r="K42" s="231">
        <v>8.1849770532211998</v>
      </c>
      <c r="L42" s="231">
        <v>9.3217586267675916</v>
      </c>
      <c r="M42" s="231">
        <v>9.5985467966363522</v>
      </c>
      <c r="N42" s="231">
        <v>11.315456525817931</v>
      </c>
      <c r="O42" s="231">
        <v>15.36073598362457</v>
      </c>
      <c r="P42" s="231">
        <v>14.219060438476239</v>
      </c>
      <c r="Q42" s="231">
        <v>16.512110907753272</v>
      </c>
      <c r="R42" s="231">
        <v>16.09480107298479</v>
      </c>
      <c r="S42" s="231">
        <v>16.059251975047811</v>
      </c>
      <c r="T42" s="231">
        <v>16.80562729723902</v>
      </c>
      <c r="U42" s="231">
        <v>15.96958412038685</v>
      </c>
      <c r="V42" s="231">
        <v>14.218249482658329</v>
      </c>
      <c r="W42" s="231">
        <v>16.789525822899432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4.17997504920583E-2</v>
      </c>
      <c r="Q44" s="231">
        <v>8.3649680756194375E-2</v>
      </c>
      <c r="R44" s="231">
        <v>8.3649680755972164E-2</v>
      </c>
      <c r="S44" s="231">
        <v>8.3649680756765113E-2</v>
      </c>
      <c r="T44" s="231">
        <v>0.19514913524828029</v>
      </c>
      <c r="U44" s="231">
        <v>0.26484883925258118</v>
      </c>
      <c r="V44" s="231">
        <v>0.25089886249740778</v>
      </c>
      <c r="W44" s="231">
        <v>0.1114994544940565</v>
      </c>
      <c r="DA44" s="73" t="s">
        <v>2482</v>
      </c>
    </row>
    <row r="45" spans="1:105" ht="12" customHeight="1" x14ac:dyDescent="0.25">
      <c r="A45" s="46" t="s">
        <v>79</v>
      </c>
      <c r="B45" s="231">
        <v>9.2176414255164136</v>
      </c>
      <c r="C45" s="231">
        <v>16.316306012167811</v>
      </c>
      <c r="D45" s="231">
        <v>14.70938504685488</v>
      </c>
      <c r="E45" s="231">
        <v>16.510512181762252</v>
      </c>
      <c r="F45" s="231">
        <v>13.03183787752214</v>
      </c>
      <c r="G45" s="231">
        <v>9.394238721386543</v>
      </c>
      <c r="H45" s="231">
        <v>7.6460653475541163</v>
      </c>
      <c r="I45" s="231">
        <v>6.4629651780038406</v>
      </c>
      <c r="J45" s="231">
        <v>6.1980692344362849</v>
      </c>
      <c r="K45" s="231">
        <v>5.9155644171152284</v>
      </c>
      <c r="L45" s="231">
        <v>6.6394989038795016</v>
      </c>
      <c r="M45" s="231">
        <v>6.1627243472579281</v>
      </c>
      <c r="N45" s="231">
        <v>6.9397397346075476</v>
      </c>
      <c r="O45" s="231">
        <v>6.9043948474644132</v>
      </c>
      <c r="P45" s="231">
        <v>5.2798650086442427</v>
      </c>
      <c r="Q45" s="231">
        <v>3.9907937477243962</v>
      </c>
      <c r="R45" s="231">
        <v>7.6283929039736114</v>
      </c>
      <c r="S45" s="231">
        <v>8.8997917213869151</v>
      </c>
      <c r="T45" s="231">
        <v>8.4230171647759065</v>
      </c>
      <c r="U45" s="231">
        <v>8.2994371998356122</v>
      </c>
      <c r="V45" s="231">
        <v>8.1757936648394409</v>
      </c>
      <c r="W45" s="231">
        <v>9.0763890171185047</v>
      </c>
      <c r="DA45" s="73" t="s">
        <v>2483</v>
      </c>
    </row>
    <row r="46" spans="1:105" ht="12" customHeight="1" x14ac:dyDescent="0.25">
      <c r="A46" s="57" t="s">
        <v>2442</v>
      </c>
      <c r="B46" s="263">
        <v>4.140644507259915</v>
      </c>
      <c r="C46" s="263">
        <v>6.239476392378891</v>
      </c>
      <c r="D46" s="263">
        <v>7.1637420467415653</v>
      </c>
      <c r="E46" s="263">
        <v>8.0351320663984769</v>
      </c>
      <c r="F46" s="263">
        <v>8.5534793368927655</v>
      </c>
      <c r="G46" s="263">
        <v>8.7570009762258572</v>
      </c>
      <c r="H46" s="263">
        <v>9.8741775029194336</v>
      </c>
      <c r="I46" s="263">
        <v>10.11701111850239</v>
      </c>
      <c r="J46" s="263">
        <v>10.225446701039241</v>
      </c>
      <c r="K46" s="263">
        <v>8.1481581984190203</v>
      </c>
      <c r="L46" s="263">
        <v>9.5303915443618088</v>
      </c>
      <c r="M46" s="263">
        <v>9.6028525542233201</v>
      </c>
      <c r="N46" s="263">
        <v>12.91349740417898</v>
      </c>
      <c r="O46" s="263">
        <v>14.871131842063249</v>
      </c>
      <c r="P46" s="263">
        <v>14.282284502587681</v>
      </c>
      <c r="Q46" s="263">
        <v>15.368912835317939</v>
      </c>
      <c r="R46" s="263">
        <v>16.330770438797451</v>
      </c>
      <c r="S46" s="263">
        <v>16.949999672674391</v>
      </c>
      <c r="T46" s="263">
        <v>17.318422904741851</v>
      </c>
      <c r="U46" s="263">
        <v>16.79155508042674</v>
      </c>
      <c r="V46" s="263">
        <v>14.968018090826529</v>
      </c>
      <c r="W46" s="263">
        <v>16.93498359587554</v>
      </c>
      <c r="DA46" s="70" t="s">
        <v>2484</v>
      </c>
    </row>
    <row r="47" spans="1:105" ht="12" customHeight="1" x14ac:dyDescent="0.25">
      <c r="A47" s="41" t="s">
        <v>2444</v>
      </c>
      <c r="B47" s="352">
        <v>2.5810311544755979</v>
      </c>
      <c r="C47" s="352">
        <v>3.8893179378497278</v>
      </c>
      <c r="D47" s="352">
        <v>4.465450094266239</v>
      </c>
      <c r="E47" s="352">
        <v>5.0086227294659524</v>
      </c>
      <c r="F47" s="352">
        <v>5.3317295433055403</v>
      </c>
      <c r="G47" s="352">
        <v>5.4585928108011341</v>
      </c>
      <c r="H47" s="352">
        <v>6.1549741145786712</v>
      </c>
      <c r="I47" s="352">
        <v>6.3063421265088522</v>
      </c>
      <c r="J47" s="352">
        <v>6.3739344098576431</v>
      </c>
      <c r="K47" s="352">
        <v>5.0790764879336052</v>
      </c>
      <c r="L47" s="352">
        <v>5.9406784251146947</v>
      </c>
      <c r="M47" s="352">
        <v>5.9858463026297537</v>
      </c>
      <c r="N47" s="352">
        <v>8.0495051084407248</v>
      </c>
      <c r="O47" s="352">
        <v>9.2697778134253124</v>
      </c>
      <c r="P47" s="352">
        <v>8.9027254558148581</v>
      </c>
      <c r="Q47" s="352">
        <v>9.5800648350335376</v>
      </c>
      <c r="R47" s="352">
        <v>10.17962957342078</v>
      </c>
      <c r="S47" s="352">
        <v>10.565620194348559</v>
      </c>
      <c r="T47" s="352">
        <v>10.79527329263591</v>
      </c>
      <c r="U47" s="352">
        <v>10.46685527305856</v>
      </c>
      <c r="V47" s="352">
        <v>9.3301709300185998</v>
      </c>
      <c r="W47" s="352">
        <v>10.55626006648251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1</v>
      </c>
      <c r="H51" s="234">
        <f t="shared" si="3"/>
        <v>0.99999999999999978</v>
      </c>
      <c r="I51" s="234">
        <f t="shared" si="3"/>
        <v>0.99999999999999989</v>
      </c>
      <c r="J51" s="234">
        <f t="shared" si="3"/>
        <v>0.99999999999999989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1.0000000000000004</v>
      </c>
      <c r="Q51" s="234">
        <f t="shared" si="3"/>
        <v>0.99999999999999956</v>
      </c>
      <c r="R51" s="234">
        <f t="shared" si="3"/>
        <v>1</v>
      </c>
      <c r="S51" s="234">
        <f t="shared" si="3"/>
        <v>1.0000000000000004</v>
      </c>
      <c r="T51" s="234">
        <f t="shared" si="3"/>
        <v>1.0000000000000004</v>
      </c>
      <c r="U51" s="234">
        <f t="shared" si="3"/>
        <v>0.99999999999999956</v>
      </c>
      <c r="V51" s="234">
        <f t="shared" si="3"/>
        <v>1.0000000000000002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1.3975484424212621E-2</v>
      </c>
      <c r="C52" s="301">
        <f t="shared" si="4"/>
        <v>1.562838875973967E-2</v>
      </c>
      <c r="D52" s="301">
        <f t="shared" si="4"/>
        <v>1.6319450510129035E-2</v>
      </c>
      <c r="E52" s="301">
        <f t="shared" si="4"/>
        <v>1.6365340745716491E-2</v>
      </c>
      <c r="F52" s="301">
        <f t="shared" si="4"/>
        <v>1.7475796758798734E-2</v>
      </c>
      <c r="G52" s="301">
        <f t="shared" si="4"/>
        <v>1.7987847342522852E-2</v>
      </c>
      <c r="H52" s="301">
        <f t="shared" si="4"/>
        <v>1.8893568060420328E-2</v>
      </c>
      <c r="I52" s="301">
        <f t="shared" si="4"/>
        <v>1.9337119439619646E-2</v>
      </c>
      <c r="J52" s="301">
        <f t="shared" si="4"/>
        <v>1.9520688719948172E-2</v>
      </c>
      <c r="K52" s="301">
        <f t="shared" si="4"/>
        <v>1.9462844253070231E-2</v>
      </c>
      <c r="L52" s="301">
        <f t="shared" si="4"/>
        <v>1.9698234168607831E-2</v>
      </c>
      <c r="M52" s="301">
        <f t="shared" si="4"/>
        <v>1.9816165546566046E-2</v>
      </c>
      <c r="N52" s="301">
        <f t="shared" si="4"/>
        <v>2.0727784110421976E-2</v>
      </c>
      <c r="O52" s="301">
        <f t="shared" si="4"/>
        <v>2.0304746901900195E-2</v>
      </c>
      <c r="P52" s="301">
        <f t="shared" si="4"/>
        <v>2.0776795230784174E-2</v>
      </c>
      <c r="Q52" s="301">
        <f t="shared" si="4"/>
        <v>2.0853914345262296E-2</v>
      </c>
      <c r="R52" s="301">
        <f t="shared" si="4"/>
        <v>2.048598846908762E-2</v>
      </c>
      <c r="S52" s="301">
        <f t="shared" si="4"/>
        <v>2.0364377175642032E-2</v>
      </c>
      <c r="T52" s="301">
        <f t="shared" si="4"/>
        <v>2.0457225499431537E-2</v>
      </c>
      <c r="U52" s="301">
        <f t="shared" si="4"/>
        <v>2.0547388818659598E-2</v>
      </c>
      <c r="V52" s="301">
        <f t="shared" si="4"/>
        <v>2.0285684661209266E-2</v>
      </c>
      <c r="W52" s="301">
        <f t="shared" si="4"/>
        <v>2.0204130573236827E-2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4.9284611770695989E-3</v>
      </c>
      <c r="C53" s="235">
        <f t="shared" si="5"/>
        <v>5.5113586709798369E-3</v>
      </c>
      <c r="D53" s="235">
        <f t="shared" si="5"/>
        <v>5.7550619233587702E-3</v>
      </c>
      <c r="E53" s="235">
        <f t="shared" si="5"/>
        <v>5.7712451365937662E-3</v>
      </c>
      <c r="F53" s="235">
        <f t="shared" si="5"/>
        <v>6.1628479736186882E-3</v>
      </c>
      <c r="G53" s="235">
        <f t="shared" si="5"/>
        <v>6.3434228535998042E-3</v>
      </c>
      <c r="H53" s="235">
        <f t="shared" si="5"/>
        <v>6.6628256921655834E-3</v>
      </c>
      <c r="I53" s="235">
        <f t="shared" si="5"/>
        <v>6.8192442953470345E-3</v>
      </c>
      <c r="J53" s="235">
        <f t="shared" si="5"/>
        <v>6.8839800886791288E-3</v>
      </c>
      <c r="K53" s="235">
        <f t="shared" si="5"/>
        <v>6.8635812101384853E-3</v>
      </c>
      <c r="L53" s="235">
        <f t="shared" si="5"/>
        <v>6.946591574930625E-3</v>
      </c>
      <c r="M53" s="235">
        <f t="shared" si="5"/>
        <v>6.9881801310180524E-3</v>
      </c>
      <c r="N53" s="235">
        <f t="shared" si="5"/>
        <v>7.3096628477442088E-3</v>
      </c>
      <c r="O53" s="235">
        <f t="shared" si="5"/>
        <v>7.1604785765325861E-3</v>
      </c>
      <c r="P53" s="235">
        <f t="shared" si="5"/>
        <v>7.3269466424677196E-3</v>
      </c>
      <c r="Q53" s="235">
        <f t="shared" si="5"/>
        <v>7.3541427345800575E-3</v>
      </c>
      <c r="R53" s="235">
        <f t="shared" si="5"/>
        <v>7.2243935007270501E-3</v>
      </c>
      <c r="S53" s="235">
        <f t="shared" si="5"/>
        <v>7.1815072207064888E-3</v>
      </c>
      <c r="T53" s="235">
        <f t="shared" si="5"/>
        <v>7.2142502259049173E-3</v>
      </c>
      <c r="U53" s="235">
        <f t="shared" si="5"/>
        <v>7.246046362977732E-3</v>
      </c>
      <c r="V53" s="235">
        <f t="shared" si="5"/>
        <v>7.1537562683576797E-3</v>
      </c>
      <c r="W53" s="235">
        <f t="shared" si="5"/>
        <v>7.1249961807497543E-3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3.2905401675247588E-2</v>
      </c>
      <c r="C54" s="235">
        <f t="shared" si="6"/>
        <v>3.6797179551443827E-2</v>
      </c>
      <c r="D54" s="235">
        <f t="shared" si="6"/>
        <v>3.8424290554448855E-2</v>
      </c>
      <c r="E54" s="235">
        <f t="shared" si="6"/>
        <v>3.8532339519990334E-2</v>
      </c>
      <c r="F54" s="235">
        <f t="shared" si="6"/>
        <v>4.1146918023606205E-2</v>
      </c>
      <c r="G54" s="235">
        <f t="shared" si="6"/>
        <v>4.2352545651532701E-2</v>
      </c>
      <c r="H54" s="235">
        <f t="shared" si="6"/>
        <v>4.4485073091968058E-2</v>
      </c>
      <c r="I54" s="235">
        <f t="shared" si="6"/>
        <v>4.5529418737037586E-2</v>
      </c>
      <c r="J54" s="235">
        <f t="shared" si="6"/>
        <v>4.5961634231048001E-2</v>
      </c>
      <c r="K54" s="235">
        <f t="shared" si="6"/>
        <v>4.5825438922210519E-2</v>
      </c>
      <c r="L54" s="235">
        <f t="shared" si="6"/>
        <v>4.6379666560119659E-2</v>
      </c>
      <c r="M54" s="235">
        <f t="shared" si="6"/>
        <v>4.6657337032501092E-2</v>
      </c>
      <c r="N54" s="235">
        <f t="shared" si="6"/>
        <v>4.8803751003405851E-2</v>
      </c>
      <c r="O54" s="235">
        <f t="shared" si="6"/>
        <v>4.7807706154622799E-2</v>
      </c>
      <c r="P54" s="235">
        <f t="shared" si="6"/>
        <v>4.8919148119750358E-2</v>
      </c>
      <c r="Q54" s="235">
        <f t="shared" si="6"/>
        <v>4.910072575682646E-2</v>
      </c>
      <c r="R54" s="235">
        <f t="shared" si="6"/>
        <v>4.823444102745636E-2</v>
      </c>
      <c r="S54" s="235">
        <f t="shared" si="6"/>
        <v>4.794810616151491E-2</v>
      </c>
      <c r="T54" s="235">
        <f t="shared" si="6"/>
        <v>4.8166718361022924E-2</v>
      </c>
      <c r="U54" s="235">
        <f t="shared" si="6"/>
        <v>4.8379008693544986E-2</v>
      </c>
      <c r="V54" s="235">
        <f t="shared" si="6"/>
        <v>4.7762823940330587E-2</v>
      </c>
      <c r="W54" s="235">
        <f t="shared" si="6"/>
        <v>4.757080411893945E-2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1.4401827231199996E-2</v>
      </c>
      <c r="C55" s="235">
        <f t="shared" si="7"/>
        <v>1.6105155856340168E-2</v>
      </c>
      <c r="D55" s="235">
        <f t="shared" si="7"/>
        <v>1.6817299466758095E-2</v>
      </c>
      <c r="E55" s="235">
        <f t="shared" si="7"/>
        <v>1.6864589651804183E-2</v>
      </c>
      <c r="F55" s="235">
        <f t="shared" si="7"/>
        <v>1.8008921766728966E-2</v>
      </c>
      <c r="G55" s="235">
        <f t="shared" si="7"/>
        <v>1.8536593210278604E-2</v>
      </c>
      <c r="H55" s="235">
        <f t="shared" si="7"/>
        <v>1.9469944277256946E-2</v>
      </c>
      <c r="I55" s="235">
        <f t="shared" si="7"/>
        <v>1.9927026846811517E-2</v>
      </c>
      <c r="J55" s="235">
        <f t="shared" si="7"/>
        <v>2.0116196179336885E-2</v>
      </c>
      <c r="K55" s="235">
        <f t="shared" si="7"/>
        <v>2.0056587081507444E-2</v>
      </c>
      <c r="L55" s="235">
        <f t="shared" si="7"/>
        <v>2.0299157914305616E-2</v>
      </c>
      <c r="M55" s="235">
        <f t="shared" si="7"/>
        <v>2.04206869632414E-2</v>
      </c>
      <c r="N55" s="235">
        <f t="shared" si="7"/>
        <v>2.1360115798685689E-2</v>
      </c>
      <c r="O55" s="235">
        <f t="shared" si="7"/>
        <v>2.0924173214903447E-2</v>
      </c>
      <c r="P55" s="235">
        <f t="shared" si="7"/>
        <v>2.1410622075708964E-2</v>
      </c>
      <c r="Q55" s="235">
        <f t="shared" si="7"/>
        <v>2.1490093822750026E-2</v>
      </c>
      <c r="R55" s="235">
        <f t="shared" si="7"/>
        <v>2.111094382395818E-2</v>
      </c>
      <c r="S55" s="235">
        <f t="shared" si="7"/>
        <v>2.0985622598274457E-2</v>
      </c>
      <c r="T55" s="235">
        <f t="shared" si="7"/>
        <v>2.1081303397403411E-2</v>
      </c>
      <c r="U55" s="235">
        <f t="shared" si="7"/>
        <v>2.1174217281938568E-2</v>
      </c>
      <c r="V55" s="235">
        <f t="shared" si="7"/>
        <v>2.0904529452387806E-2</v>
      </c>
      <c r="W55" s="235">
        <f t="shared" si="7"/>
        <v>2.0820487436431463E-2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3.452702758118055E-2</v>
      </c>
      <c r="C56" s="302">
        <f t="shared" si="8"/>
        <v>3.1350690410907683E-2</v>
      </c>
      <c r="D56" s="302">
        <f t="shared" si="8"/>
        <v>3.25578027523164E-2</v>
      </c>
      <c r="E56" s="302">
        <f t="shared" si="8"/>
        <v>3.4488017092745994E-2</v>
      </c>
      <c r="F56" s="302">
        <f t="shared" si="8"/>
        <v>3.5549997616630531E-2</v>
      </c>
      <c r="G56" s="302">
        <f t="shared" si="8"/>
        <v>3.6580305084111461E-2</v>
      </c>
      <c r="H56" s="302">
        <f t="shared" si="8"/>
        <v>3.6961401970728981E-2</v>
      </c>
      <c r="I56" s="302">
        <f t="shared" si="8"/>
        <v>3.709562671434119E-2</v>
      </c>
      <c r="J56" s="302">
        <f t="shared" si="8"/>
        <v>3.7178459962396083E-2</v>
      </c>
      <c r="K56" s="302">
        <f t="shared" si="8"/>
        <v>3.7435143935328229E-2</v>
      </c>
      <c r="L56" s="302">
        <f t="shared" si="8"/>
        <v>3.7725802308089008E-2</v>
      </c>
      <c r="M56" s="302">
        <f t="shared" si="8"/>
        <v>3.7959049529682751E-2</v>
      </c>
      <c r="N56" s="302">
        <f t="shared" si="8"/>
        <v>3.6600394557139447E-2</v>
      </c>
      <c r="O56" s="302">
        <f t="shared" si="8"/>
        <v>3.6147111560746042E-2</v>
      </c>
      <c r="P56" s="302">
        <f t="shared" si="8"/>
        <v>3.6790707059192511E-2</v>
      </c>
      <c r="Q56" s="302">
        <f t="shared" si="8"/>
        <v>3.702700589880794E-2</v>
      </c>
      <c r="R56" s="302">
        <f t="shared" si="8"/>
        <v>3.6340306224651862E-2</v>
      </c>
      <c r="S56" s="302">
        <f t="shared" si="8"/>
        <v>3.6630933650289757E-2</v>
      </c>
      <c r="T56" s="302">
        <f t="shared" si="8"/>
        <v>3.6656965677489474E-2</v>
      </c>
      <c r="U56" s="302">
        <f t="shared" si="8"/>
        <v>3.6748518793816569E-2</v>
      </c>
      <c r="V56" s="302">
        <f t="shared" si="8"/>
        <v>3.675300683587146E-2</v>
      </c>
      <c r="W56" s="302">
        <f t="shared" si="8"/>
        <v>3.6739482842137128E-2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0.17247423608192955</v>
      </c>
      <c r="C57" s="303">
        <f t="shared" si="9"/>
        <v>0.15647151437827475</v>
      </c>
      <c r="D57" s="303">
        <f t="shared" si="9"/>
        <v>0.1625221308277984</v>
      </c>
      <c r="E57" s="303">
        <f t="shared" si="9"/>
        <v>0.16171079904685223</v>
      </c>
      <c r="F57" s="303">
        <f t="shared" si="9"/>
        <v>0.16661830254820323</v>
      </c>
      <c r="G57" s="303">
        <f t="shared" si="9"/>
        <v>0.17164762946740919</v>
      </c>
      <c r="H57" s="303">
        <f t="shared" si="9"/>
        <v>0.17425187521367894</v>
      </c>
      <c r="I57" s="303">
        <f t="shared" si="9"/>
        <v>0.17573202440092225</v>
      </c>
      <c r="J57" s="303">
        <f t="shared" si="9"/>
        <v>0.17616692027657288</v>
      </c>
      <c r="K57" s="303">
        <f t="shared" si="9"/>
        <v>0.17506684953321552</v>
      </c>
      <c r="L57" s="303">
        <f t="shared" si="9"/>
        <v>0.17572051568126518</v>
      </c>
      <c r="M57" s="303">
        <f t="shared" si="9"/>
        <v>0.17630896053519138</v>
      </c>
      <c r="N57" s="303">
        <f t="shared" si="9"/>
        <v>0.18094703892773564</v>
      </c>
      <c r="O57" s="303">
        <f t="shared" si="9"/>
        <v>0.17902797317829991</v>
      </c>
      <c r="P57" s="303">
        <f t="shared" si="9"/>
        <v>0.18129920866750066</v>
      </c>
      <c r="Q57" s="303">
        <f t="shared" si="9"/>
        <v>0.18188145721619409</v>
      </c>
      <c r="R57" s="303">
        <f t="shared" si="9"/>
        <v>0.17970594181000851</v>
      </c>
      <c r="S57" s="303">
        <f t="shared" si="9"/>
        <v>0.17895298236497381</v>
      </c>
      <c r="T57" s="303">
        <f t="shared" si="9"/>
        <v>0.17948532132796891</v>
      </c>
      <c r="U57" s="303">
        <f t="shared" si="9"/>
        <v>0.17993198576265587</v>
      </c>
      <c r="V57" s="303">
        <f t="shared" si="9"/>
        <v>0.17850683136268791</v>
      </c>
      <c r="W57" s="303">
        <f t="shared" si="9"/>
        <v>0.17825573914949022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0.14467134608337845</v>
      </c>
      <c r="C58" s="304">
        <f t="shared" si="10"/>
        <v>9.8044238267539233E-2</v>
      </c>
      <c r="D58" s="304">
        <f t="shared" si="10"/>
        <v>0.10335749577589637</v>
      </c>
      <c r="E58" s="304">
        <f t="shared" si="10"/>
        <v>0.10153932207706219</v>
      </c>
      <c r="F58" s="304">
        <f t="shared" si="10"/>
        <v>9.3066879244921422E-2</v>
      </c>
      <c r="G58" s="304">
        <f t="shared" si="10"/>
        <v>9.8857814695605492E-2</v>
      </c>
      <c r="H58" s="304">
        <f t="shared" si="10"/>
        <v>8.7767212717192428E-2</v>
      </c>
      <c r="I58" s="304">
        <f t="shared" si="10"/>
        <v>8.1342231776186366E-2</v>
      </c>
      <c r="J58" s="304">
        <f t="shared" si="10"/>
        <v>7.7613874275549999E-2</v>
      </c>
      <c r="K58" s="304">
        <f t="shared" si="10"/>
        <v>7.2766624193962709E-2</v>
      </c>
      <c r="L58" s="304">
        <f t="shared" si="10"/>
        <v>6.6862904967791986E-2</v>
      </c>
      <c r="M58" s="304">
        <f t="shared" si="10"/>
        <v>6.6183796554929425E-2</v>
      </c>
      <c r="N58" s="304">
        <f t="shared" si="10"/>
        <v>4.4228209130109664E-2</v>
      </c>
      <c r="O58" s="304">
        <f t="shared" si="10"/>
        <v>6.2092516432127105E-2</v>
      </c>
      <c r="P58" s="304">
        <f t="shared" si="10"/>
        <v>5.2155214626003185E-2</v>
      </c>
      <c r="Q58" s="304">
        <f t="shared" si="10"/>
        <v>5.5536489015617738E-2</v>
      </c>
      <c r="R58" s="304">
        <f t="shared" si="10"/>
        <v>5.5899103633873515E-2</v>
      </c>
      <c r="S58" s="304">
        <f t="shared" si="10"/>
        <v>5.6285229146167709E-2</v>
      </c>
      <c r="T58" s="304">
        <f t="shared" si="10"/>
        <v>5.5176501080686925E-2</v>
      </c>
      <c r="U58" s="304">
        <f t="shared" si="10"/>
        <v>5.1455361707422181E-2</v>
      </c>
      <c r="V58" s="304">
        <f t="shared" si="10"/>
        <v>5.68645351662702E-2</v>
      </c>
      <c r="W58" s="304">
        <f t="shared" si="10"/>
        <v>6.0481469035108641E-2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2.7802889998551125E-2</v>
      </c>
      <c r="C59" s="304">
        <f t="shared" si="11"/>
        <v>5.8427276110735511E-2</v>
      </c>
      <c r="D59" s="304">
        <f t="shared" si="11"/>
        <v>5.9164635051902038E-2</v>
      </c>
      <c r="E59" s="304">
        <f t="shared" si="11"/>
        <v>6.0171476969790048E-2</v>
      </c>
      <c r="F59" s="304">
        <f t="shared" si="11"/>
        <v>7.3551423303281807E-2</v>
      </c>
      <c r="G59" s="304">
        <f t="shared" si="11"/>
        <v>7.2789814771803713E-2</v>
      </c>
      <c r="H59" s="304">
        <f t="shared" si="11"/>
        <v>8.6484662496486481E-2</v>
      </c>
      <c r="I59" s="304">
        <f t="shared" si="11"/>
        <v>9.4389792624735902E-2</v>
      </c>
      <c r="J59" s="304">
        <f t="shared" si="11"/>
        <v>9.8553046001022881E-2</v>
      </c>
      <c r="K59" s="304">
        <f t="shared" si="11"/>
        <v>0.10230022533925283</v>
      </c>
      <c r="L59" s="304">
        <f t="shared" si="11"/>
        <v>0.1088576107134732</v>
      </c>
      <c r="M59" s="304">
        <f t="shared" si="11"/>
        <v>0.11012516398026195</v>
      </c>
      <c r="N59" s="304">
        <f t="shared" si="11"/>
        <v>0.13671882979762595</v>
      </c>
      <c r="O59" s="304">
        <f t="shared" si="11"/>
        <v>0.1169354567461728</v>
      </c>
      <c r="P59" s="304">
        <f t="shared" si="11"/>
        <v>0.12914399404149746</v>
      </c>
      <c r="Q59" s="304">
        <f t="shared" si="11"/>
        <v>0.12634496820057636</v>
      </c>
      <c r="R59" s="304">
        <f t="shared" si="11"/>
        <v>0.12380683817613498</v>
      </c>
      <c r="S59" s="304">
        <f t="shared" si="11"/>
        <v>0.1226677532188061</v>
      </c>
      <c r="T59" s="304">
        <f t="shared" si="11"/>
        <v>0.12430882024728199</v>
      </c>
      <c r="U59" s="304">
        <f t="shared" si="11"/>
        <v>0.12847662405523369</v>
      </c>
      <c r="V59" s="304">
        <f t="shared" si="11"/>
        <v>0.12164229619641771</v>
      </c>
      <c r="W59" s="304">
        <f t="shared" si="11"/>
        <v>0.11777427011438156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7.2082777162106815E-2</v>
      </c>
      <c r="C60" s="303">
        <f t="shared" si="12"/>
        <v>6.7212637896767888E-2</v>
      </c>
      <c r="D60" s="303">
        <f t="shared" si="12"/>
        <v>6.9760677498993548E-2</v>
      </c>
      <c r="E60" s="303">
        <f t="shared" si="12"/>
        <v>6.9528441205569599E-2</v>
      </c>
      <c r="F60" s="303">
        <f t="shared" si="12"/>
        <v>7.0757260965200491E-2</v>
      </c>
      <c r="G60" s="303">
        <f t="shared" si="12"/>
        <v>7.2813286689878687E-2</v>
      </c>
      <c r="H60" s="303">
        <f t="shared" si="12"/>
        <v>7.2896334273465424E-2</v>
      </c>
      <c r="I60" s="303">
        <f t="shared" si="12"/>
        <v>7.265244163259367E-2</v>
      </c>
      <c r="J60" s="303">
        <f t="shared" si="12"/>
        <v>7.2369560343501005E-2</v>
      </c>
      <c r="K60" s="303">
        <f t="shared" si="12"/>
        <v>7.1519301370978575E-2</v>
      </c>
      <c r="L60" s="303">
        <f t="shared" si="12"/>
        <v>7.0945792027904922E-2</v>
      </c>
      <c r="M60" s="303">
        <f t="shared" si="12"/>
        <v>7.1050778876625822E-2</v>
      </c>
      <c r="N60" s="303">
        <f t="shared" si="12"/>
        <v>6.8235849037001958E-2</v>
      </c>
      <c r="O60" s="303">
        <f t="shared" si="12"/>
        <v>7.1064680330755803E-2</v>
      </c>
      <c r="P60" s="303">
        <f t="shared" si="12"/>
        <v>6.9814119256924975E-2</v>
      </c>
      <c r="Q60" s="303">
        <f t="shared" si="12"/>
        <v>7.053613186810774E-2</v>
      </c>
      <c r="R60" s="303">
        <f t="shared" si="12"/>
        <v>7.0211241826229523E-2</v>
      </c>
      <c r="S60" s="303">
        <f t="shared" si="12"/>
        <v>7.0051464234381758E-2</v>
      </c>
      <c r="T60" s="303">
        <f t="shared" si="12"/>
        <v>7.0046918843615705E-2</v>
      </c>
      <c r="U60" s="303">
        <f t="shared" si="12"/>
        <v>6.9510343835191515E-2</v>
      </c>
      <c r="V60" s="303">
        <f t="shared" si="12"/>
        <v>7.0118220369690953E-2</v>
      </c>
      <c r="W60" s="303">
        <f t="shared" si="12"/>
        <v>7.0652272153022527E-2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5.5836542570435854E-2</v>
      </c>
      <c r="C61" s="304">
        <f t="shared" si="13"/>
        <v>4.9044933481407774E-2</v>
      </c>
      <c r="D61" s="304">
        <f t="shared" si="13"/>
        <v>5.0789626954557195E-2</v>
      </c>
      <c r="E61" s="304">
        <f t="shared" si="13"/>
        <v>5.0504044135875822E-2</v>
      </c>
      <c r="F61" s="304">
        <f t="shared" si="13"/>
        <v>5.0441979920063967E-2</v>
      </c>
      <c r="G61" s="304">
        <f t="shared" si="13"/>
        <v>5.1902756589076421E-2</v>
      </c>
      <c r="H61" s="304">
        <f t="shared" si="13"/>
        <v>5.093292108032426E-2</v>
      </c>
      <c r="I61" s="304">
        <f t="shared" si="13"/>
        <v>5.0173408405026584E-2</v>
      </c>
      <c r="J61" s="304">
        <f t="shared" si="13"/>
        <v>4.9677131322162761E-2</v>
      </c>
      <c r="K61" s="304">
        <f t="shared" si="13"/>
        <v>4.8894115441200071E-2</v>
      </c>
      <c r="L61" s="304">
        <f t="shared" si="13"/>
        <v>4.8046969802434794E-2</v>
      </c>
      <c r="M61" s="304">
        <f t="shared" si="13"/>
        <v>4.8014863669340435E-2</v>
      </c>
      <c r="N61" s="304">
        <f t="shared" si="13"/>
        <v>4.4140194603728332E-2</v>
      </c>
      <c r="O61" s="304">
        <f t="shared" si="13"/>
        <v>4.7460798599023996E-2</v>
      </c>
      <c r="P61" s="304">
        <f t="shared" si="13"/>
        <v>4.5661490329255629E-2</v>
      </c>
      <c r="Q61" s="304">
        <f t="shared" si="13"/>
        <v>4.6293853437975152E-2</v>
      </c>
      <c r="R61" s="304">
        <f t="shared" si="13"/>
        <v>4.6396670222940375E-2</v>
      </c>
      <c r="S61" s="304">
        <f t="shared" si="13"/>
        <v>4.6378263444607354E-2</v>
      </c>
      <c r="T61" s="304">
        <f t="shared" si="13"/>
        <v>4.6265783644990739E-2</v>
      </c>
      <c r="U61" s="304">
        <f t="shared" si="13"/>
        <v>4.5624395494404182E-2</v>
      </c>
      <c r="V61" s="304">
        <f t="shared" si="13"/>
        <v>4.6536498129874218E-2</v>
      </c>
      <c r="W61" s="304">
        <f t="shared" si="13"/>
        <v>4.7165354987927559E-2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1.6246234591670964E-2</v>
      </c>
      <c r="C62" s="304">
        <f t="shared" si="14"/>
        <v>1.8167704415360121E-2</v>
      </c>
      <c r="D62" s="304">
        <f t="shared" si="14"/>
        <v>1.8971050544436357E-2</v>
      </c>
      <c r="E62" s="304">
        <f t="shared" si="14"/>
        <v>1.902439706969378E-2</v>
      </c>
      <c r="F62" s="304">
        <f t="shared" si="14"/>
        <v>2.0315281045136521E-2</v>
      </c>
      <c r="G62" s="304">
        <f t="shared" si="14"/>
        <v>2.0910530100802273E-2</v>
      </c>
      <c r="H62" s="304">
        <f t="shared" si="14"/>
        <v>2.1963413193141178E-2</v>
      </c>
      <c r="I62" s="304">
        <f t="shared" si="14"/>
        <v>2.2479033227567082E-2</v>
      </c>
      <c r="J62" s="304">
        <f t="shared" si="14"/>
        <v>2.269242902133824E-2</v>
      </c>
      <c r="K62" s="304">
        <f t="shared" si="14"/>
        <v>2.2625185929778493E-2</v>
      </c>
      <c r="L62" s="304">
        <f t="shared" si="14"/>
        <v>2.2898822225470124E-2</v>
      </c>
      <c r="M62" s="304">
        <f t="shared" si="14"/>
        <v>2.3035915207285391E-2</v>
      </c>
      <c r="N62" s="304">
        <f t="shared" si="14"/>
        <v>2.4095654433273626E-2</v>
      </c>
      <c r="O62" s="304">
        <f t="shared" si="14"/>
        <v>2.3603881731731814E-2</v>
      </c>
      <c r="P62" s="304">
        <f t="shared" si="14"/>
        <v>2.415262892766934E-2</v>
      </c>
      <c r="Q62" s="304">
        <f t="shared" si="14"/>
        <v>2.4242278430132595E-2</v>
      </c>
      <c r="R62" s="304">
        <f t="shared" si="14"/>
        <v>2.3814571603289154E-2</v>
      </c>
      <c r="S62" s="304">
        <f t="shared" si="14"/>
        <v>2.3673200789774411E-2</v>
      </c>
      <c r="T62" s="304">
        <f t="shared" si="14"/>
        <v>2.3781135198624972E-2</v>
      </c>
      <c r="U62" s="304">
        <f t="shared" si="14"/>
        <v>2.3885948340787333E-2</v>
      </c>
      <c r="V62" s="304">
        <f t="shared" si="14"/>
        <v>2.3581722239816732E-2</v>
      </c>
      <c r="W62" s="304">
        <f t="shared" si="14"/>
        <v>2.3486917165094982E-2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0.21119294214113826</v>
      </c>
      <c r="C63" s="303">
        <f t="shared" si="15"/>
        <v>0.19159777270809161</v>
      </c>
      <c r="D63" s="303">
        <f t="shared" si="15"/>
        <v>0.19900669080954908</v>
      </c>
      <c r="E63" s="303">
        <f t="shared" si="15"/>
        <v>0.19801322332267621</v>
      </c>
      <c r="F63" s="303">
        <f t="shared" si="15"/>
        <v>0.20402241128351425</v>
      </c>
      <c r="G63" s="303">
        <f t="shared" si="15"/>
        <v>0.21018077077641945</v>
      </c>
      <c r="H63" s="303">
        <f t="shared" si="15"/>
        <v>0.21336964311879053</v>
      </c>
      <c r="I63" s="303">
        <f t="shared" si="15"/>
        <v>0.21518207069500681</v>
      </c>
      <c r="J63" s="303">
        <f t="shared" si="15"/>
        <v>0.21571459625702796</v>
      </c>
      <c r="K63" s="303">
        <f t="shared" si="15"/>
        <v>0.21436757085699865</v>
      </c>
      <c r="L63" s="303">
        <f t="shared" si="15"/>
        <v>0.2151679783852227</v>
      </c>
      <c r="M63" s="303">
        <f t="shared" si="15"/>
        <v>0.215888523104316</v>
      </c>
      <c r="N63" s="303">
        <f t="shared" si="15"/>
        <v>0.22156780276865581</v>
      </c>
      <c r="O63" s="303">
        <f t="shared" si="15"/>
        <v>0.21921792634077542</v>
      </c>
      <c r="P63" s="303">
        <f t="shared" si="15"/>
        <v>0.2219990310214294</v>
      </c>
      <c r="Q63" s="303">
        <f t="shared" si="15"/>
        <v>0.22271198842799278</v>
      </c>
      <c r="R63" s="303">
        <f t="shared" si="15"/>
        <v>0.22004809201225534</v>
      </c>
      <c r="S63" s="303">
        <f t="shared" si="15"/>
        <v>0.21912610085506992</v>
      </c>
      <c r="T63" s="303">
        <f t="shared" si="15"/>
        <v>0.21977794448322735</v>
      </c>
      <c r="U63" s="303">
        <f t="shared" si="15"/>
        <v>0.22032488052570107</v>
      </c>
      <c r="V63" s="303">
        <f t="shared" si="15"/>
        <v>0.21857979350533219</v>
      </c>
      <c r="W63" s="303">
        <f t="shared" si="15"/>
        <v>0.21827233365243703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0.17714858704087158</v>
      </c>
      <c r="C64" s="304">
        <f t="shared" si="16"/>
        <v>0.12005416930719094</v>
      </c>
      <c r="D64" s="304">
        <f t="shared" si="16"/>
        <v>0.12656019890926082</v>
      </c>
      <c r="E64" s="304">
        <f t="shared" si="16"/>
        <v>0.12433386376783126</v>
      </c>
      <c r="F64" s="304">
        <f t="shared" si="16"/>
        <v>0.11395944397337324</v>
      </c>
      <c r="G64" s="304">
        <f t="shared" si="16"/>
        <v>0.12105038534155774</v>
      </c>
      <c r="H64" s="304">
        <f t="shared" si="16"/>
        <v>0.10747005638839888</v>
      </c>
      <c r="I64" s="304">
        <f t="shared" si="16"/>
        <v>9.9602732787166956E-2</v>
      </c>
      <c r="J64" s="304">
        <f t="shared" si="16"/>
        <v>9.5037397072102056E-2</v>
      </c>
      <c r="K64" s="304">
        <f t="shared" si="16"/>
        <v>8.9101988808933941E-2</v>
      </c>
      <c r="L64" s="304">
        <f t="shared" si="16"/>
        <v>8.1872944858520785E-2</v>
      </c>
      <c r="M64" s="304">
        <f t="shared" si="16"/>
        <v>8.1041383536648262E-2</v>
      </c>
      <c r="N64" s="304">
        <f t="shared" si="16"/>
        <v>5.4156990771562857E-2</v>
      </c>
      <c r="O64" s="304">
        <f t="shared" si="16"/>
        <v>7.6031652774033162E-2</v>
      </c>
      <c r="P64" s="304">
        <f t="shared" si="16"/>
        <v>6.3863528113473303E-2</v>
      </c>
      <c r="Q64" s="304">
        <f t="shared" si="16"/>
        <v>6.8003864100756428E-2</v>
      </c>
      <c r="R64" s="304">
        <f t="shared" si="16"/>
        <v>6.8447882000661472E-2</v>
      </c>
      <c r="S64" s="304">
        <f t="shared" si="16"/>
        <v>6.8920688750409395E-2</v>
      </c>
      <c r="T64" s="304">
        <f t="shared" si="16"/>
        <v>6.7563062547779926E-2</v>
      </c>
      <c r="U64" s="304">
        <f t="shared" si="16"/>
        <v>6.3006565356027167E-2</v>
      </c>
      <c r="V64" s="304">
        <f t="shared" si="16"/>
        <v>6.9630043060739027E-2</v>
      </c>
      <c r="W64" s="304">
        <f t="shared" si="16"/>
        <v>7.4058941675643239E-2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3.4044355100266689E-2</v>
      </c>
      <c r="C65" s="304">
        <f t="shared" si="17"/>
        <v>7.1543603400900657E-2</v>
      </c>
      <c r="D65" s="304">
        <f t="shared" si="17"/>
        <v>7.2446491900288262E-2</v>
      </c>
      <c r="E65" s="304">
        <f t="shared" si="17"/>
        <v>7.3679359554844934E-2</v>
      </c>
      <c r="F65" s="304">
        <f t="shared" si="17"/>
        <v>9.0062967310141032E-2</v>
      </c>
      <c r="G65" s="304">
        <f t="shared" si="17"/>
        <v>8.9130385434861681E-2</v>
      </c>
      <c r="H65" s="304">
        <f t="shared" si="17"/>
        <v>0.10589958673039164</v>
      </c>
      <c r="I65" s="304">
        <f t="shared" si="17"/>
        <v>0.11557933790783984</v>
      </c>
      <c r="J65" s="304">
        <f t="shared" si="17"/>
        <v>0.12067719918492591</v>
      </c>
      <c r="K65" s="304">
        <f t="shared" si="17"/>
        <v>0.12526558204806473</v>
      </c>
      <c r="L65" s="304">
        <f t="shared" si="17"/>
        <v>0.13329503352670191</v>
      </c>
      <c r="M65" s="304">
        <f t="shared" si="17"/>
        <v>0.13484713956766772</v>
      </c>
      <c r="N65" s="304">
        <f t="shared" si="17"/>
        <v>0.16741081199709298</v>
      </c>
      <c r="O65" s="304">
        <f t="shared" si="17"/>
        <v>0.14318627356674227</v>
      </c>
      <c r="P65" s="304">
        <f t="shared" si="17"/>
        <v>0.15813550290795611</v>
      </c>
      <c r="Q65" s="304">
        <f t="shared" si="17"/>
        <v>0.15470812432723635</v>
      </c>
      <c r="R65" s="304">
        <f t="shared" si="17"/>
        <v>0.15160021001159388</v>
      </c>
      <c r="S65" s="304">
        <f t="shared" si="17"/>
        <v>0.15020541210466051</v>
      </c>
      <c r="T65" s="304">
        <f t="shared" si="17"/>
        <v>0.15221488193544744</v>
      </c>
      <c r="U65" s="304">
        <f t="shared" si="17"/>
        <v>0.1573183151696739</v>
      </c>
      <c r="V65" s="304">
        <f t="shared" si="17"/>
        <v>0.14894975044459316</v>
      </c>
      <c r="W65" s="304">
        <f t="shared" si="17"/>
        <v>0.14421339197679378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0.30255759884875716</v>
      </c>
      <c r="C66" s="303">
        <f t="shared" si="18"/>
        <v>0.32170015972191768</v>
      </c>
      <c r="D66" s="303">
        <f t="shared" si="18"/>
        <v>0.29424152803260395</v>
      </c>
      <c r="E66" s="303">
        <f t="shared" si="18"/>
        <v>0.29366809592140325</v>
      </c>
      <c r="F66" s="303">
        <f t="shared" si="18"/>
        <v>0.2639997733849217</v>
      </c>
      <c r="G66" s="303">
        <f t="shared" si="18"/>
        <v>0.24213537837117816</v>
      </c>
      <c r="H66" s="303">
        <f t="shared" si="18"/>
        <v>0.22245217610344714</v>
      </c>
      <c r="I66" s="303">
        <f t="shared" si="18"/>
        <v>0.21269428892743547</v>
      </c>
      <c r="J66" s="303">
        <f t="shared" si="18"/>
        <v>0.20920577860482339</v>
      </c>
      <c r="K66" s="303">
        <f t="shared" si="18"/>
        <v>0.21310390647750713</v>
      </c>
      <c r="L66" s="303">
        <f t="shared" si="18"/>
        <v>0.20844338430909837</v>
      </c>
      <c r="M66" s="303">
        <f t="shared" si="18"/>
        <v>0.20504800636282614</v>
      </c>
      <c r="N66" s="303">
        <f t="shared" si="18"/>
        <v>0.18539086676358577</v>
      </c>
      <c r="O66" s="303">
        <f t="shared" si="18"/>
        <v>0.19355514740145199</v>
      </c>
      <c r="P66" s="303">
        <f t="shared" si="18"/>
        <v>0.18211237032071839</v>
      </c>
      <c r="Q66" s="303">
        <f t="shared" si="18"/>
        <v>0.17871567868785496</v>
      </c>
      <c r="R66" s="303">
        <f t="shared" si="18"/>
        <v>0.19002062483947604</v>
      </c>
      <c r="S66" s="303">
        <f t="shared" si="18"/>
        <v>0.19336742909194521</v>
      </c>
      <c r="T66" s="303">
        <f t="shared" si="18"/>
        <v>0.190785423900484</v>
      </c>
      <c r="U66" s="303">
        <f t="shared" si="18"/>
        <v>0.18890031048300579</v>
      </c>
      <c r="V66" s="303">
        <f t="shared" si="18"/>
        <v>0.1953375556243909</v>
      </c>
      <c r="W66" s="303">
        <f t="shared" si="18"/>
        <v>0.19658449590169597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8.6829749638069512E-2</v>
      </c>
      <c r="C67" s="303">
        <f t="shared" si="19"/>
        <v>9.7099251951766899E-2</v>
      </c>
      <c r="D67" s="303">
        <f t="shared" si="19"/>
        <v>0.10139282181663657</v>
      </c>
      <c r="E67" s="303">
        <f t="shared" si="19"/>
        <v>0.10167793806348295</v>
      </c>
      <c r="F67" s="303">
        <f t="shared" si="19"/>
        <v>0.10857720643037908</v>
      </c>
      <c r="G67" s="303">
        <f t="shared" si="19"/>
        <v>0.11175857908532348</v>
      </c>
      <c r="H67" s="303">
        <f t="shared" si="19"/>
        <v>0.11738582611232465</v>
      </c>
      <c r="I67" s="303">
        <f t="shared" si="19"/>
        <v>0.12014161289140558</v>
      </c>
      <c r="J67" s="303">
        <f t="shared" si="19"/>
        <v>0.12128212968269123</v>
      </c>
      <c r="K67" s="303">
        <f t="shared" si="19"/>
        <v>0.12092274174131461</v>
      </c>
      <c r="L67" s="303">
        <f t="shared" si="19"/>
        <v>0.12238522037984008</v>
      </c>
      <c r="M67" s="303">
        <f t="shared" si="19"/>
        <v>0.12311792857883773</v>
      </c>
      <c r="N67" s="303">
        <f t="shared" si="19"/>
        <v>0.12878181895017179</v>
      </c>
      <c r="O67" s="303">
        <f t="shared" si="19"/>
        <v>0.12615348680879032</v>
      </c>
      <c r="P67" s="303">
        <f t="shared" si="19"/>
        <v>0.12908632526861882</v>
      </c>
      <c r="Q67" s="303">
        <f t="shared" si="19"/>
        <v>0.12956546668505833</v>
      </c>
      <c r="R67" s="303">
        <f t="shared" si="19"/>
        <v>0.12727954150751911</v>
      </c>
      <c r="S67" s="303">
        <f t="shared" si="19"/>
        <v>0.12652396997650675</v>
      </c>
      <c r="T67" s="303">
        <f t="shared" si="19"/>
        <v>0.12710083704345354</v>
      </c>
      <c r="U67" s="303">
        <f t="shared" si="19"/>
        <v>0.12766102216458941</v>
      </c>
      <c r="V67" s="303">
        <f t="shared" si="19"/>
        <v>0.12603505301884124</v>
      </c>
      <c r="W67" s="303">
        <f t="shared" si="19"/>
        <v>0.12552835709148283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5.4124494039088471E-2</v>
      </c>
      <c r="C68" s="237">
        <f t="shared" si="20"/>
        <v>6.0525890093769984E-2</v>
      </c>
      <c r="D68" s="237">
        <f t="shared" si="20"/>
        <v>6.3202245807407326E-2</v>
      </c>
      <c r="E68" s="237">
        <f t="shared" si="20"/>
        <v>6.3379970293164889E-2</v>
      </c>
      <c r="F68" s="237">
        <f t="shared" si="20"/>
        <v>6.7680563248398024E-2</v>
      </c>
      <c r="G68" s="237">
        <f t="shared" si="20"/>
        <v>6.9663641467745646E-2</v>
      </c>
      <c r="H68" s="237">
        <f t="shared" si="20"/>
        <v>7.3171332085753216E-2</v>
      </c>
      <c r="I68" s="237">
        <f t="shared" si="20"/>
        <v>7.4889125419479091E-2</v>
      </c>
      <c r="J68" s="237">
        <f t="shared" si="20"/>
        <v>7.5600055653975096E-2</v>
      </c>
      <c r="K68" s="237">
        <f t="shared" si="20"/>
        <v>7.5376034617730736E-2</v>
      </c>
      <c r="L68" s="237">
        <f t="shared" si="20"/>
        <v>7.628765669061599E-2</v>
      </c>
      <c r="M68" s="237">
        <f t="shared" si="20"/>
        <v>7.6744383339193714E-2</v>
      </c>
      <c r="N68" s="237">
        <f t="shared" si="20"/>
        <v>8.0274915235451952E-2</v>
      </c>
      <c r="O68" s="237">
        <f t="shared" si="20"/>
        <v>7.8636569531221404E-2</v>
      </c>
      <c r="P68" s="237">
        <f t="shared" si="20"/>
        <v>8.0464726336904477E-2</v>
      </c>
      <c r="Q68" s="237">
        <f t="shared" si="20"/>
        <v>8.0763394556564866E-2</v>
      </c>
      <c r="R68" s="237">
        <f t="shared" si="20"/>
        <v>7.9338484958630495E-2</v>
      </c>
      <c r="S68" s="237">
        <f t="shared" si="20"/>
        <v>7.8867506670695281E-2</v>
      </c>
      <c r="T68" s="237">
        <f t="shared" si="20"/>
        <v>7.9227091239998534E-2</v>
      </c>
      <c r="U68" s="237">
        <f t="shared" si="20"/>
        <v>7.9576277277918439E-2</v>
      </c>
      <c r="V68" s="237">
        <f t="shared" si="20"/>
        <v>7.8562744960900224E-2</v>
      </c>
      <c r="W68" s="237">
        <f t="shared" si="20"/>
        <v>7.8246900900376615E-2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0.55435290531440062</v>
      </c>
      <c r="C72" s="324">
        <f>IF(C$5=0,0,C$5/TRE_fec!C$5)</f>
        <v>0.57196001170952604</v>
      </c>
      <c r="D72" s="324">
        <f>IF(D$5=0,0,D$5/TRE_fec!D$5)</f>
        <v>0.56369049948067329</v>
      </c>
      <c r="E72" s="324">
        <f>IF(E$5=0,0,E$5/TRE_fec!E$5)</f>
        <v>0.56310294246001436</v>
      </c>
      <c r="F72" s="324">
        <f>IF(F$5=0,0,F$5/TRE_fec!F$5)</f>
        <v>0.56397293743548171</v>
      </c>
      <c r="G72" s="324">
        <f>IF(G$5=0,0,G$5/TRE_fec!G$5)</f>
        <v>0.5585596495875117</v>
      </c>
      <c r="H72" s="324">
        <f>IF(H$5=0,0,H$5/TRE_fec!H$5)</f>
        <v>0.55943313247764415</v>
      </c>
      <c r="I72" s="324">
        <f>IF(I$5=0,0,I$5/TRE_fec!I$5)</f>
        <v>0.5606345862148101</v>
      </c>
      <c r="J72" s="324">
        <f>IF(J$5=0,0,J$5/TRE_fec!J$5)</f>
        <v>0.56136859448217336</v>
      </c>
      <c r="K72" s="324">
        <f>IF(K$5=0,0,K$5/TRE_fec!K$5)</f>
        <v>0.56405897972360797</v>
      </c>
      <c r="L72" s="324">
        <f>IF(L$5=0,0,L$5/TRE_fec!L$5)</f>
        <v>0.56547320884921004</v>
      </c>
      <c r="M72" s="324">
        <f>IF(M$5=0,0,M$5/TRE_fec!M$5)</f>
        <v>0.56500974658329395</v>
      </c>
      <c r="N72" s="324">
        <f>IF(N$5=0,0,N$5/TRE_fec!N$5)</f>
        <v>0.57003902871744627</v>
      </c>
      <c r="O72" s="324">
        <f>IF(O$5=0,0,O$5/TRE_fec!O$5)</f>
        <v>0.56425799964767198</v>
      </c>
      <c r="P72" s="324">
        <f>IF(P$5=0,0,P$5/TRE_fec!P$5)</f>
        <v>0.56610570306593044</v>
      </c>
      <c r="Q72" s="324">
        <f>IF(Q$5=0,0,Q$5/TRE_fec!Q$5)</f>
        <v>0.56420228602828915</v>
      </c>
      <c r="R72" s="324">
        <f>IF(R$5=0,0,R$5/TRE_fec!R$5)</f>
        <v>0.56597495099710793</v>
      </c>
      <c r="S72" s="324">
        <f>IF(S$5=0,0,S$5/TRE_fec!S$5)</f>
        <v>0.56644957585129319</v>
      </c>
      <c r="T72" s="324">
        <f>IF(T$5=0,0,T$5/TRE_fec!T$5)</f>
        <v>0.56639114586033845</v>
      </c>
      <c r="U72" s="324">
        <f>IF(U$5=0,0,U$5/TRE_fec!U$5)</f>
        <v>0.56762450257115127</v>
      </c>
      <c r="V72" s="324">
        <f>IF(V$5=0,0,V$5/TRE_fec!V$5)</f>
        <v>0.56649482201606993</v>
      </c>
      <c r="W72" s="324">
        <f>IF(W$5=0,0,W$5/TRE_fec!W$5)</f>
        <v>0.56551846342929013</v>
      </c>
      <c r="DA72" s="95"/>
    </row>
    <row r="73" spans="1:105" ht="12" customHeight="1" x14ac:dyDescent="0.25">
      <c r="A73" s="55" t="s">
        <v>92</v>
      </c>
      <c r="B73" s="336">
        <f>IF(B$6=0,0,B$6/TRE_fec!B$6)</f>
        <v>0.47818199247867771</v>
      </c>
      <c r="C73" s="336">
        <f>IF(C$6=0,0,C$6/TRE_fec!C$6)</f>
        <v>0.47818199247867743</v>
      </c>
      <c r="D73" s="336">
        <f>IF(D$6=0,0,D$6/TRE_fec!D$6)</f>
        <v>0.47818199247867754</v>
      </c>
      <c r="E73" s="336">
        <f>IF(E$6=0,0,E$6/TRE_fec!E$6)</f>
        <v>0.47818199247867749</v>
      </c>
      <c r="F73" s="336">
        <f>IF(F$6=0,0,F$6/TRE_fec!F$6)</f>
        <v>0.47818199247867765</v>
      </c>
      <c r="G73" s="336">
        <f>IF(G$6=0,0,G$6/TRE_fec!G$6)</f>
        <v>0.4781819924786776</v>
      </c>
      <c r="H73" s="336">
        <f>IF(H$6=0,0,H$6/TRE_fec!H$6)</f>
        <v>0.47818199247867738</v>
      </c>
      <c r="I73" s="336">
        <f>IF(I$6=0,0,I$6/TRE_fec!I$6)</f>
        <v>0.47818199247867749</v>
      </c>
      <c r="J73" s="336">
        <f>IF(J$6=0,0,J$6/TRE_fec!J$6)</f>
        <v>0.4781819924786776</v>
      </c>
      <c r="K73" s="336">
        <f>IF(K$6=0,0,K$6/TRE_fec!K$6)</f>
        <v>0.47818199247867743</v>
      </c>
      <c r="L73" s="336">
        <f>IF(L$6=0,0,L$6/TRE_fec!L$6)</f>
        <v>0.47818199247867749</v>
      </c>
      <c r="M73" s="336">
        <f>IF(M$6=0,0,M$6/TRE_fec!M$6)</f>
        <v>0.47818199247867743</v>
      </c>
      <c r="N73" s="336">
        <f>IF(N$6=0,0,N$6/TRE_fec!N$6)</f>
        <v>0.47818199247867754</v>
      </c>
      <c r="O73" s="336">
        <f>IF(O$6=0,0,O$6/TRE_fec!O$6)</f>
        <v>0.47818199247867749</v>
      </c>
      <c r="P73" s="336">
        <f>IF(P$6=0,0,P$6/TRE_fec!P$6)</f>
        <v>0.47818199247867743</v>
      </c>
      <c r="Q73" s="336">
        <f>IF(Q$6=0,0,Q$6/TRE_fec!Q$6)</f>
        <v>0.47818199247867749</v>
      </c>
      <c r="R73" s="336">
        <f>IF(R$6=0,0,R$6/TRE_fec!R$6)</f>
        <v>0.47818199247867754</v>
      </c>
      <c r="S73" s="336">
        <f>IF(S$6=0,0,S$6/TRE_fec!S$6)</f>
        <v>0.47818199247867754</v>
      </c>
      <c r="T73" s="336">
        <f>IF(T$6=0,0,T$6/TRE_fec!T$6)</f>
        <v>0.47818199247867754</v>
      </c>
      <c r="U73" s="336">
        <f>IF(U$6=0,0,U$6/TRE_fec!U$6)</f>
        <v>0.47818199247867754</v>
      </c>
      <c r="V73" s="336">
        <f>IF(V$6=0,0,V$6/TRE_fec!V$6)</f>
        <v>0.47818199247867754</v>
      </c>
      <c r="W73" s="336">
        <f>IF(W$6=0,0,W$6/TRE_fec!W$6)</f>
        <v>0.47818199247867765</v>
      </c>
      <c r="DA73" s="67"/>
    </row>
    <row r="74" spans="1:105" ht="12" customHeight="1" x14ac:dyDescent="0.25">
      <c r="A74" s="202" t="s">
        <v>93</v>
      </c>
      <c r="B74" s="337">
        <f>IF(B$7=0,0,B$7/TRE_fec!B$7)</f>
        <v>0.1239934597766254</v>
      </c>
      <c r="C74" s="337">
        <f>IF(C$7=0,0,C$7/TRE_fec!C$7)</f>
        <v>0.12399345977662539</v>
      </c>
      <c r="D74" s="337">
        <f>IF(D$7=0,0,D$7/TRE_fec!D$7)</f>
        <v>0.12399345977662543</v>
      </c>
      <c r="E74" s="337">
        <f>IF(E$7=0,0,E$7/TRE_fec!E$7)</f>
        <v>0.12399345977662544</v>
      </c>
      <c r="F74" s="337">
        <f>IF(F$7=0,0,F$7/TRE_fec!F$7)</f>
        <v>0.1239934597766254</v>
      </c>
      <c r="G74" s="337">
        <f>IF(G$7=0,0,G$7/TRE_fec!G$7)</f>
        <v>0.12399345977662546</v>
      </c>
      <c r="H74" s="337">
        <f>IF(H$7=0,0,H$7/TRE_fec!H$7)</f>
        <v>0.12399345977662543</v>
      </c>
      <c r="I74" s="337">
        <f>IF(I$7=0,0,I$7/TRE_fec!I$7)</f>
        <v>0.1239934597766254</v>
      </c>
      <c r="J74" s="337">
        <f>IF(J$7=0,0,J$7/TRE_fec!J$7)</f>
        <v>0.1239934597766254</v>
      </c>
      <c r="K74" s="337">
        <f>IF(K$7=0,0,K$7/TRE_fec!K$7)</f>
        <v>0.12399345977662543</v>
      </c>
      <c r="L74" s="337">
        <f>IF(L$7=0,0,L$7/TRE_fec!L$7)</f>
        <v>0.12399345977662542</v>
      </c>
      <c r="M74" s="337">
        <f>IF(M$7=0,0,M$7/TRE_fec!M$7)</f>
        <v>0.12399345977662539</v>
      </c>
      <c r="N74" s="337">
        <f>IF(N$7=0,0,N$7/TRE_fec!N$7)</f>
        <v>0.12399345977662543</v>
      </c>
      <c r="O74" s="337">
        <f>IF(O$7=0,0,O$7/TRE_fec!O$7)</f>
        <v>0.1239934597766254</v>
      </c>
      <c r="P74" s="337">
        <f>IF(P$7=0,0,P$7/TRE_fec!P$7)</f>
        <v>0.12399345977662543</v>
      </c>
      <c r="Q74" s="337">
        <f>IF(Q$7=0,0,Q$7/TRE_fec!Q$7)</f>
        <v>0.1239934597766254</v>
      </c>
      <c r="R74" s="337">
        <f>IF(R$7=0,0,R$7/TRE_fec!R$7)</f>
        <v>0.1239934597766254</v>
      </c>
      <c r="S74" s="337">
        <f>IF(S$7=0,0,S$7/TRE_fec!S$7)</f>
        <v>0.12399345977662539</v>
      </c>
      <c r="T74" s="337">
        <f>IF(T$7=0,0,T$7/TRE_fec!T$7)</f>
        <v>0.1239934597766254</v>
      </c>
      <c r="U74" s="337">
        <f>IF(U$7=0,0,U$7/TRE_fec!U$7)</f>
        <v>0.1239934597766254</v>
      </c>
      <c r="V74" s="337">
        <f>IF(V$7=0,0,V$7/TRE_fec!V$7)</f>
        <v>0.1239934597766254</v>
      </c>
      <c r="W74" s="337">
        <f>IF(W$7=0,0,W$7/TRE_fec!W$7)</f>
        <v>0.1239934597766254</v>
      </c>
      <c r="DA74" s="174"/>
    </row>
    <row r="75" spans="1:105" ht="12" customHeight="1" x14ac:dyDescent="0.25">
      <c r="A75" s="202" t="s">
        <v>94</v>
      </c>
      <c r="B75" s="337">
        <f>IF(B$8=0,0,B$8/TRE_fec!B$8)</f>
        <v>0.67016888708755207</v>
      </c>
      <c r="C75" s="337">
        <f>IF(C$8=0,0,C$8/TRE_fec!C$8)</f>
        <v>0.67016888708755207</v>
      </c>
      <c r="D75" s="337">
        <f>IF(D$8=0,0,D$8/TRE_fec!D$8)</f>
        <v>0.67016888708755196</v>
      </c>
      <c r="E75" s="337">
        <f>IF(E$8=0,0,E$8/TRE_fec!E$8)</f>
        <v>0.67016888708755185</v>
      </c>
      <c r="F75" s="337">
        <f>IF(F$8=0,0,F$8/TRE_fec!F$8)</f>
        <v>0.67016888708755196</v>
      </c>
      <c r="G75" s="337">
        <f>IF(G$8=0,0,G$8/TRE_fec!G$8)</f>
        <v>0.67016888708755196</v>
      </c>
      <c r="H75" s="337">
        <f>IF(H$8=0,0,H$8/TRE_fec!H$8)</f>
        <v>0.67016888708755196</v>
      </c>
      <c r="I75" s="337">
        <f>IF(I$8=0,0,I$8/TRE_fec!I$8)</f>
        <v>0.67016888708755196</v>
      </c>
      <c r="J75" s="337">
        <f>IF(J$8=0,0,J$8/TRE_fec!J$8)</f>
        <v>0.67016888708755207</v>
      </c>
      <c r="K75" s="337">
        <f>IF(K$8=0,0,K$8/TRE_fec!K$8)</f>
        <v>0.67016888708755185</v>
      </c>
      <c r="L75" s="337">
        <f>IF(L$8=0,0,L$8/TRE_fec!L$8)</f>
        <v>0.67016888708755196</v>
      </c>
      <c r="M75" s="337">
        <f>IF(M$8=0,0,M$8/TRE_fec!M$8)</f>
        <v>0.67016888708755196</v>
      </c>
      <c r="N75" s="337">
        <f>IF(N$8=0,0,N$8/TRE_fec!N$8)</f>
        <v>0.67016888708755196</v>
      </c>
      <c r="O75" s="337">
        <f>IF(O$8=0,0,O$8/TRE_fec!O$8)</f>
        <v>0.67016888708755207</v>
      </c>
      <c r="P75" s="337">
        <f>IF(P$8=0,0,P$8/TRE_fec!P$8)</f>
        <v>0.67016888708755196</v>
      </c>
      <c r="Q75" s="337">
        <f>IF(Q$8=0,0,Q$8/TRE_fec!Q$8)</f>
        <v>0.67016888708755196</v>
      </c>
      <c r="R75" s="337">
        <f>IF(R$8=0,0,R$8/TRE_fec!R$8)</f>
        <v>0.67016888708755207</v>
      </c>
      <c r="S75" s="337">
        <f>IF(S$8=0,0,S$8/TRE_fec!S$8)</f>
        <v>0.67016888708755196</v>
      </c>
      <c r="T75" s="337">
        <f>IF(T$8=0,0,T$8/TRE_fec!T$8)</f>
        <v>0.67016888708755196</v>
      </c>
      <c r="U75" s="337">
        <f>IF(U$8=0,0,U$8/TRE_fec!U$8)</f>
        <v>0.67016888708755196</v>
      </c>
      <c r="V75" s="337">
        <f>IF(V$8=0,0,V$8/TRE_fec!V$8)</f>
        <v>0.67016888708755196</v>
      </c>
      <c r="W75" s="337">
        <f>IF(W$8=0,0,W$8/TRE_fec!W$8)</f>
        <v>0.67016888708755196</v>
      </c>
      <c r="DA75" s="174"/>
    </row>
    <row r="76" spans="1:105" ht="12" customHeight="1" x14ac:dyDescent="0.25">
      <c r="A76" s="202" t="s">
        <v>95</v>
      </c>
      <c r="B76" s="337">
        <f>IF(B$9=0,0,B$9/TRE_fec!B$9)</f>
        <v>0.47381696237812088</v>
      </c>
      <c r="C76" s="337">
        <f>IF(C$9=0,0,C$9/TRE_fec!C$9)</f>
        <v>0.47381696237812054</v>
      </c>
      <c r="D76" s="337">
        <f>IF(D$9=0,0,D$9/TRE_fec!D$9)</f>
        <v>0.47381696237812054</v>
      </c>
      <c r="E76" s="337">
        <f>IF(E$9=0,0,E$9/TRE_fec!E$9)</f>
        <v>0.47381696237812077</v>
      </c>
      <c r="F76" s="337">
        <f>IF(F$9=0,0,F$9/TRE_fec!F$9)</f>
        <v>0.47381696237812077</v>
      </c>
      <c r="G76" s="337">
        <f>IF(G$9=0,0,G$9/TRE_fec!G$9)</f>
        <v>0.47381696237812071</v>
      </c>
      <c r="H76" s="337">
        <f>IF(H$9=0,0,H$9/TRE_fec!H$9)</f>
        <v>0.47381696237812071</v>
      </c>
      <c r="I76" s="337">
        <f>IF(I$9=0,0,I$9/TRE_fec!I$9)</f>
        <v>0.47381696237812088</v>
      </c>
      <c r="J76" s="337">
        <f>IF(J$9=0,0,J$9/TRE_fec!J$9)</f>
        <v>0.47381696237812071</v>
      </c>
      <c r="K76" s="337">
        <f>IF(K$9=0,0,K$9/TRE_fec!K$9)</f>
        <v>0.47381696237812082</v>
      </c>
      <c r="L76" s="337">
        <f>IF(L$9=0,0,L$9/TRE_fec!L$9)</f>
        <v>0.47381696237812088</v>
      </c>
      <c r="M76" s="337">
        <f>IF(M$9=0,0,M$9/TRE_fec!M$9)</f>
        <v>0.4738169623781206</v>
      </c>
      <c r="N76" s="337">
        <f>IF(N$9=0,0,N$9/TRE_fec!N$9)</f>
        <v>0.47381696237812077</v>
      </c>
      <c r="O76" s="337">
        <f>IF(O$9=0,0,O$9/TRE_fec!O$9)</f>
        <v>0.47381696237812082</v>
      </c>
      <c r="P76" s="337">
        <f>IF(P$9=0,0,P$9/TRE_fec!P$9)</f>
        <v>0.4738169623781206</v>
      </c>
      <c r="Q76" s="337">
        <f>IF(Q$9=0,0,Q$9/TRE_fec!Q$9)</f>
        <v>0.47381696237812082</v>
      </c>
      <c r="R76" s="337">
        <f>IF(R$9=0,0,R$9/TRE_fec!R$9)</f>
        <v>0.47381696237812071</v>
      </c>
      <c r="S76" s="337">
        <f>IF(S$9=0,0,S$9/TRE_fec!S$9)</f>
        <v>0.47381696237812065</v>
      </c>
      <c r="T76" s="337">
        <f>IF(T$9=0,0,T$9/TRE_fec!T$9)</f>
        <v>0.47381696237812071</v>
      </c>
      <c r="U76" s="337">
        <f>IF(U$9=0,0,U$9/TRE_fec!U$9)</f>
        <v>0.47381696237812077</v>
      </c>
      <c r="V76" s="337">
        <f>IF(V$9=0,0,V$9/TRE_fec!V$9)</f>
        <v>0.47381696237812077</v>
      </c>
      <c r="W76" s="337">
        <f>IF(W$9=0,0,W$9/TRE_fec!W$9)</f>
        <v>0.47381696237812071</v>
      </c>
      <c r="DA76" s="174"/>
    </row>
    <row r="77" spans="1:105" ht="12" customHeight="1" x14ac:dyDescent="0.25">
      <c r="A77" s="56" t="s">
        <v>96</v>
      </c>
      <c r="B77" s="338">
        <f>IF(B$10=0,0,B$10/TRE_fec!B$10)</f>
        <v>0.68495663921049066</v>
      </c>
      <c r="C77" s="338">
        <f>IF(C$10=0,0,C$10/TRE_fec!C$10)</f>
        <v>0.71620564410502841</v>
      </c>
      <c r="D77" s="338">
        <f>IF(D$10=0,0,D$10/TRE_fec!D$10)</f>
        <v>0.71933616511260379</v>
      </c>
      <c r="E77" s="338">
        <f>IF(E$10=0,0,E$10/TRE_fec!E$10)</f>
        <v>0.72609989022181864</v>
      </c>
      <c r="F77" s="338">
        <f>IF(F$10=0,0,F$10/TRE_fec!F$10)</f>
        <v>0.73262086412798655</v>
      </c>
      <c r="G77" s="338">
        <f>IF(G$10=0,0,G$10/TRE_fec!G$10)</f>
        <v>0.72996520534815579</v>
      </c>
      <c r="H77" s="338">
        <f>IF(H$10=0,0,H$10/TRE_fec!H$10)</f>
        <v>0.74089088473932785</v>
      </c>
      <c r="I77" s="338">
        <f>IF(I$10=0,0,I$10/TRE_fec!I$10)</f>
        <v>0.74527167422338192</v>
      </c>
      <c r="J77" s="338">
        <f>IF(J$10=0,0,J$10/TRE_fec!J$10)</f>
        <v>0.74862935294919586</v>
      </c>
      <c r="K77" s="338">
        <f>IF(K$10=0,0,K$10/TRE_fec!K$10)</f>
        <v>0.75353010886538241</v>
      </c>
      <c r="L77" s="338">
        <f>IF(L$10=0,0,L$10/TRE_fec!L$10)</f>
        <v>0.75866002608819927</v>
      </c>
      <c r="M77" s="338">
        <f>IF(M$10=0,0,M$10/TRE_fec!M$10)</f>
        <v>0.75776585680907016</v>
      </c>
      <c r="N77" s="338">
        <f>IF(N$10=0,0,N$10/TRE_fec!N$10)</f>
        <v>0.78172302385787984</v>
      </c>
      <c r="O77" s="338">
        <f>IF(O$10=0,0,O$10/TRE_fec!O$10)</f>
        <v>0.76319526415127859</v>
      </c>
      <c r="P77" s="338">
        <f>IF(P$10=0,0,P$10/TRE_fec!P$10)</f>
        <v>0.77336157936336636</v>
      </c>
      <c r="Q77" s="338">
        <f>IF(Q$10=0,0,Q$10/TRE_fec!Q$10)</f>
        <v>0.77020109828770522</v>
      </c>
      <c r="R77" s="338">
        <f>IF(R$10=0,0,R$10/TRE_fec!R$10)</f>
        <v>0.76931119383731328</v>
      </c>
      <c r="S77" s="338">
        <f>IF(S$10=0,0,S$10/TRE_fec!S$10)</f>
        <v>0.7713873229798861</v>
      </c>
      <c r="T77" s="338">
        <f>IF(T$10=0,0,T$10/TRE_fec!T$10)</f>
        <v>0.77103749590189474</v>
      </c>
      <c r="U77" s="338">
        <f>IF(U$10=0,0,U$10/TRE_fec!U$10)</f>
        <v>0.77549228507159773</v>
      </c>
      <c r="V77" s="338">
        <f>IF(V$10=0,0,V$10/TRE_fec!V$10)</f>
        <v>0.77168704075508565</v>
      </c>
      <c r="W77" s="338">
        <f>IF(W$10=0,0,W$10/TRE_fec!W$10)</f>
        <v>0.76873298340108054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0.527902639439921</v>
      </c>
      <c r="C78" s="351">
        <f>IF(C$16=0,0,C$16/TRE_fec!C$16)</f>
        <v>0.55150776445522098</v>
      </c>
      <c r="D78" s="351">
        <f>IF(D$16=0,0,D$16/TRE_fec!D$16)</f>
        <v>0.5461553752094247</v>
      </c>
      <c r="E78" s="351">
        <f>IF(E$16=0,0,E$16/TRE_fec!E$16)</f>
        <v>0.54432713780531816</v>
      </c>
      <c r="F78" s="351">
        <f>IF(F$16=0,0,F$16/TRE_fec!F$16)</f>
        <v>0.5576909421227787</v>
      </c>
      <c r="G78" s="351">
        <f>IF(G$16=0,0,G$16/TRE_fec!G$16)</f>
        <v>0.55581114745186277</v>
      </c>
      <c r="H78" s="351">
        <f>IF(H$16=0,0,H$16/TRE_fec!H$16)</f>
        <v>0.56519236433933373</v>
      </c>
      <c r="I78" s="351">
        <f>IF(I$16=0,0,I$16/TRE_fec!I$16)</f>
        <v>0.57123463334435187</v>
      </c>
      <c r="J78" s="351">
        <f>IF(J$16=0,0,J$16/TRE_fec!J$16)</f>
        <v>0.5740239985575869</v>
      </c>
      <c r="K78" s="351">
        <f>IF(K$16=0,0,K$16/TRE_fec!K$16)</f>
        <v>0.57754267754136457</v>
      </c>
      <c r="L78" s="351">
        <f>IF(L$16=0,0,L$16/TRE_fec!L$16)</f>
        <v>0.58207423489564869</v>
      </c>
      <c r="M78" s="351">
        <f>IF(M$16=0,0,M$16/TRE_fec!M$16)</f>
        <v>0.58250682711269519</v>
      </c>
      <c r="N78" s="351">
        <f>IF(N$16=0,0,N$16/TRE_fec!N$16)</f>
        <v>0.60021204353876534</v>
      </c>
      <c r="O78" s="351">
        <f>IF(O$16=0,0,O$16/TRE_fec!O$16)</f>
        <v>0.58623848809107448</v>
      </c>
      <c r="P78" s="351">
        <f>IF(P$16=0,0,P$16/TRE_fec!P$16)</f>
        <v>0.59406783039787769</v>
      </c>
      <c r="Q78" s="351">
        <f>IF(Q$16=0,0,Q$16/TRE_fec!Q$16)</f>
        <v>0.59174368404399935</v>
      </c>
      <c r="R78" s="351">
        <f>IF(R$16=0,0,R$16/TRE_fec!R$16)</f>
        <v>0.59098992401418216</v>
      </c>
      <c r="S78" s="351">
        <f>IF(S$16=0,0,S$16/TRE_fec!S$16)</f>
        <v>0.59040773228120702</v>
      </c>
      <c r="T78" s="351">
        <f>IF(T$16=0,0,T$16/TRE_fec!T$16)</f>
        <v>0.59149621693356391</v>
      </c>
      <c r="U78" s="351">
        <f>IF(U$16=0,0,U$16/TRE_fec!U$16)</f>
        <v>0.5946203768105468</v>
      </c>
      <c r="V78" s="351">
        <f>IF(V$16=0,0,V$16/TRE_fec!V$16)</f>
        <v>0.58995033045552359</v>
      </c>
      <c r="W78" s="351">
        <f>IF(W$16=0,0,W$16/TRE_fec!W$16)</f>
        <v>0.58727194833422092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0.45913116241090751</v>
      </c>
      <c r="C79" s="351">
        <f>IF(C$24=0,0,C$24/TRE_fec!C$24)</f>
        <v>0.46336377909297211</v>
      </c>
      <c r="D79" s="351">
        <f>IF(D$24=0,0,D$24/TRE_fec!D$24)</f>
        <v>0.46352006111639271</v>
      </c>
      <c r="E79" s="351">
        <f>IF(E$24=0,0,E$24/TRE_fec!E$24)</f>
        <v>0.4636795676250785</v>
      </c>
      <c r="F79" s="351">
        <f>IF(F$24=0,0,F$24/TRE_fec!F$24)</f>
        <v>0.46496792701697814</v>
      </c>
      <c r="G79" s="351">
        <f>IF(G$24=0,0,G$24/TRE_fec!G$24)</f>
        <v>0.46497442202227962</v>
      </c>
      <c r="H79" s="351">
        <f>IF(H$24=0,0,H$24/TRE_fec!H$24)</f>
        <v>0.46633013422195935</v>
      </c>
      <c r="I79" s="351">
        <f>IF(I$24=0,0,I$24/TRE_fec!I$24)</f>
        <v>0.467112442367345</v>
      </c>
      <c r="J79" s="351">
        <f>IF(J$24=0,0,J$24/TRE_fec!J$24)</f>
        <v>0.4675146348207182</v>
      </c>
      <c r="K79" s="351">
        <f>IF(K$24=0,0,K$24/TRE_fec!K$24)</f>
        <v>0.46778465232784805</v>
      </c>
      <c r="L79" s="351">
        <f>IF(L$24=0,0,L$24/TRE_fec!L$24)</f>
        <v>0.46840715149984008</v>
      </c>
      <c r="M79" s="351">
        <f>IF(M$24=0,0,M$24/TRE_fec!M$24)</f>
        <v>0.46854835288396185</v>
      </c>
      <c r="N79" s="351">
        <f>IF(N$24=0,0,N$24/TRE_fec!N$24)</f>
        <v>0.47137598569506145</v>
      </c>
      <c r="O79" s="351">
        <f>IF(O$24=0,0,O$24/TRE_fec!O$24)</f>
        <v>0.469320595953157</v>
      </c>
      <c r="P79" s="351">
        <f>IF(P$24=0,0,P$24/TRE_fec!P$24)</f>
        <v>0.4706717198441458</v>
      </c>
      <c r="Q79" s="351">
        <f>IF(Q$24=0,0,Q$24/TRE_fec!Q$24)</f>
        <v>0.47044906755054167</v>
      </c>
      <c r="R79" s="351">
        <f>IF(R$24=0,0,R$24/TRE_fec!R$24)</f>
        <v>0.47000822470733811</v>
      </c>
      <c r="S79" s="351">
        <f>IF(S$24=0,0,S$24/TRE_fec!S$24)</f>
        <v>0.46988649324122245</v>
      </c>
      <c r="T79" s="351">
        <f>IF(T$24=0,0,T$24/TRE_fec!T$24)</f>
        <v>0.47003937523215217</v>
      </c>
      <c r="U79" s="351">
        <f>IF(U$24=0,0,U$24/TRE_fec!U$24)</f>
        <v>0.47044373524662003</v>
      </c>
      <c r="V79" s="351">
        <f>IF(V$24=0,0,V$24/TRE_fec!V$24)</f>
        <v>0.46972749977222344</v>
      </c>
      <c r="W79" s="351">
        <f>IF(W$24=0,0,W$24/TRE_fec!W$24)</f>
        <v>0.46934823499376477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0.45248797666278961</v>
      </c>
      <c r="C80" s="351">
        <f>IF(C$27=0,0,C$27/TRE_fec!C$27)</f>
        <v>0.47272094096161826</v>
      </c>
      <c r="D80" s="351">
        <f>IF(D$27=0,0,D$27/TRE_fec!D$27)</f>
        <v>0.46813317875093541</v>
      </c>
      <c r="E80" s="351">
        <f>IF(E$27=0,0,E$27/TRE_fec!E$27)</f>
        <v>0.46656611811884402</v>
      </c>
      <c r="F80" s="351">
        <f>IF(F$27=0,0,F$27/TRE_fec!F$27)</f>
        <v>0.47802080753381015</v>
      </c>
      <c r="G80" s="351">
        <f>IF(G$27=0,0,G$27/TRE_fec!G$27)</f>
        <v>0.47640955495873943</v>
      </c>
      <c r="H80" s="351">
        <f>IF(H$27=0,0,H$27/TRE_fec!H$27)</f>
        <v>0.48445059800514328</v>
      </c>
      <c r="I80" s="351">
        <f>IF(I$27=0,0,I$27/TRE_fec!I$27)</f>
        <v>0.48962968572373028</v>
      </c>
      <c r="J80" s="351">
        <f>IF(J$27=0,0,J$27/TRE_fec!J$27)</f>
        <v>0.49202057019221712</v>
      </c>
      <c r="K80" s="351">
        <f>IF(K$27=0,0,K$27/TRE_fec!K$27)</f>
        <v>0.49503658074974116</v>
      </c>
      <c r="L80" s="351">
        <f>IF(L$27=0,0,L$27/TRE_fec!L$27)</f>
        <v>0.49892077276769886</v>
      </c>
      <c r="M80" s="351">
        <f>IF(M$27=0,0,M$27/TRE_fec!M$27)</f>
        <v>0.49929156609659603</v>
      </c>
      <c r="N80" s="351">
        <f>IF(N$27=0,0,N$27/TRE_fec!N$27)</f>
        <v>0.51446746589037018</v>
      </c>
      <c r="O80" s="351">
        <f>IF(O$27=0,0,O$27/TRE_fec!O$27)</f>
        <v>0.5024901326494926</v>
      </c>
      <c r="P80" s="351">
        <f>IF(P$27=0,0,P$27/TRE_fec!P$27)</f>
        <v>0.50920099748389513</v>
      </c>
      <c r="Q80" s="351">
        <f>IF(Q$27=0,0,Q$27/TRE_fec!Q$27)</f>
        <v>0.50720887203771359</v>
      </c>
      <c r="R80" s="351">
        <f>IF(R$27=0,0,R$27/TRE_fec!R$27)</f>
        <v>0.50656279201215615</v>
      </c>
      <c r="S80" s="351">
        <f>IF(S$27=0,0,S$27/TRE_fec!S$27)</f>
        <v>0.50606377052674878</v>
      </c>
      <c r="T80" s="351">
        <f>IF(T$27=0,0,T$27/TRE_fec!T$27)</f>
        <v>0.50699675737162642</v>
      </c>
      <c r="U80" s="351">
        <f>IF(U$27=0,0,U$27/TRE_fec!U$27)</f>
        <v>0.50967460869475434</v>
      </c>
      <c r="V80" s="351">
        <f>IF(V$27=0,0,V$27/TRE_fec!V$27)</f>
        <v>0.50567171181902038</v>
      </c>
      <c r="W80" s="351">
        <f>IF(W$27=0,0,W$27/TRE_fec!W$27)</f>
        <v>0.50337595571504667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0.72158686602314959</v>
      </c>
      <c r="C81" s="351">
        <f>IF(C$35=0,0,C$35/TRE_fec!C$35)</f>
        <v>0.72884346870059213</v>
      </c>
      <c r="D81" s="351">
        <f>IF(D$35=0,0,D$35/TRE_fec!D$35)</f>
        <v>0.72212821347249889</v>
      </c>
      <c r="E81" s="351">
        <f>IF(E$35=0,0,E$35/TRE_fec!E$35)</f>
        <v>0.72054505237898636</v>
      </c>
      <c r="F81" s="351">
        <f>IF(F$35=0,0,F$35/TRE_fec!F$35)</f>
        <v>0.71935223294493789</v>
      </c>
      <c r="G81" s="351">
        <f>IF(G$35=0,0,G$35/TRE_fec!G$35)</f>
        <v>0.71282597993359675</v>
      </c>
      <c r="H81" s="351">
        <f>IF(H$35=0,0,H$35/TRE_fec!H$35)</f>
        <v>0.70894628840585894</v>
      </c>
      <c r="I81" s="351">
        <f>IF(I$35=0,0,I$35/TRE_fec!I$35)</f>
        <v>0.70829007276870293</v>
      </c>
      <c r="J81" s="351">
        <f>IF(J$35=0,0,J$35/TRE_fec!J$35)</f>
        <v>0.70782420248713374</v>
      </c>
      <c r="K81" s="351">
        <f>IF(K$35=0,0,K$35/TRE_fec!K$35)</f>
        <v>0.7110346172073434</v>
      </c>
      <c r="L81" s="351">
        <f>IF(L$35=0,0,L$35/TRE_fec!L$35)</f>
        <v>0.71093429246048501</v>
      </c>
      <c r="M81" s="351">
        <f>IF(M$35=0,0,M$35/TRE_fec!M$35)</f>
        <v>0.70961923337538679</v>
      </c>
      <c r="N81" s="351">
        <f>IF(N$35=0,0,N$35/TRE_fec!N$35)</f>
        <v>0.70928007367509094</v>
      </c>
      <c r="O81" s="351">
        <f>IF(O$35=0,0,O$35/TRE_fec!O$35)</f>
        <v>0.70572937094046395</v>
      </c>
      <c r="P81" s="351">
        <f>IF(P$35=0,0,P$35/TRE_fec!P$35)</f>
        <v>0.70344146756966441</v>
      </c>
      <c r="Q81" s="351">
        <f>IF(Q$35=0,0,Q$35/TRE_fec!Q$35)</f>
        <v>0.69996196904373553</v>
      </c>
      <c r="R81" s="351">
        <f>IF(R$35=0,0,R$35/TRE_fec!R$35)</f>
        <v>0.70574310400982576</v>
      </c>
      <c r="S81" s="351">
        <f>IF(S$35=0,0,S$35/TRE_fec!S$35)</f>
        <v>0.70693680544342907</v>
      </c>
      <c r="T81" s="351">
        <f>IF(T$35=0,0,T$35/TRE_fec!T$35)</f>
        <v>0.70574236998391271</v>
      </c>
      <c r="U81" s="351">
        <f>IF(U$35=0,0,U$35/TRE_fec!U$35)</f>
        <v>0.70619000684283595</v>
      </c>
      <c r="V81" s="351">
        <f>IF(V$35=0,0,V$35/TRE_fec!V$35)</f>
        <v>0.7065110078344784</v>
      </c>
      <c r="W81" s="351">
        <f>IF(W$35=0,0,W$35/TRE_fec!W$35)</f>
        <v>0.70705687869794775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0.6189472792147368</v>
      </c>
      <c r="C82" s="351">
        <f>IF(C$46=0,0,C$46/TRE_fec!C$46)</f>
        <v>0.6189472792147368</v>
      </c>
      <c r="D82" s="351">
        <f>IF(D$46=0,0,D$46/TRE_fec!D$46)</f>
        <v>0.61894727921473669</v>
      </c>
      <c r="E82" s="351">
        <f>IF(E$46=0,0,E$46/TRE_fec!E$46)</f>
        <v>0.61894727921473669</v>
      </c>
      <c r="F82" s="351">
        <f>IF(F$46=0,0,F$46/TRE_fec!F$46)</f>
        <v>0.61894727921473658</v>
      </c>
      <c r="G82" s="351">
        <f>IF(G$46=0,0,G$46/TRE_fec!G$46)</f>
        <v>0.61894727921473669</v>
      </c>
      <c r="H82" s="351">
        <f>IF(H$46=0,0,H$46/TRE_fec!H$46)</f>
        <v>0.6189472792147368</v>
      </c>
      <c r="I82" s="351">
        <f>IF(I$46=0,0,I$46/TRE_fec!I$46)</f>
        <v>0.61894727921473691</v>
      </c>
      <c r="J82" s="351">
        <f>IF(J$46=0,0,J$46/TRE_fec!J$46)</f>
        <v>0.61894727921473658</v>
      </c>
      <c r="K82" s="351">
        <f>IF(K$46=0,0,K$46/TRE_fec!K$46)</f>
        <v>0.6189472792147368</v>
      </c>
      <c r="L82" s="351">
        <f>IF(L$46=0,0,L$46/TRE_fec!L$46)</f>
        <v>0.61894727921473669</v>
      </c>
      <c r="M82" s="351">
        <f>IF(M$46=0,0,M$46/TRE_fec!M$46)</f>
        <v>0.6189472792147368</v>
      </c>
      <c r="N82" s="351">
        <f>IF(N$46=0,0,N$46/TRE_fec!N$46)</f>
        <v>0.6189472792147368</v>
      </c>
      <c r="O82" s="351">
        <f>IF(O$46=0,0,O$46/TRE_fec!O$46)</f>
        <v>0.6189472792147368</v>
      </c>
      <c r="P82" s="351">
        <f>IF(P$46=0,0,P$46/TRE_fec!P$46)</f>
        <v>0.61894727921473713</v>
      </c>
      <c r="Q82" s="351">
        <f>IF(Q$46=0,0,Q$46/TRE_fec!Q$46)</f>
        <v>0.61894727921473691</v>
      </c>
      <c r="R82" s="351">
        <f>IF(R$46=0,0,R$46/TRE_fec!R$46)</f>
        <v>0.61894727921473691</v>
      </c>
      <c r="S82" s="351">
        <f>IF(S$46=0,0,S$46/TRE_fec!S$46)</f>
        <v>0.61894727921473691</v>
      </c>
      <c r="T82" s="351">
        <f>IF(T$46=0,0,T$46/TRE_fec!T$46)</f>
        <v>0.61894727921473702</v>
      </c>
      <c r="U82" s="351">
        <f>IF(U$46=0,0,U$46/TRE_fec!U$46)</f>
        <v>0.6189472792147368</v>
      </c>
      <c r="V82" s="351">
        <f>IF(V$46=0,0,V$46/TRE_fec!V$46)</f>
        <v>0.6189472792147368</v>
      </c>
      <c r="W82" s="351">
        <f>IF(W$46=0,0,W$46/TRE_fec!W$46)</f>
        <v>0.61894727921473691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0.56975800153616296</v>
      </c>
      <c r="C83" s="339">
        <f>IF(C$47=0,0,C$47/TRE_fec!C$47)</f>
        <v>0.56975800153616307</v>
      </c>
      <c r="D83" s="339">
        <f>IF(D$47=0,0,D$47/TRE_fec!D$47)</f>
        <v>0.56975800153616318</v>
      </c>
      <c r="E83" s="339">
        <f>IF(E$47=0,0,E$47/TRE_fec!E$47)</f>
        <v>0.56975800153616307</v>
      </c>
      <c r="F83" s="339">
        <f>IF(F$47=0,0,F$47/TRE_fec!F$47)</f>
        <v>0.56975800153616307</v>
      </c>
      <c r="G83" s="339">
        <f>IF(G$47=0,0,G$47/TRE_fec!G$47)</f>
        <v>0.56975800153616318</v>
      </c>
      <c r="H83" s="339">
        <f>IF(H$47=0,0,H$47/TRE_fec!H$47)</f>
        <v>0.56975800153616318</v>
      </c>
      <c r="I83" s="339">
        <f>IF(I$47=0,0,I$47/TRE_fec!I$47)</f>
        <v>0.56975800153616318</v>
      </c>
      <c r="J83" s="339">
        <f>IF(J$47=0,0,J$47/TRE_fec!J$47)</f>
        <v>0.56975800153616296</v>
      </c>
      <c r="K83" s="339">
        <f>IF(K$47=0,0,K$47/TRE_fec!K$47)</f>
        <v>0.56975800153616307</v>
      </c>
      <c r="L83" s="339">
        <f>IF(L$47=0,0,L$47/TRE_fec!L$47)</f>
        <v>0.56975800153616341</v>
      </c>
      <c r="M83" s="339">
        <f>IF(M$47=0,0,M$47/TRE_fec!M$47)</f>
        <v>0.56975800153616318</v>
      </c>
      <c r="N83" s="339">
        <f>IF(N$47=0,0,N$47/TRE_fec!N$47)</f>
        <v>0.56975800153616296</v>
      </c>
      <c r="O83" s="339">
        <f>IF(O$47=0,0,O$47/TRE_fec!O$47)</f>
        <v>0.56975800153616307</v>
      </c>
      <c r="P83" s="339">
        <f>IF(P$47=0,0,P$47/TRE_fec!P$47)</f>
        <v>0.56975800153616307</v>
      </c>
      <c r="Q83" s="339">
        <f>IF(Q$47=0,0,Q$47/TRE_fec!Q$47)</f>
        <v>0.56975800153616318</v>
      </c>
      <c r="R83" s="339">
        <f>IF(R$47=0,0,R$47/TRE_fec!R$47)</f>
        <v>0.56975800153616296</v>
      </c>
      <c r="S83" s="339">
        <f>IF(S$47=0,0,S$47/TRE_fec!S$47)</f>
        <v>0.56975800153616329</v>
      </c>
      <c r="T83" s="339">
        <f>IF(T$47=0,0,T$47/TRE_fec!T$47)</f>
        <v>0.56975800153616352</v>
      </c>
      <c r="U83" s="339">
        <f>IF(U$47=0,0,U$47/TRE_fec!U$47)</f>
        <v>0.56975800153616274</v>
      </c>
      <c r="V83" s="339">
        <f>IF(V$47=0,0,V$47/TRE_fec!V$47)</f>
        <v>0.56975800153616307</v>
      </c>
      <c r="W83" s="339">
        <f>IF(W$47=0,0,W$47/TRE_fec!W$47)</f>
        <v>0.56975800153616329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HU: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114.5671214387972</v>
      </c>
      <c r="C5" s="225">
        <v>107.1955814400327</v>
      </c>
      <c r="D5" s="225">
        <v>134.60290859948529</v>
      </c>
      <c r="E5" s="225">
        <v>150.36935735978909</v>
      </c>
      <c r="F5" s="225">
        <v>138.90131207937901</v>
      </c>
      <c r="G5" s="225">
        <v>150.44078111936599</v>
      </c>
      <c r="H5" s="225">
        <v>151.45606463925449</v>
      </c>
      <c r="I5" s="225">
        <v>143.56235987855089</v>
      </c>
      <c r="J5" s="225">
        <v>139.72511987874481</v>
      </c>
      <c r="K5" s="225">
        <v>104.4507009584418</v>
      </c>
      <c r="L5" s="225">
        <v>114.2962509594707</v>
      </c>
      <c r="M5" s="225">
        <v>115.1495989185954</v>
      </c>
      <c r="N5" s="225">
        <v>116.01291095945589</v>
      </c>
      <c r="O5" s="225">
        <v>171.78626987899699</v>
      </c>
      <c r="P5" s="225">
        <v>146.8442098794026</v>
      </c>
      <c r="Q5" s="225">
        <v>166.63628987888421</v>
      </c>
      <c r="R5" s="225">
        <v>174.52626443876591</v>
      </c>
      <c r="S5" s="225">
        <v>181.4251211994731</v>
      </c>
      <c r="T5" s="225">
        <v>182.85597863846539</v>
      </c>
      <c r="U5" s="225">
        <v>167.71086971947301</v>
      </c>
      <c r="V5" s="225">
        <v>160.79184863944499</v>
      </c>
      <c r="W5" s="225">
        <v>190.5809486394833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4.9283441318764094</v>
      </c>
      <c r="C10" s="262">
        <v>4.5054366326022812</v>
      </c>
      <c r="D10" s="262">
        <v>4.9892396087467414</v>
      </c>
      <c r="E10" s="262">
        <v>5.0997841818799028</v>
      </c>
      <c r="F10" s="262">
        <v>4.8111223626853548</v>
      </c>
      <c r="G10" s="262">
        <v>5.1036571494315748</v>
      </c>
      <c r="H10" s="262">
        <v>4.8328391218236622</v>
      </c>
      <c r="I10" s="262">
        <v>4.578545584954651</v>
      </c>
      <c r="J10" s="262">
        <v>4.3714108685837729</v>
      </c>
      <c r="K10" s="262">
        <v>3.1864705966942668</v>
      </c>
      <c r="L10" s="262">
        <v>3.3697896628405579</v>
      </c>
      <c r="M10" s="262">
        <v>3.4247793371948081</v>
      </c>
      <c r="N10" s="262">
        <v>3.0471792974971059</v>
      </c>
      <c r="O10" s="262">
        <v>5.1162559571472723</v>
      </c>
      <c r="P10" s="262">
        <v>4.0044143524077906</v>
      </c>
      <c r="Q10" s="262">
        <v>4.5615907909665641</v>
      </c>
      <c r="R10" s="262">
        <v>5.0048515064566352</v>
      </c>
      <c r="S10" s="262">
        <v>5.1477436527215854</v>
      </c>
      <c r="T10" s="262">
        <v>5.200497579734348</v>
      </c>
      <c r="U10" s="262">
        <v>4.6465930876811372</v>
      </c>
      <c r="V10" s="262">
        <v>4.6447757194444108</v>
      </c>
      <c r="W10" s="262">
        <v>5.6178417707266286</v>
      </c>
      <c r="DA10" s="68" t="s">
        <v>2491</v>
      </c>
    </row>
    <row r="11" spans="1:105" ht="12" customHeight="1" x14ac:dyDescent="0.25">
      <c r="A11" s="37" t="s">
        <v>160</v>
      </c>
      <c r="B11" s="228">
        <v>0.15652313387996719</v>
      </c>
      <c r="C11" s="228">
        <v>0.15891171787632341</v>
      </c>
      <c r="D11" s="228">
        <v>0</v>
      </c>
      <c r="E11" s="228">
        <v>0</v>
      </c>
      <c r="F11" s="228">
        <v>0.14140794142323371</v>
      </c>
      <c r="G11" s="228">
        <v>0.13611438125123729</v>
      </c>
      <c r="H11" s="228">
        <v>0</v>
      </c>
      <c r="I11" s="228">
        <v>0.12076921172868101</v>
      </c>
      <c r="J11" s="228">
        <v>0.1189767857860117</v>
      </c>
      <c r="K11" s="228">
        <v>0</v>
      </c>
      <c r="L11" s="228">
        <v>0</v>
      </c>
      <c r="M11" s="228">
        <v>0.11206575036875351</v>
      </c>
      <c r="N11" s="228">
        <v>0</v>
      </c>
      <c r="O11" s="228">
        <v>0.1146487065612896</v>
      </c>
      <c r="P11" s="228">
        <v>0.1066582122310438</v>
      </c>
      <c r="Q11" s="228">
        <v>0.1057182885030568</v>
      </c>
      <c r="R11" s="228">
        <v>0.11383710064750741</v>
      </c>
      <c r="S11" s="228">
        <v>0.1149514324967541</v>
      </c>
      <c r="T11" s="228">
        <v>0.1130670973265452</v>
      </c>
      <c r="U11" s="228">
        <v>0</v>
      </c>
      <c r="V11" s="228">
        <v>0.1150767320466545</v>
      </c>
      <c r="W11" s="228">
        <v>0.1162500531625611</v>
      </c>
      <c r="DA11" s="69" t="s">
        <v>2492</v>
      </c>
    </row>
    <row r="12" spans="1:105" ht="12" customHeight="1" x14ac:dyDescent="0.25">
      <c r="A12" s="37" t="s">
        <v>162</v>
      </c>
      <c r="B12" s="228">
        <v>4.7718209979964419</v>
      </c>
      <c r="C12" s="228">
        <v>4.3465249147259577</v>
      </c>
      <c r="D12" s="228">
        <v>4.9892396087467414</v>
      </c>
      <c r="E12" s="228">
        <v>5.0997841818799028</v>
      </c>
      <c r="F12" s="228">
        <v>4.6697144212621211</v>
      </c>
      <c r="G12" s="228">
        <v>4.9675427681803379</v>
      </c>
      <c r="H12" s="228">
        <v>4.8328391218236622</v>
      </c>
      <c r="I12" s="228">
        <v>4.4577763732259701</v>
      </c>
      <c r="J12" s="228">
        <v>4.2524340827977616</v>
      </c>
      <c r="K12" s="228">
        <v>3.1864705966942668</v>
      </c>
      <c r="L12" s="228">
        <v>3.3697896628405579</v>
      </c>
      <c r="M12" s="228">
        <v>3.312713586826054</v>
      </c>
      <c r="N12" s="228">
        <v>3.0471792974971059</v>
      </c>
      <c r="O12" s="228">
        <v>5.001607250585983</v>
      </c>
      <c r="P12" s="228">
        <v>3.8977561401767469</v>
      </c>
      <c r="Q12" s="228">
        <v>4.4558725024635084</v>
      </c>
      <c r="R12" s="228">
        <v>4.8910144058091278</v>
      </c>
      <c r="S12" s="228">
        <v>5.032792220224831</v>
      </c>
      <c r="T12" s="228">
        <v>5.0874304824078029</v>
      </c>
      <c r="U12" s="228">
        <v>4.6465930876811372</v>
      </c>
      <c r="V12" s="228">
        <v>4.5296989873977562</v>
      </c>
      <c r="W12" s="228">
        <v>5.5015917175640672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31.942971225124889</v>
      </c>
      <c r="C16" s="263">
        <f t="shared" si="0"/>
        <v>29.201904100199961</v>
      </c>
      <c r="D16" s="263">
        <f t="shared" si="0"/>
        <v>36.272999421576387</v>
      </c>
      <c r="E16" s="263">
        <f t="shared" si="0"/>
        <v>40.683382930864731</v>
      </c>
      <c r="F16" s="263">
        <f t="shared" si="0"/>
        <v>35.138958236267882</v>
      </c>
      <c r="G16" s="263">
        <f t="shared" si="0"/>
        <v>36.977120874635283</v>
      </c>
      <c r="H16" s="263">
        <f t="shared" si="0"/>
        <v>34.981019058445987</v>
      </c>
      <c r="I16" s="263">
        <f t="shared" si="0"/>
        <v>31.77217266406063</v>
      </c>
      <c r="J16" s="263">
        <f t="shared" si="0"/>
        <v>30.363393887980909</v>
      </c>
      <c r="K16" s="263">
        <f t="shared" si="0"/>
        <v>22.598832114014531</v>
      </c>
      <c r="L16" s="263">
        <f t="shared" si="0"/>
        <v>23.98803473378506</v>
      </c>
      <c r="M16" s="263">
        <f t="shared" si="0"/>
        <v>23.908425772735349</v>
      </c>
      <c r="N16" s="263">
        <f t="shared" si="0"/>
        <v>20.433975052183978</v>
      </c>
      <c r="O16" s="263">
        <f t="shared" si="0"/>
        <v>33.893912372243548</v>
      </c>
      <c r="P16" s="263">
        <f t="shared" si="0"/>
        <v>26.768730623561929</v>
      </c>
      <c r="Q16" s="263">
        <f t="shared" si="0"/>
        <v>30.51461270465451</v>
      </c>
      <c r="R16" s="263">
        <f t="shared" si="0"/>
        <v>33.21258193500406</v>
      </c>
      <c r="S16" s="263">
        <f t="shared" si="0"/>
        <v>35.005887868019961</v>
      </c>
      <c r="T16" s="263">
        <f t="shared" si="0"/>
        <v>34.800020134568321</v>
      </c>
      <c r="U16" s="263">
        <f t="shared" si="0"/>
        <v>31.13519910322551</v>
      </c>
      <c r="V16" s="263">
        <f t="shared" si="0"/>
        <v>31.299301819985821</v>
      </c>
      <c r="W16" s="263">
        <f t="shared" si="0"/>
        <v>37.751987708741467</v>
      </c>
      <c r="DA16" s="70"/>
    </row>
    <row r="17" spans="1:105" ht="12" customHeight="1" x14ac:dyDescent="0.25">
      <c r="A17" s="60" t="s">
        <v>2406</v>
      </c>
      <c r="B17" s="331">
        <v>31.942971225124889</v>
      </c>
      <c r="C17" s="331">
        <v>29.201904100199961</v>
      </c>
      <c r="D17" s="331">
        <v>36.272999421576387</v>
      </c>
      <c r="E17" s="331">
        <v>40.683382930864731</v>
      </c>
      <c r="F17" s="331">
        <v>35.138958236267882</v>
      </c>
      <c r="G17" s="331">
        <v>36.977120874635283</v>
      </c>
      <c r="H17" s="331">
        <v>34.981019058445987</v>
      </c>
      <c r="I17" s="331">
        <v>31.77217266406063</v>
      </c>
      <c r="J17" s="331">
        <v>30.363393887980909</v>
      </c>
      <c r="K17" s="331">
        <v>22.598832114014531</v>
      </c>
      <c r="L17" s="331">
        <v>23.98803473378506</v>
      </c>
      <c r="M17" s="331">
        <v>23.908425772735349</v>
      </c>
      <c r="N17" s="331">
        <v>20.433975052183978</v>
      </c>
      <c r="O17" s="331">
        <v>33.893912372243548</v>
      </c>
      <c r="P17" s="331">
        <v>26.768730623561929</v>
      </c>
      <c r="Q17" s="331">
        <v>30.51461270465451</v>
      </c>
      <c r="R17" s="331">
        <v>33.21258193500406</v>
      </c>
      <c r="S17" s="331">
        <v>35.005887868019961</v>
      </c>
      <c r="T17" s="331">
        <v>34.800020134568321</v>
      </c>
      <c r="U17" s="331">
        <v>31.13519910322551</v>
      </c>
      <c r="V17" s="331">
        <v>31.299301819985821</v>
      </c>
      <c r="W17" s="331">
        <v>37.751987708741467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4.7408038662104266</v>
      </c>
      <c r="E18" s="232">
        <v>4.1519432178871583</v>
      </c>
      <c r="F18" s="232">
        <v>1.953268643138476</v>
      </c>
      <c r="G18" s="232">
        <v>1.8698685619076181</v>
      </c>
      <c r="H18" s="232">
        <v>1.7845032763034769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0.98050731251369549</v>
      </c>
      <c r="E19" s="232">
        <v>0</v>
      </c>
      <c r="F19" s="232">
        <v>0.92364750481915947</v>
      </c>
      <c r="G19" s="232">
        <v>0.88742756793522282</v>
      </c>
      <c r="H19" s="232">
        <v>0.83868877881492687</v>
      </c>
      <c r="I19" s="232">
        <v>0.80968241111870543</v>
      </c>
      <c r="J19" s="232">
        <v>0.79730498246467096</v>
      </c>
      <c r="K19" s="232">
        <v>0.80136141235861957</v>
      </c>
      <c r="L19" s="232">
        <v>0.78258563676308901</v>
      </c>
      <c r="M19" s="232">
        <v>0</v>
      </c>
      <c r="N19" s="232">
        <v>0.67875982364544785</v>
      </c>
      <c r="O19" s="232">
        <v>0.73515288523553102</v>
      </c>
      <c r="P19" s="232">
        <v>0.68552398572784201</v>
      </c>
      <c r="Q19" s="232">
        <v>0.68201735838232935</v>
      </c>
      <c r="R19" s="232">
        <v>0.70266060798549379</v>
      </c>
      <c r="S19" s="232">
        <v>1.425042262475555</v>
      </c>
      <c r="T19" s="232">
        <v>0.70396975813082696</v>
      </c>
      <c r="U19" s="232">
        <v>0.69221407156961345</v>
      </c>
      <c r="V19" s="232">
        <v>0.71993713902508083</v>
      </c>
      <c r="W19" s="232">
        <v>0.72830446320272213</v>
      </c>
      <c r="DA19" s="71" t="s">
        <v>2499</v>
      </c>
    </row>
    <row r="20" spans="1:105" ht="12" customHeight="1" x14ac:dyDescent="0.25">
      <c r="A20" s="59" t="s">
        <v>160</v>
      </c>
      <c r="B20" s="232">
        <v>1.014501793666454</v>
      </c>
      <c r="C20" s="232">
        <v>1.0299833566058001</v>
      </c>
      <c r="D20" s="232">
        <v>0</v>
      </c>
      <c r="E20" s="232">
        <v>0</v>
      </c>
      <c r="F20" s="232">
        <v>0.94824213850826067</v>
      </c>
      <c r="G20" s="232">
        <v>0.91264168718346805</v>
      </c>
      <c r="H20" s="232">
        <v>0</v>
      </c>
      <c r="I20" s="232">
        <v>0.81670379198415277</v>
      </c>
      <c r="J20" s="232">
        <v>0.80470089222736951</v>
      </c>
      <c r="K20" s="232">
        <v>0</v>
      </c>
      <c r="L20" s="232">
        <v>0</v>
      </c>
      <c r="M20" s="232">
        <v>0.78233235211931162</v>
      </c>
      <c r="N20" s="232">
        <v>0</v>
      </c>
      <c r="O20" s="232">
        <v>0.74304509356136006</v>
      </c>
      <c r="P20" s="232">
        <v>0.69473035116146542</v>
      </c>
      <c r="Q20" s="232">
        <v>0.69139277636604402</v>
      </c>
      <c r="R20" s="232">
        <v>0.73944954837761057</v>
      </c>
      <c r="S20" s="232">
        <v>0.74987539536255021</v>
      </c>
      <c r="T20" s="232">
        <v>0.74130242101956234</v>
      </c>
      <c r="U20" s="232">
        <v>0</v>
      </c>
      <c r="V20" s="232">
        <v>0.75761965014077681</v>
      </c>
      <c r="W20" s="232">
        <v>0.76613142933198153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4.106499596797029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30.928469431458431</v>
      </c>
      <c r="C22" s="232">
        <v>28.171920743594161</v>
      </c>
      <c r="D22" s="232">
        <v>30.551688242852261</v>
      </c>
      <c r="E22" s="232">
        <v>32.424940116180537</v>
      </c>
      <c r="F22" s="232">
        <v>31.313799949801989</v>
      </c>
      <c r="G22" s="232">
        <v>33.307183057608967</v>
      </c>
      <c r="H22" s="232">
        <v>32.357827003327593</v>
      </c>
      <c r="I22" s="232">
        <v>30.145786460957769</v>
      </c>
      <c r="J22" s="232">
        <v>28.761388013288869</v>
      </c>
      <c r="K22" s="232">
        <v>21.797470701655911</v>
      </c>
      <c r="L22" s="232">
        <v>23.205449097021969</v>
      </c>
      <c r="M22" s="232">
        <v>23.126093420616041</v>
      </c>
      <c r="N22" s="232">
        <v>19.755215228538528</v>
      </c>
      <c r="O22" s="232">
        <v>32.415714393446663</v>
      </c>
      <c r="P22" s="232">
        <v>25.388476286672621</v>
      </c>
      <c r="Q22" s="232">
        <v>29.141202569906142</v>
      </c>
      <c r="R22" s="232">
        <v>31.77047177864096</v>
      </c>
      <c r="S22" s="232">
        <v>32.830970210181853</v>
      </c>
      <c r="T22" s="232">
        <v>33.354747955417928</v>
      </c>
      <c r="U22" s="232">
        <v>30.442985031655901</v>
      </c>
      <c r="V22" s="232">
        <v>29.821745030819962</v>
      </c>
      <c r="W22" s="232">
        <v>36.257551816206771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14.24585765166894</v>
      </c>
      <c r="C24" s="263">
        <f t="shared" si="1"/>
        <v>16.8615345255702</v>
      </c>
      <c r="D24" s="263">
        <f t="shared" si="1"/>
        <v>19.198992412604611</v>
      </c>
      <c r="E24" s="263">
        <f t="shared" si="1"/>
        <v>21.35320793299816</v>
      </c>
      <c r="F24" s="263">
        <f t="shared" si="1"/>
        <v>21.260180945682851</v>
      </c>
      <c r="G24" s="263">
        <f t="shared" si="1"/>
        <v>21.758834822621601</v>
      </c>
      <c r="H24" s="263">
        <f t="shared" si="1"/>
        <v>22.922107146151468</v>
      </c>
      <c r="I24" s="263">
        <f t="shared" si="1"/>
        <v>22.604924381312461</v>
      </c>
      <c r="J24" s="263">
        <f t="shared" si="1"/>
        <v>22.408493914765131</v>
      </c>
      <c r="K24" s="263">
        <f t="shared" si="1"/>
        <v>17.62701381491167</v>
      </c>
      <c r="L24" s="263">
        <f t="shared" si="1"/>
        <v>20.017897301080239</v>
      </c>
      <c r="M24" s="263">
        <f t="shared" si="1"/>
        <v>20.036660760317051</v>
      </c>
      <c r="N24" s="263">
        <f t="shared" si="1"/>
        <v>23.680684558484071</v>
      </c>
      <c r="O24" s="263">
        <f t="shared" si="1"/>
        <v>29.933016937842432</v>
      </c>
      <c r="P24" s="263">
        <f t="shared" si="1"/>
        <v>27.029512248918529</v>
      </c>
      <c r="Q24" s="263">
        <f t="shared" si="1"/>
        <v>29.379736796019319</v>
      </c>
      <c r="R24" s="263">
        <f t="shared" si="1"/>
        <v>31.84971641105906</v>
      </c>
      <c r="S24" s="263">
        <f t="shared" si="1"/>
        <v>33.241610117768488</v>
      </c>
      <c r="T24" s="263">
        <f t="shared" si="1"/>
        <v>33.727995954453959</v>
      </c>
      <c r="U24" s="263">
        <f t="shared" si="1"/>
        <v>32.107050325526693</v>
      </c>
      <c r="V24" s="263">
        <f t="shared" si="1"/>
        <v>29.569047509025381</v>
      </c>
      <c r="W24" s="263">
        <f t="shared" si="1"/>
        <v>34.043697862662533</v>
      </c>
      <c r="DA24" s="70"/>
    </row>
    <row r="25" spans="1:105" ht="12" customHeight="1" x14ac:dyDescent="0.25">
      <c r="A25" s="60" t="s">
        <v>2416</v>
      </c>
      <c r="B25" s="264">
        <v>14.24585765166894</v>
      </c>
      <c r="C25" s="264">
        <v>16.8615345255702</v>
      </c>
      <c r="D25" s="264">
        <v>19.198992412604611</v>
      </c>
      <c r="E25" s="264">
        <v>21.35320793299816</v>
      </c>
      <c r="F25" s="264">
        <v>21.260180945682851</v>
      </c>
      <c r="G25" s="264">
        <v>21.758834822621601</v>
      </c>
      <c r="H25" s="264">
        <v>22.922107146151468</v>
      </c>
      <c r="I25" s="264">
        <v>22.604924381312461</v>
      </c>
      <c r="J25" s="264">
        <v>22.408493914765131</v>
      </c>
      <c r="K25" s="264">
        <v>17.62701381491167</v>
      </c>
      <c r="L25" s="264">
        <v>20.017897301080239</v>
      </c>
      <c r="M25" s="264">
        <v>20.036660760317051</v>
      </c>
      <c r="N25" s="264">
        <v>23.680684558484071</v>
      </c>
      <c r="O25" s="264">
        <v>29.933016937842432</v>
      </c>
      <c r="P25" s="264">
        <v>27.029512248918529</v>
      </c>
      <c r="Q25" s="264">
        <v>29.379736796019319</v>
      </c>
      <c r="R25" s="264">
        <v>31.84971641105906</v>
      </c>
      <c r="S25" s="264">
        <v>33.241610117768488</v>
      </c>
      <c r="T25" s="264">
        <v>33.727995954453959</v>
      </c>
      <c r="U25" s="264">
        <v>32.107050325526693</v>
      </c>
      <c r="V25" s="264">
        <v>29.569047509025381</v>
      </c>
      <c r="W25" s="264">
        <v>34.043697862662533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45.632816035892702</v>
      </c>
      <c r="C27" s="263">
        <f t="shared" si="2"/>
        <v>41.717005857428518</v>
      </c>
      <c r="D27" s="263">
        <f t="shared" si="2"/>
        <v>51.818570602251967</v>
      </c>
      <c r="E27" s="263">
        <f t="shared" si="2"/>
        <v>58.119118472663907</v>
      </c>
      <c r="F27" s="263">
        <f t="shared" si="2"/>
        <v>50.198511766097013</v>
      </c>
      <c r="G27" s="263">
        <f t="shared" si="2"/>
        <v>52.824458392336119</v>
      </c>
      <c r="H27" s="263">
        <f t="shared" si="2"/>
        <v>49.972884369208543</v>
      </c>
      <c r="I27" s="263">
        <f t="shared" si="2"/>
        <v>45.388818091515169</v>
      </c>
      <c r="J27" s="263">
        <f t="shared" si="2"/>
        <v>43.376276982829893</v>
      </c>
      <c r="K27" s="263">
        <f t="shared" si="2"/>
        <v>32.284045877163607</v>
      </c>
      <c r="L27" s="263">
        <f t="shared" si="2"/>
        <v>34.268621048264372</v>
      </c>
      <c r="M27" s="263">
        <f t="shared" si="2"/>
        <v>34.154893961050497</v>
      </c>
      <c r="N27" s="263">
        <f t="shared" si="2"/>
        <v>29.1913929316914</v>
      </c>
      <c r="O27" s="263">
        <f t="shared" si="2"/>
        <v>48.419874817490772</v>
      </c>
      <c r="P27" s="263">
        <f t="shared" si="2"/>
        <v>38.241043747945611</v>
      </c>
      <c r="Q27" s="263">
        <f t="shared" si="2"/>
        <v>43.592303863792168</v>
      </c>
      <c r="R27" s="263">
        <f t="shared" si="2"/>
        <v>47.446545621434382</v>
      </c>
      <c r="S27" s="263">
        <f t="shared" si="2"/>
        <v>50.008411240028487</v>
      </c>
      <c r="T27" s="263">
        <f t="shared" si="2"/>
        <v>49.714314477954773</v>
      </c>
      <c r="U27" s="263">
        <f t="shared" si="2"/>
        <v>44.478855861750731</v>
      </c>
      <c r="V27" s="263">
        <f t="shared" si="2"/>
        <v>44.713288314265462</v>
      </c>
      <c r="W27" s="263">
        <f t="shared" si="2"/>
        <v>53.931411012487828</v>
      </c>
      <c r="DA27" s="70"/>
    </row>
    <row r="28" spans="1:105" ht="12" customHeight="1" x14ac:dyDescent="0.25">
      <c r="A28" s="60" t="s">
        <v>2421</v>
      </c>
      <c r="B28" s="331">
        <v>45.632816035892702</v>
      </c>
      <c r="C28" s="331">
        <v>41.717005857428518</v>
      </c>
      <c r="D28" s="331">
        <v>51.818570602251967</v>
      </c>
      <c r="E28" s="331">
        <v>58.119118472663907</v>
      </c>
      <c r="F28" s="331">
        <v>50.198511766097013</v>
      </c>
      <c r="G28" s="331">
        <v>52.824458392336119</v>
      </c>
      <c r="H28" s="331">
        <v>49.972884369208543</v>
      </c>
      <c r="I28" s="331">
        <v>45.388818091515169</v>
      </c>
      <c r="J28" s="331">
        <v>43.376276982829893</v>
      </c>
      <c r="K28" s="331">
        <v>32.284045877163607</v>
      </c>
      <c r="L28" s="331">
        <v>34.268621048264372</v>
      </c>
      <c r="M28" s="331">
        <v>34.154893961050497</v>
      </c>
      <c r="N28" s="331">
        <v>29.1913929316914</v>
      </c>
      <c r="O28" s="331">
        <v>48.419874817490772</v>
      </c>
      <c r="P28" s="331">
        <v>38.241043747945611</v>
      </c>
      <c r="Q28" s="331">
        <v>43.592303863792168</v>
      </c>
      <c r="R28" s="331">
        <v>47.446545621434382</v>
      </c>
      <c r="S28" s="331">
        <v>50.008411240028487</v>
      </c>
      <c r="T28" s="331">
        <v>49.714314477954773</v>
      </c>
      <c r="U28" s="331">
        <v>44.478855861750731</v>
      </c>
      <c r="V28" s="331">
        <v>44.713288314265462</v>
      </c>
      <c r="W28" s="331">
        <v>53.931411012487828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6.7725769517291807</v>
      </c>
      <c r="E29" s="232">
        <v>5.9313474541245119</v>
      </c>
      <c r="F29" s="232">
        <v>2.79038377591211</v>
      </c>
      <c r="G29" s="232">
        <v>2.6712408027251691</v>
      </c>
      <c r="H29" s="232">
        <v>2.549290394719252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1.4007247321624221</v>
      </c>
      <c r="E30" s="232">
        <v>0</v>
      </c>
      <c r="F30" s="232">
        <v>1.3194964354559431</v>
      </c>
      <c r="G30" s="232">
        <v>1.2677536684788899</v>
      </c>
      <c r="H30" s="232">
        <v>1.1981268268784671</v>
      </c>
      <c r="I30" s="232">
        <v>1.156689158741008</v>
      </c>
      <c r="J30" s="232">
        <v>1.139007117806673</v>
      </c>
      <c r="K30" s="232">
        <v>1.144802017655171</v>
      </c>
      <c r="L30" s="232">
        <v>1.117979481090128</v>
      </c>
      <c r="M30" s="232">
        <v>0</v>
      </c>
      <c r="N30" s="232">
        <v>0.96965689092206864</v>
      </c>
      <c r="O30" s="232">
        <v>1.0502184074793299</v>
      </c>
      <c r="P30" s="232">
        <v>0.97931997961120287</v>
      </c>
      <c r="Q30" s="232">
        <v>0.97431051197475627</v>
      </c>
      <c r="R30" s="232">
        <v>1.0038008685507049</v>
      </c>
      <c r="S30" s="232">
        <v>2.035774660679365</v>
      </c>
      <c r="T30" s="232">
        <v>1.005671083044039</v>
      </c>
      <c r="U30" s="232">
        <v>0.98887724509944819</v>
      </c>
      <c r="V30" s="232">
        <v>1.028481627178687</v>
      </c>
      <c r="W30" s="232">
        <v>1.0404349474324599</v>
      </c>
      <c r="DA30" s="71" t="s">
        <v>2508</v>
      </c>
    </row>
    <row r="31" spans="1:105" ht="12" customHeight="1" x14ac:dyDescent="0.25">
      <c r="A31" s="59" t="s">
        <v>160</v>
      </c>
      <c r="B31" s="232">
        <v>1.4492882766663631</v>
      </c>
      <c r="C31" s="232">
        <v>1.4714047951511431</v>
      </c>
      <c r="D31" s="232">
        <v>0</v>
      </c>
      <c r="E31" s="232">
        <v>0</v>
      </c>
      <c r="F31" s="232">
        <v>1.354631626440373</v>
      </c>
      <c r="G31" s="232">
        <v>1.303773838833526</v>
      </c>
      <c r="H31" s="232">
        <v>0</v>
      </c>
      <c r="I31" s="232">
        <v>1.166719702834504</v>
      </c>
      <c r="J31" s="232">
        <v>1.149572703181956</v>
      </c>
      <c r="K31" s="232">
        <v>0</v>
      </c>
      <c r="L31" s="232">
        <v>0</v>
      </c>
      <c r="M31" s="232">
        <v>1.1176176458847309</v>
      </c>
      <c r="N31" s="232">
        <v>0</v>
      </c>
      <c r="O31" s="232">
        <v>1.061492990801943</v>
      </c>
      <c r="P31" s="232">
        <v>0.99247193023066504</v>
      </c>
      <c r="Q31" s="232">
        <v>0.98770396623720591</v>
      </c>
      <c r="R31" s="232">
        <v>1.056356497682301</v>
      </c>
      <c r="S31" s="232">
        <v>1.071250564803643</v>
      </c>
      <c r="T31" s="232">
        <v>1.0590034585993751</v>
      </c>
      <c r="U31" s="232">
        <v>0</v>
      </c>
      <c r="V31" s="232">
        <v>1.082313785915396</v>
      </c>
      <c r="W31" s="232">
        <v>1.09447347047426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5.8664279954243277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44.18352775922633</v>
      </c>
      <c r="C33" s="232">
        <v>40.24560106227738</v>
      </c>
      <c r="D33" s="232">
        <v>43.645268918360372</v>
      </c>
      <c r="E33" s="232">
        <v>46.32134302311507</v>
      </c>
      <c r="F33" s="232">
        <v>44.733999928288583</v>
      </c>
      <c r="G33" s="232">
        <v>47.581690082298543</v>
      </c>
      <c r="H33" s="232">
        <v>46.225467147610821</v>
      </c>
      <c r="I33" s="232">
        <v>43.065409229939661</v>
      </c>
      <c r="J33" s="232">
        <v>41.087697161841263</v>
      </c>
      <c r="K33" s="232">
        <v>31.13924385950844</v>
      </c>
      <c r="L33" s="232">
        <v>33.150641567174247</v>
      </c>
      <c r="M33" s="232">
        <v>33.037276315165769</v>
      </c>
      <c r="N33" s="232">
        <v>28.221736040769329</v>
      </c>
      <c r="O33" s="232">
        <v>46.3081634192095</v>
      </c>
      <c r="P33" s="232">
        <v>36.269251838103742</v>
      </c>
      <c r="Q33" s="232">
        <v>41.630289385580213</v>
      </c>
      <c r="R33" s="232">
        <v>45.386388255201368</v>
      </c>
      <c r="S33" s="232">
        <v>46.901386014545487</v>
      </c>
      <c r="T33" s="232">
        <v>47.649639936311353</v>
      </c>
      <c r="U33" s="232">
        <v>43.489978616651292</v>
      </c>
      <c r="V33" s="232">
        <v>42.602492901171381</v>
      </c>
      <c r="W33" s="232">
        <v>51.796502594581113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17.817132394234239</v>
      </c>
      <c r="C35" s="263">
        <v>14.909700324231769</v>
      </c>
      <c r="D35" s="263">
        <v>22.323106554305571</v>
      </c>
      <c r="E35" s="263">
        <v>25.113863841382429</v>
      </c>
      <c r="F35" s="263">
        <v>27.4925387686459</v>
      </c>
      <c r="G35" s="263">
        <v>33.776709880341372</v>
      </c>
      <c r="H35" s="263">
        <v>38.747214943624783</v>
      </c>
      <c r="I35" s="263">
        <v>39.217899156707958</v>
      </c>
      <c r="J35" s="263">
        <v>39.20554422458509</v>
      </c>
      <c r="K35" s="263">
        <v>28.754338555657689</v>
      </c>
      <c r="L35" s="263">
        <v>32.651908213500441</v>
      </c>
      <c r="M35" s="263">
        <v>33.624839087297708</v>
      </c>
      <c r="N35" s="263">
        <v>39.659679119599303</v>
      </c>
      <c r="O35" s="263">
        <v>54.42320979427295</v>
      </c>
      <c r="P35" s="263">
        <v>50.800508906568751</v>
      </c>
      <c r="Q35" s="263">
        <v>58.588045723451657</v>
      </c>
      <c r="R35" s="263">
        <v>57.012568964811763</v>
      </c>
      <c r="S35" s="263">
        <v>58.021468320934609</v>
      </c>
      <c r="T35" s="263">
        <v>59.41315049175406</v>
      </c>
      <c r="U35" s="263">
        <v>55.343171341288958</v>
      </c>
      <c r="V35" s="263">
        <v>50.565435276723932</v>
      </c>
      <c r="W35" s="263">
        <v>59.23601028486484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2.9175825420030832</v>
      </c>
      <c r="E36" s="231">
        <v>2.5629957279698869</v>
      </c>
      <c r="F36" s="231">
        <v>1.52822726092202</v>
      </c>
      <c r="G36" s="231">
        <v>1.708029355342493</v>
      </c>
      <c r="H36" s="231">
        <v>1.9766300089487781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0.6034231953120297</v>
      </c>
      <c r="E38" s="231">
        <v>0</v>
      </c>
      <c r="F38" s="231">
        <v>0.72265701971194318</v>
      </c>
      <c r="G38" s="231">
        <v>0.81061972357415457</v>
      </c>
      <c r="H38" s="231">
        <v>0.92898535429321472</v>
      </c>
      <c r="I38" s="231">
        <v>0.99942939011320486</v>
      </c>
      <c r="J38" s="231">
        <v>1.029488859704653</v>
      </c>
      <c r="K38" s="231">
        <v>1.0196375299460729</v>
      </c>
      <c r="L38" s="231">
        <v>1.0652358421343759</v>
      </c>
      <c r="M38" s="231">
        <v>0</v>
      </c>
      <c r="N38" s="231">
        <v>1.3173842454200879</v>
      </c>
      <c r="O38" s="231">
        <v>1.1804296672697749</v>
      </c>
      <c r="P38" s="231">
        <v>1.3009569946503441</v>
      </c>
      <c r="Q38" s="231">
        <v>1.3094730896255711</v>
      </c>
      <c r="R38" s="231">
        <v>1.2061840434455411</v>
      </c>
      <c r="S38" s="231">
        <v>2.3619753568300301</v>
      </c>
      <c r="T38" s="231">
        <v>1.2018688788034331</v>
      </c>
      <c r="U38" s="231">
        <v>1.2304184033228049</v>
      </c>
      <c r="V38" s="231">
        <v>1.1630909537872569</v>
      </c>
      <c r="W38" s="231">
        <v>1.1427703093577759</v>
      </c>
      <c r="DA38" s="73" t="s">
        <v>2516</v>
      </c>
    </row>
    <row r="39" spans="1:105" ht="12" customHeight="1" x14ac:dyDescent="0.25">
      <c r="A39" s="46" t="s">
        <v>160</v>
      </c>
      <c r="B39" s="231">
        <v>0.56586823575528722</v>
      </c>
      <c r="C39" s="231">
        <v>0.52588157036765515</v>
      </c>
      <c r="D39" s="231">
        <v>0</v>
      </c>
      <c r="E39" s="231">
        <v>0</v>
      </c>
      <c r="F39" s="231">
        <v>0.74189973361517869</v>
      </c>
      <c r="G39" s="231">
        <v>0.83365153271969883</v>
      </c>
      <c r="H39" s="231">
        <v>0</v>
      </c>
      <c r="I39" s="231">
        <v>1.008096213425336</v>
      </c>
      <c r="J39" s="231">
        <v>1.039038538780459</v>
      </c>
      <c r="K39" s="231">
        <v>0</v>
      </c>
      <c r="L39" s="231">
        <v>0</v>
      </c>
      <c r="M39" s="231">
        <v>1.1002731715944909</v>
      </c>
      <c r="N39" s="231">
        <v>0</v>
      </c>
      <c r="O39" s="231">
        <v>1.1931021290599471</v>
      </c>
      <c r="P39" s="231">
        <v>1.318428426366133</v>
      </c>
      <c r="Q39" s="231">
        <v>1.3274738888761719</v>
      </c>
      <c r="R39" s="231">
        <v>1.2693357732734869</v>
      </c>
      <c r="S39" s="231">
        <v>1.242901527329195</v>
      </c>
      <c r="T39" s="231">
        <v>1.2656059430318261</v>
      </c>
      <c r="U39" s="231">
        <v>0</v>
      </c>
      <c r="V39" s="231">
        <v>1.2239687518878031</v>
      </c>
      <c r="W39" s="231">
        <v>1.2021239670238379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2.5349433677604059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17.25126415847895</v>
      </c>
      <c r="C42" s="231">
        <v>14.38381875386411</v>
      </c>
      <c r="D42" s="231">
        <v>18.80210081699046</v>
      </c>
      <c r="E42" s="231">
        <v>20.015924745652139</v>
      </c>
      <c r="F42" s="231">
        <v>24.499754754396761</v>
      </c>
      <c r="G42" s="231">
        <v>30.42440926870503</v>
      </c>
      <c r="H42" s="231">
        <v>35.841599580382791</v>
      </c>
      <c r="I42" s="231">
        <v>37.210373553169433</v>
      </c>
      <c r="J42" s="231">
        <v>37.13701682609998</v>
      </c>
      <c r="K42" s="231">
        <v>27.734701025711619</v>
      </c>
      <c r="L42" s="231">
        <v>31.58667237136606</v>
      </c>
      <c r="M42" s="231">
        <v>32.524565915703221</v>
      </c>
      <c r="N42" s="231">
        <v>38.34229487417921</v>
      </c>
      <c r="O42" s="231">
        <v>52.049677997943228</v>
      </c>
      <c r="P42" s="231">
        <v>48.181123485552277</v>
      </c>
      <c r="Q42" s="231">
        <v>55.951098744949917</v>
      </c>
      <c r="R42" s="231">
        <v>54.537049148092727</v>
      </c>
      <c r="S42" s="231">
        <v>54.416591436775377</v>
      </c>
      <c r="T42" s="231">
        <v>56.945675669918799</v>
      </c>
      <c r="U42" s="231">
        <v>54.112752937966157</v>
      </c>
      <c r="V42" s="231">
        <v>48.178375571048868</v>
      </c>
      <c r="W42" s="231">
        <v>56.891116008483223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1.0000000000000002</v>
      </c>
      <c r="D51" s="234">
        <f t="shared" si="3"/>
        <v>0.99999999999999989</v>
      </c>
      <c r="E51" s="234">
        <f t="shared" si="3"/>
        <v>1.0000000000000002</v>
      </c>
      <c r="F51" s="234">
        <f t="shared" si="3"/>
        <v>1</v>
      </c>
      <c r="G51" s="234">
        <f t="shared" si="3"/>
        <v>0.99999999999999967</v>
      </c>
      <c r="H51" s="234">
        <f t="shared" si="3"/>
        <v>0.99999999999999967</v>
      </c>
      <c r="I51" s="234">
        <f t="shared" si="3"/>
        <v>0.99999999999999978</v>
      </c>
      <c r="J51" s="234">
        <f t="shared" si="3"/>
        <v>0.99999999999999978</v>
      </c>
      <c r="K51" s="234">
        <f t="shared" si="3"/>
        <v>0.99999999999999967</v>
      </c>
      <c r="L51" s="234">
        <f t="shared" si="3"/>
        <v>0.99999999999999978</v>
      </c>
      <c r="M51" s="234">
        <f t="shared" si="3"/>
        <v>1</v>
      </c>
      <c r="N51" s="234">
        <f t="shared" si="3"/>
        <v>0.99999999999999978</v>
      </c>
      <c r="O51" s="234">
        <f t="shared" si="3"/>
        <v>0.99999999999999989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1.0000000000000004</v>
      </c>
      <c r="U51" s="234">
        <f t="shared" si="3"/>
        <v>1.0000000000000002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4.3017089632553747E-2</v>
      </c>
      <c r="C56" s="302">
        <f t="shared" si="8"/>
        <v>4.2030059187865974E-2</v>
      </c>
      <c r="D56" s="302">
        <f t="shared" si="8"/>
        <v>3.7066358079916109E-2</v>
      </c>
      <c r="E56" s="302">
        <f t="shared" si="8"/>
        <v>3.3915049391862719E-2</v>
      </c>
      <c r="F56" s="302">
        <f t="shared" si="8"/>
        <v>3.4636982838116788E-2</v>
      </c>
      <c r="G56" s="302">
        <f t="shared" si="8"/>
        <v>3.3924691905063427E-2</v>
      </c>
      <c r="H56" s="302">
        <f t="shared" si="8"/>
        <v>3.1909181935597997E-2</v>
      </c>
      <c r="I56" s="302">
        <f t="shared" si="8"/>
        <v>3.1892381741481207E-2</v>
      </c>
      <c r="J56" s="302">
        <f t="shared" si="8"/>
        <v>3.1285790789639958E-2</v>
      </c>
      <c r="K56" s="302">
        <f t="shared" si="8"/>
        <v>3.0506933581633693E-2</v>
      </c>
      <c r="L56" s="302">
        <f t="shared" si="8"/>
        <v>2.9482941343679601E-2</v>
      </c>
      <c r="M56" s="302">
        <f t="shared" si="8"/>
        <v>2.9741999706103566E-2</v>
      </c>
      <c r="N56" s="302">
        <f t="shared" si="8"/>
        <v>2.6265863620662289E-2</v>
      </c>
      <c r="O56" s="302">
        <f t="shared" si="8"/>
        <v>2.9782682636691898E-2</v>
      </c>
      <c r="P56" s="302">
        <f t="shared" si="8"/>
        <v>2.7269814422349097E-2</v>
      </c>
      <c r="Q56" s="302">
        <f t="shared" si="8"/>
        <v>2.7374534048267951E-2</v>
      </c>
      <c r="R56" s="302">
        <f t="shared" si="8"/>
        <v>2.8676781242932246E-2</v>
      </c>
      <c r="S56" s="302">
        <f t="shared" si="8"/>
        <v>2.8373929799180068E-2</v>
      </c>
      <c r="T56" s="302">
        <f t="shared" si="8"/>
        <v>2.8440402214119222E-2</v>
      </c>
      <c r="U56" s="302">
        <f t="shared" si="8"/>
        <v>2.7705974546869926E-2</v>
      </c>
      <c r="V56" s="302">
        <f t="shared" si="8"/>
        <v>2.8886885490443749E-2</v>
      </c>
      <c r="W56" s="302">
        <f t="shared" si="8"/>
        <v>2.9477457273831418E-2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0.27881446984062624</v>
      </c>
      <c r="C57" s="303">
        <f t="shared" si="9"/>
        <v>0.27241705029172381</v>
      </c>
      <c r="D57" s="303">
        <f t="shared" si="9"/>
        <v>0.26948154240490974</v>
      </c>
      <c r="E57" s="303">
        <f t="shared" si="9"/>
        <v>0.27055633970371712</v>
      </c>
      <c r="F57" s="303">
        <f t="shared" si="9"/>
        <v>0.25297787119668641</v>
      </c>
      <c r="G57" s="303">
        <f t="shared" si="9"/>
        <v>0.24579186972777076</v>
      </c>
      <c r="H57" s="303">
        <f t="shared" si="9"/>
        <v>0.23096479590807736</v>
      </c>
      <c r="I57" s="303">
        <f t="shared" si="9"/>
        <v>0.22131269429493119</v>
      </c>
      <c r="J57" s="303">
        <f t="shared" si="9"/>
        <v>0.21730805394427744</v>
      </c>
      <c r="K57" s="303">
        <f t="shared" si="9"/>
        <v>0.21635883633759448</v>
      </c>
      <c r="L57" s="303">
        <f t="shared" si="9"/>
        <v>0.20987595421910371</v>
      </c>
      <c r="M57" s="303">
        <f t="shared" si="9"/>
        <v>0.20762925791549935</v>
      </c>
      <c r="N57" s="303">
        <f t="shared" si="9"/>
        <v>0.1761353532394789</v>
      </c>
      <c r="O57" s="303">
        <f t="shared" si="9"/>
        <v>0.19730280188351362</v>
      </c>
      <c r="P57" s="303">
        <f t="shared" si="9"/>
        <v>0.18229340227678054</v>
      </c>
      <c r="Q57" s="303">
        <f t="shared" si="9"/>
        <v>0.18312105200393841</v>
      </c>
      <c r="R57" s="303">
        <f t="shared" si="9"/>
        <v>0.19030133969696572</v>
      </c>
      <c r="S57" s="303">
        <f t="shared" si="9"/>
        <v>0.19294950796550234</v>
      </c>
      <c r="T57" s="303">
        <f t="shared" si="9"/>
        <v>0.19031382180493728</v>
      </c>
      <c r="U57" s="303">
        <f t="shared" si="9"/>
        <v>0.18564806893736108</v>
      </c>
      <c r="V57" s="303">
        <f t="shared" si="9"/>
        <v>0.19465726704946637</v>
      </c>
      <c r="W57" s="303">
        <f t="shared" si="9"/>
        <v>0.19808899041716838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0.27881446984062624</v>
      </c>
      <c r="C58" s="304">
        <f t="shared" si="10"/>
        <v>0.27241705029172381</v>
      </c>
      <c r="D58" s="304">
        <f t="shared" si="10"/>
        <v>0.26948154240490974</v>
      </c>
      <c r="E58" s="304">
        <f t="shared" si="10"/>
        <v>0.27055633970371712</v>
      </c>
      <c r="F58" s="304">
        <f t="shared" si="10"/>
        <v>0.25297787119668641</v>
      </c>
      <c r="G58" s="304">
        <f t="shared" si="10"/>
        <v>0.24579186972777076</v>
      </c>
      <c r="H58" s="304">
        <f t="shared" si="10"/>
        <v>0.23096479590807736</v>
      </c>
      <c r="I58" s="304">
        <f t="shared" si="10"/>
        <v>0.22131269429493119</v>
      </c>
      <c r="J58" s="304">
        <f t="shared" si="10"/>
        <v>0.21730805394427744</v>
      </c>
      <c r="K58" s="304">
        <f t="shared" si="10"/>
        <v>0.21635883633759448</v>
      </c>
      <c r="L58" s="304">
        <f t="shared" si="10"/>
        <v>0.20987595421910371</v>
      </c>
      <c r="M58" s="304">
        <f t="shared" si="10"/>
        <v>0.20762925791549935</v>
      </c>
      <c r="N58" s="304">
        <f t="shared" si="10"/>
        <v>0.1761353532394789</v>
      </c>
      <c r="O58" s="304">
        <f t="shared" si="10"/>
        <v>0.19730280188351362</v>
      </c>
      <c r="P58" s="304">
        <f t="shared" si="10"/>
        <v>0.18229340227678054</v>
      </c>
      <c r="Q58" s="304">
        <f t="shared" si="10"/>
        <v>0.18312105200393841</v>
      </c>
      <c r="R58" s="304">
        <f t="shared" si="10"/>
        <v>0.19030133969696572</v>
      </c>
      <c r="S58" s="304">
        <f t="shared" si="10"/>
        <v>0.19294950796550234</v>
      </c>
      <c r="T58" s="304">
        <f t="shared" si="10"/>
        <v>0.19031382180493728</v>
      </c>
      <c r="U58" s="304">
        <f t="shared" si="10"/>
        <v>0.18564806893736108</v>
      </c>
      <c r="V58" s="304">
        <f t="shared" si="10"/>
        <v>0.19465726704946637</v>
      </c>
      <c r="W58" s="304">
        <f t="shared" si="10"/>
        <v>0.19808899041716838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0.1243450780011018</v>
      </c>
      <c r="C60" s="303">
        <f t="shared" si="12"/>
        <v>0.15729691745739419</v>
      </c>
      <c r="D60" s="303">
        <f t="shared" si="12"/>
        <v>0.14263430569492186</v>
      </c>
      <c r="E60" s="303">
        <f t="shared" si="12"/>
        <v>0.14200504882059375</v>
      </c>
      <c r="F60" s="303">
        <f t="shared" si="12"/>
        <v>0.15305961209015168</v>
      </c>
      <c r="G60" s="303">
        <f t="shared" si="12"/>
        <v>0.14463388624230311</v>
      </c>
      <c r="H60" s="303">
        <f t="shared" si="12"/>
        <v>0.15134492765772353</v>
      </c>
      <c r="I60" s="303">
        <f t="shared" si="12"/>
        <v>0.15745718028343567</v>
      </c>
      <c r="J60" s="303">
        <f t="shared" si="12"/>
        <v>0.16037555690924796</v>
      </c>
      <c r="K60" s="303">
        <f t="shared" si="12"/>
        <v>0.16875917206075045</v>
      </c>
      <c r="L60" s="303">
        <f t="shared" si="12"/>
        <v>0.17514045415346616</v>
      </c>
      <c r="M60" s="303">
        <f t="shared" si="12"/>
        <v>0.17400547590688437</v>
      </c>
      <c r="N60" s="303">
        <f t="shared" si="12"/>
        <v>0.20412111344020994</v>
      </c>
      <c r="O60" s="303">
        <f t="shared" si="12"/>
        <v>0.17424568889543202</v>
      </c>
      <c r="P60" s="303">
        <f t="shared" si="12"/>
        <v>0.18406930903926555</v>
      </c>
      <c r="Q60" s="303">
        <f t="shared" si="12"/>
        <v>0.17631055526604267</v>
      </c>
      <c r="R60" s="303">
        <f t="shared" si="12"/>
        <v>0.18249239742499512</v>
      </c>
      <c r="S60" s="303">
        <f t="shared" si="12"/>
        <v>0.18322495748105377</v>
      </c>
      <c r="T60" s="303">
        <f t="shared" si="12"/>
        <v>0.18445115224336983</v>
      </c>
      <c r="U60" s="303">
        <f t="shared" si="12"/>
        <v>0.19144287057381304</v>
      </c>
      <c r="V60" s="303">
        <f t="shared" si="12"/>
        <v>0.18389643355199031</v>
      </c>
      <c r="W60" s="303">
        <f t="shared" si="12"/>
        <v>0.17863117014419974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0.1243450780011018</v>
      </c>
      <c r="C61" s="304">
        <f t="shared" si="13"/>
        <v>0.15729691745739419</v>
      </c>
      <c r="D61" s="304">
        <f t="shared" si="13"/>
        <v>0.14263430569492186</v>
      </c>
      <c r="E61" s="304">
        <f t="shared" si="13"/>
        <v>0.14200504882059375</v>
      </c>
      <c r="F61" s="304">
        <f t="shared" si="13"/>
        <v>0.15305961209015168</v>
      </c>
      <c r="G61" s="304">
        <f t="shared" si="13"/>
        <v>0.14463388624230311</v>
      </c>
      <c r="H61" s="304">
        <f t="shared" si="13"/>
        <v>0.15134492765772353</v>
      </c>
      <c r="I61" s="304">
        <f t="shared" si="13"/>
        <v>0.15745718028343567</v>
      </c>
      <c r="J61" s="304">
        <f t="shared" si="13"/>
        <v>0.16037555690924796</v>
      </c>
      <c r="K61" s="304">
        <f t="shared" si="13"/>
        <v>0.16875917206075045</v>
      </c>
      <c r="L61" s="304">
        <f t="shared" si="13"/>
        <v>0.17514045415346616</v>
      </c>
      <c r="M61" s="304">
        <f t="shared" si="13"/>
        <v>0.17400547590688437</v>
      </c>
      <c r="N61" s="304">
        <f t="shared" si="13"/>
        <v>0.20412111344020994</v>
      </c>
      <c r="O61" s="304">
        <f t="shared" si="13"/>
        <v>0.17424568889543202</v>
      </c>
      <c r="P61" s="304">
        <f t="shared" si="13"/>
        <v>0.18406930903926555</v>
      </c>
      <c r="Q61" s="304">
        <f t="shared" si="13"/>
        <v>0.17631055526604267</v>
      </c>
      <c r="R61" s="304">
        <f t="shared" si="13"/>
        <v>0.18249239742499512</v>
      </c>
      <c r="S61" s="304">
        <f t="shared" si="13"/>
        <v>0.18322495748105377</v>
      </c>
      <c r="T61" s="304">
        <f t="shared" si="13"/>
        <v>0.18445115224336983</v>
      </c>
      <c r="U61" s="304">
        <f t="shared" si="13"/>
        <v>0.19144287057381304</v>
      </c>
      <c r="V61" s="304">
        <f t="shared" si="13"/>
        <v>0.18389643355199031</v>
      </c>
      <c r="W61" s="304">
        <f t="shared" si="13"/>
        <v>0.17863117014419974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0.39830638548660896</v>
      </c>
      <c r="C63" s="303">
        <f t="shared" si="15"/>
        <v>0.38916721470246257</v>
      </c>
      <c r="D63" s="303">
        <f t="shared" si="15"/>
        <v>0.38497363200701384</v>
      </c>
      <c r="E63" s="303">
        <f t="shared" si="15"/>
        <v>0.3865090567195959</v>
      </c>
      <c r="F63" s="303">
        <f t="shared" si="15"/>
        <v>0.36139695885240941</v>
      </c>
      <c r="G63" s="303">
        <f t="shared" si="15"/>
        <v>0.35113124246824395</v>
      </c>
      <c r="H63" s="303">
        <f t="shared" si="15"/>
        <v>0.32994970844011046</v>
      </c>
      <c r="I63" s="303">
        <f t="shared" si="15"/>
        <v>0.3161609918499016</v>
      </c>
      <c r="J63" s="303">
        <f t="shared" si="15"/>
        <v>0.31044007706325366</v>
      </c>
      <c r="K63" s="303">
        <f t="shared" si="15"/>
        <v>0.30908405191084914</v>
      </c>
      <c r="L63" s="303">
        <f t="shared" si="15"/>
        <v>0.29982279174157672</v>
      </c>
      <c r="M63" s="303">
        <f t="shared" si="15"/>
        <v>0.29661322559357051</v>
      </c>
      <c r="N63" s="303">
        <f t="shared" si="15"/>
        <v>0.25162193319925563</v>
      </c>
      <c r="O63" s="303">
        <f t="shared" si="15"/>
        <v>0.28186114554787656</v>
      </c>
      <c r="P63" s="303">
        <f t="shared" si="15"/>
        <v>0.26041914610968647</v>
      </c>
      <c r="Q63" s="303">
        <f t="shared" si="15"/>
        <v>0.26160150286276923</v>
      </c>
      <c r="R63" s="303">
        <f t="shared" si="15"/>
        <v>0.27185905670995109</v>
      </c>
      <c r="S63" s="303">
        <f t="shared" si="15"/>
        <v>0.27564215423643174</v>
      </c>
      <c r="T63" s="303">
        <f t="shared" si="15"/>
        <v>0.27187688829276768</v>
      </c>
      <c r="U63" s="303">
        <f t="shared" si="15"/>
        <v>0.26521152705337298</v>
      </c>
      <c r="V63" s="303">
        <f t="shared" si="15"/>
        <v>0.27808181007066629</v>
      </c>
      <c r="W63" s="303">
        <f t="shared" si="15"/>
        <v>0.28298427202452636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0.39830638548660896</v>
      </c>
      <c r="C64" s="304">
        <f t="shared" si="16"/>
        <v>0.38916721470246257</v>
      </c>
      <c r="D64" s="304">
        <f t="shared" si="16"/>
        <v>0.38497363200701384</v>
      </c>
      <c r="E64" s="304">
        <f t="shared" si="16"/>
        <v>0.3865090567195959</v>
      </c>
      <c r="F64" s="304">
        <f t="shared" si="16"/>
        <v>0.36139695885240941</v>
      </c>
      <c r="G64" s="304">
        <f t="shared" si="16"/>
        <v>0.35113124246824395</v>
      </c>
      <c r="H64" s="304">
        <f t="shared" si="16"/>
        <v>0.32994970844011046</v>
      </c>
      <c r="I64" s="304">
        <f t="shared" si="16"/>
        <v>0.3161609918499016</v>
      </c>
      <c r="J64" s="304">
        <f t="shared" si="16"/>
        <v>0.31044007706325366</v>
      </c>
      <c r="K64" s="304">
        <f t="shared" si="16"/>
        <v>0.30908405191084914</v>
      </c>
      <c r="L64" s="304">
        <f t="shared" si="16"/>
        <v>0.29982279174157672</v>
      </c>
      <c r="M64" s="304">
        <f t="shared" si="16"/>
        <v>0.29661322559357051</v>
      </c>
      <c r="N64" s="304">
        <f t="shared" si="16"/>
        <v>0.25162193319925563</v>
      </c>
      <c r="O64" s="304">
        <f t="shared" si="16"/>
        <v>0.28186114554787656</v>
      </c>
      <c r="P64" s="304">
        <f t="shared" si="16"/>
        <v>0.26041914610968647</v>
      </c>
      <c r="Q64" s="304">
        <f t="shared" si="16"/>
        <v>0.26160150286276923</v>
      </c>
      <c r="R64" s="304">
        <f t="shared" si="16"/>
        <v>0.27185905670995109</v>
      </c>
      <c r="S64" s="304">
        <f t="shared" si="16"/>
        <v>0.27564215423643174</v>
      </c>
      <c r="T64" s="304">
        <f t="shared" si="16"/>
        <v>0.27187688829276768</v>
      </c>
      <c r="U64" s="304">
        <f t="shared" si="16"/>
        <v>0.26521152705337298</v>
      </c>
      <c r="V64" s="304">
        <f t="shared" si="16"/>
        <v>0.27808181007066629</v>
      </c>
      <c r="W64" s="304">
        <f t="shared" si="16"/>
        <v>0.28298427202452636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0.15551697703910902</v>
      </c>
      <c r="C66" s="303">
        <f t="shared" si="18"/>
        <v>0.13908875836055376</v>
      </c>
      <c r="D66" s="303">
        <f t="shared" si="18"/>
        <v>0.16584416181323836</v>
      </c>
      <c r="E66" s="303">
        <f t="shared" si="18"/>
        <v>0.16701450536423076</v>
      </c>
      <c r="F66" s="303">
        <f t="shared" si="18"/>
        <v>0.19792857502263569</v>
      </c>
      <c r="G66" s="303">
        <f t="shared" si="18"/>
        <v>0.22451830965661845</v>
      </c>
      <c r="H66" s="303">
        <f t="shared" si="18"/>
        <v>0.25583138605849032</v>
      </c>
      <c r="I66" s="303">
        <f t="shared" si="18"/>
        <v>0.27317675183025014</v>
      </c>
      <c r="J66" s="303">
        <f t="shared" si="18"/>
        <v>0.28059052129358092</v>
      </c>
      <c r="K66" s="303">
        <f t="shared" si="18"/>
        <v>0.2752910061091719</v>
      </c>
      <c r="L66" s="303">
        <f t="shared" si="18"/>
        <v>0.28567785854217359</v>
      </c>
      <c r="M66" s="303">
        <f t="shared" si="18"/>
        <v>0.29201004087794236</v>
      </c>
      <c r="N66" s="303">
        <f t="shared" si="18"/>
        <v>0.34185573650039297</v>
      </c>
      <c r="O66" s="303">
        <f t="shared" si="18"/>
        <v>0.31680768103648582</v>
      </c>
      <c r="P66" s="303">
        <f t="shared" si="18"/>
        <v>0.34594832815191845</v>
      </c>
      <c r="Q66" s="303">
        <f t="shared" si="18"/>
        <v>0.35159235581898179</v>
      </c>
      <c r="R66" s="303">
        <f t="shared" si="18"/>
        <v>0.3266704249251558</v>
      </c>
      <c r="S66" s="303">
        <f t="shared" si="18"/>
        <v>0.31980945051783227</v>
      </c>
      <c r="T66" s="303">
        <f t="shared" si="18"/>
        <v>0.32491773544480634</v>
      </c>
      <c r="U66" s="303">
        <f t="shared" si="18"/>
        <v>0.32999155888858306</v>
      </c>
      <c r="V66" s="303">
        <f t="shared" si="18"/>
        <v>0.31447760383743334</v>
      </c>
      <c r="W66" s="303">
        <f t="shared" si="18"/>
        <v>0.31081811014027411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1.3318242923474088</v>
      </c>
      <c r="C72" s="322">
        <f>IF(C$5=0,0,C$5/TRE_fec!C$5)</f>
        <v>0.95413601458091191</v>
      </c>
      <c r="D72" s="322">
        <f>IF(D$5=0,0,D$5/TRE_fec!D$5)</f>
        <v>1.073896508372034</v>
      </c>
      <c r="E72" s="322">
        <f>IF(E$5=0,0,E$5/TRE_fec!E$5)</f>
        <v>1.0714720622484348</v>
      </c>
      <c r="F72" s="322">
        <f>IF(F$5=0,0,F$5/TRE_fec!F$5)</f>
        <v>0.9943985119827109</v>
      </c>
      <c r="G72" s="322">
        <f>IF(G$5=0,0,G$5/TRE_fec!G$5)</f>
        <v>1.072409400001733</v>
      </c>
      <c r="H72" s="322">
        <f>IF(H$5=0,0,H$5/TRE_fec!H$5)</f>
        <v>1.0072785429652151</v>
      </c>
      <c r="I72" s="322">
        <f>IF(I$5=0,0,I$5/TRE_fec!I$5)</f>
        <v>0.95578829088247763</v>
      </c>
      <c r="J72" s="322">
        <f>IF(J$5=0,0,J$5/TRE_fec!J$5)</f>
        <v>0.93033022032455726</v>
      </c>
      <c r="K72" s="322">
        <f>IF(K$5=0,0,K$5/TRE_fec!K$5)</f>
        <v>0.87434817844138102</v>
      </c>
      <c r="L72" s="322">
        <f>IF(L$5=0,0,L$5/TRE_fec!L$5)</f>
        <v>0.82996972286709114</v>
      </c>
      <c r="M72" s="322">
        <f>IF(M$5=0,0,M$5/TRE_fec!M$5)</f>
        <v>0.83414088531177411</v>
      </c>
      <c r="N72" s="322">
        <f>IF(N$5=0,0,N$5/TRE_fec!N$5)</f>
        <v>0.65951031254110692</v>
      </c>
      <c r="O72" s="322">
        <f>IF(O$5=0,0,O$5/TRE_fec!O$5)</f>
        <v>0.82228318477089057</v>
      </c>
      <c r="P72" s="322">
        <f>IF(P$5=0,0,P$5/TRE_fec!P$5)</f>
        <v>0.75134069932105296</v>
      </c>
      <c r="Q72" s="322">
        <f>IF(Q$5=0,0,Q$5/TRE_fec!Q$5)</f>
        <v>0.79259357088404292</v>
      </c>
      <c r="R72" s="322">
        <f>IF(R$5=0,0,R$5/TRE_fec!R$5)</f>
        <v>0.76985676763049393</v>
      </c>
      <c r="S72" s="322">
        <f>IF(S$5=0,0,S$5/TRE_fec!S$5)</f>
        <v>0.76711733011698191</v>
      </c>
      <c r="T72" s="322">
        <f>IF(T$5=0,0,T$5/TRE_fec!T$5)</f>
        <v>0.76009117499600631</v>
      </c>
      <c r="U72" s="322">
        <f>IF(U$5=0,0,U$5/TRE_fec!U$5)</f>
        <v>0.72375194608034255</v>
      </c>
      <c r="V72" s="322">
        <f>IF(V$5=0,0,V$5/TRE_fec!V$5)</f>
        <v>0.76698526753504059</v>
      </c>
      <c r="W72" s="322">
        <f>IF(W$5=0,0,W$5/TRE_fec!W$5)</f>
        <v>0.79888329054126039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2.0502438432985604</v>
      </c>
      <c r="C77" s="334">
        <f>IF(C$10=0,0,C$10/TRE_fec!C$10)</f>
        <v>1.6017519225138834</v>
      </c>
      <c r="D77" s="334">
        <f>IF(D$10=0,0,D$10/TRE_fec!D$10)</f>
        <v>1.5601934115838623</v>
      </c>
      <c r="E77" s="334">
        <f>IF(E$10=0,0,E$10/TRE_fec!E$10)</f>
        <v>1.3586689635864559</v>
      </c>
      <c r="F77" s="334">
        <f>IF(F$10=0,0,F$10/TRE_fec!F$10)</f>
        <v>1.2585832925852944</v>
      </c>
      <c r="G77" s="334">
        <f>IF(G$10=0,0,G$10/TRE_fec!G$10)</f>
        <v>1.2997559118669149</v>
      </c>
      <c r="H77" s="334">
        <f>IF(H$10=0,0,H$10/TRE_fec!H$10)</f>
        <v>1.1516562920581934</v>
      </c>
      <c r="I77" s="334">
        <f>IF(I$10=0,0,I$10/TRE_fec!I$10)</f>
        <v>1.0923471393739865</v>
      </c>
      <c r="J77" s="334">
        <f>IF(J$10=0,0,J$10/TRE_fec!J$10)</f>
        <v>1.0440267061819812</v>
      </c>
      <c r="K77" s="334">
        <f>IF(K$10=0,0,K$10/TRE_fec!K$10)</f>
        <v>0.95187419074155355</v>
      </c>
      <c r="L77" s="334">
        <f>IF(L$10=0,0,L$10/TRE_fec!L$10)</f>
        <v>0.87022136488942714</v>
      </c>
      <c r="M77" s="334">
        <f>IF(M$10=0,0,M$10/TRE_fec!M$10)</f>
        <v>0.87654322562792186</v>
      </c>
      <c r="N77" s="334">
        <f>IF(N$10=0,0,N$10/TRE_fec!N$10)</f>
        <v>0.64904651225044829</v>
      </c>
      <c r="O77" s="334">
        <f>IF(O$10=0,0,O$10/TRE_fec!O$10)</f>
        <v>0.91636726224579779</v>
      </c>
      <c r="P77" s="334">
        <f>IF(P$10=0,0,P$10/TRE_fec!P$10)</f>
        <v>0.7607921543091144</v>
      </c>
      <c r="Q77" s="334">
        <f>IF(Q$10=0,0,Q$10/TRE_fec!Q$10)</f>
        <v>0.79992261973035683</v>
      </c>
      <c r="R77" s="334">
        <f>IF(R$10=0,0,R$10/TRE_fec!R$10)</f>
        <v>0.82576523277922764</v>
      </c>
      <c r="S77" s="334">
        <f>IF(S$10=0,0,S$10/TRE_fec!S$10)</f>
        <v>0.8091788769886471</v>
      </c>
      <c r="T77" s="334">
        <f>IF(T$10=0,0,T$10/TRE_fec!T$10)</f>
        <v>0.80279369741060713</v>
      </c>
      <c r="U77" s="334">
        <f>IF(U$10=0,0,U$10/TRE_fec!U$10)</f>
        <v>0.74548632940782023</v>
      </c>
      <c r="V77" s="334">
        <f>IF(V$10=0,0,V$10/TRE_fec!V$10)</f>
        <v>0.82118333811403199</v>
      </c>
      <c r="W77" s="334">
        <f>IF(W$10=0,0,W$10/TRE_fec!W$10)</f>
        <v>0.87130266847293047</v>
      </c>
      <c r="DA77" s="68"/>
    </row>
    <row r="78" spans="1:105" ht="12" customHeight="1" x14ac:dyDescent="0.25">
      <c r="A78" s="203" t="s">
        <v>2405</v>
      </c>
      <c r="B78" s="350">
        <f>IF(B$16=0,0,B$16/TRE_fec!B$16)</f>
        <v>2.0502438432985599</v>
      </c>
      <c r="C78" s="350">
        <f>IF(C$16=0,0,C$16/TRE_fec!C$16)</f>
        <v>1.6017519225138832</v>
      </c>
      <c r="D78" s="350">
        <f>IF(D$16=0,0,D$16/TRE_fec!D$16)</f>
        <v>1.7252595659579462</v>
      </c>
      <c r="E78" s="350">
        <f>IF(E$16=0,0,E$16/TRE_fec!E$16)</f>
        <v>1.73289294493737</v>
      </c>
      <c r="F78" s="350">
        <f>IF(F$16=0,0,F$16/TRE_fec!F$16)</f>
        <v>1.49298560352472</v>
      </c>
      <c r="G78" s="350">
        <f>IF(G$16=0,0,G$16/TRE_fec!G$16)</f>
        <v>1.5280867469303314</v>
      </c>
      <c r="H78" s="350">
        <f>IF(H$16=0,0,H$16/TRE_fec!H$16)</f>
        <v>1.3488573203856209</v>
      </c>
      <c r="I78" s="350">
        <f>IF(I$16=0,0,I$16/TRE_fec!I$16)</f>
        <v>1.2264554094993498</v>
      </c>
      <c r="J78" s="350">
        <f>IF(J$16=0,0,J$16/TRE_fec!J$16)</f>
        <v>1.1734660409702515</v>
      </c>
      <c r="K78" s="350">
        <f>IF(K$16=0,0,K$16/TRE_fec!K$16)</f>
        <v>1.1064064392140658</v>
      </c>
      <c r="L78" s="350">
        <f>IF(L$16=0,0,L$16/TRE_fec!L$16)</f>
        <v>1.0203961389872884</v>
      </c>
      <c r="M78" s="350">
        <f>IF(M$16=0,0,M$16/TRE_fec!M$16)</f>
        <v>1.0127416136794649</v>
      </c>
      <c r="N78" s="350">
        <f>IF(N$16=0,0,N$16/TRE_fec!N$16)</f>
        <v>0.67595340343109589</v>
      </c>
      <c r="O78" s="350">
        <f>IF(O$16=0,0,O$16/TRE_fec!O$16)</f>
        <v>0.94152177743398302</v>
      </c>
      <c r="P78" s="350">
        <f>IF(P$16=0,0,P$16/TRE_fec!P$16)</f>
        <v>0.79277594155227604</v>
      </c>
      <c r="Q78" s="350">
        <f>IF(Q$16=0,0,Q$16/TRE_fec!Q$16)</f>
        <v>0.83694936558897381</v>
      </c>
      <c r="R78" s="350">
        <f>IF(R$16=0,0,R$16/TRE_fec!R$16)</f>
        <v>0.85127956186200693</v>
      </c>
      <c r="S78" s="350">
        <f>IF(S$16=0,0,S$16/TRE_fec!S$16)</f>
        <v>0.86209933403303662</v>
      </c>
      <c r="T78" s="350">
        <f>IF(T$16=0,0,T$16/TRE_fec!T$16)</f>
        <v>0.84167145740327887</v>
      </c>
      <c r="U78" s="350">
        <f>IF(U$16=0,0,U$16/TRE_fec!U$16)</f>
        <v>0.78225880679184212</v>
      </c>
      <c r="V78" s="350">
        <f>IF(V$16=0,0,V$16/TRE_fec!V$16)</f>
        <v>0.87100832667238048</v>
      </c>
      <c r="W78" s="350">
        <f>IF(W$16=0,0,W$16/TRE_fec!W$16)</f>
        <v>0.92191869727597719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1.9028057852387239</v>
      </c>
      <c r="C79" s="350">
        <f>IF(C$24=0,0,C$24/TRE_fec!C$24)</f>
        <v>1.8089892085527015</v>
      </c>
      <c r="D79" s="350">
        <f>IF(D$24=0,0,D$24/TRE_fec!D$24)</f>
        <v>1.8055251943184341</v>
      </c>
      <c r="E79" s="350">
        <f>IF(E$24=0,0,E$24/TRE_fec!E$24)</f>
        <v>1.8019897088898924</v>
      </c>
      <c r="F79" s="350">
        <f>IF(F$24=0,0,F$24/TRE_fec!F$24)</f>
        <v>1.7734330318344229</v>
      </c>
      <c r="G79" s="350">
        <f>IF(G$24=0,0,G$24/TRE_fec!G$24)</f>
        <v>1.7732890690783538</v>
      </c>
      <c r="H79" s="350">
        <f>IF(H$24=0,0,H$24/TRE_fec!H$24)</f>
        <v>1.7432395070463407</v>
      </c>
      <c r="I79" s="350">
        <f>IF(I$24=0,0,I$24/TRE_fec!I$24)</f>
        <v>1.7258995309448768</v>
      </c>
      <c r="J79" s="350">
        <f>IF(J$24=0,0,J$24/TRE_fec!J$24)</f>
        <v>1.7169848755487667</v>
      </c>
      <c r="K79" s="350">
        <f>IF(K$24=0,0,K$24/TRE_fec!K$24)</f>
        <v>1.7109998974449028</v>
      </c>
      <c r="L79" s="350">
        <f>IF(L$24=0,0,L$24/TRE_fec!L$24)</f>
        <v>1.6972021109470976</v>
      </c>
      <c r="M79" s="350">
        <f>IF(M$24=0,0,M$24/TRE_fec!M$24)</f>
        <v>1.6940723613201649</v>
      </c>
      <c r="N79" s="350">
        <f>IF(N$24=0,0,N$24/TRE_fec!N$24)</f>
        <v>1.6313974605698718</v>
      </c>
      <c r="O79" s="350">
        <f>IF(O$24=0,0,O$24/TRE_fec!O$24)</f>
        <v>1.6769554791256631</v>
      </c>
      <c r="P79" s="350">
        <f>IF(P$24=0,0,P$24/TRE_fec!P$24)</f>
        <v>1.6470076176364836</v>
      </c>
      <c r="Q79" s="350">
        <f>IF(Q$24=0,0,Q$24/TRE_fec!Q$24)</f>
        <v>1.6519427387557044</v>
      </c>
      <c r="R79" s="350">
        <f>IF(R$24=0,0,R$24/TRE_fec!R$24)</f>
        <v>1.6617140857763661</v>
      </c>
      <c r="S79" s="350">
        <f>IF(S$24=0,0,S$24/TRE_fec!S$24)</f>
        <v>1.6644122817822433</v>
      </c>
      <c r="T79" s="350">
        <f>IF(T$24=0,0,T$24/TRE_fec!T$24)</f>
        <v>1.6610236297725369</v>
      </c>
      <c r="U79" s="350">
        <f>IF(U$24=0,0,U$24/TRE_fec!U$24)</f>
        <v>1.6520609300632012</v>
      </c>
      <c r="V79" s="350">
        <f>IF(V$24=0,0,V$24/TRE_fec!V$24)</f>
        <v>1.6679363956100135</v>
      </c>
      <c r="W79" s="350">
        <f>IF(W$24=0,0,W$24/TRE_fec!W$24)</f>
        <v>1.6763428556902162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2.0502438432985604</v>
      </c>
      <c r="C80" s="350">
        <f>IF(C$27=0,0,C$27/TRE_fec!C$27)</f>
        <v>1.6017519225138834</v>
      </c>
      <c r="D80" s="350">
        <f>IF(D$27=0,0,D$27/TRE_fec!D$27)</f>
        <v>1.7252595659579455</v>
      </c>
      <c r="E80" s="350">
        <f>IF(E$27=0,0,E$27/TRE_fec!E$27)</f>
        <v>1.7328929449373696</v>
      </c>
      <c r="F80" s="350">
        <f>IF(F$27=0,0,F$27/TRE_fec!F$27)</f>
        <v>1.4929856035247202</v>
      </c>
      <c r="G80" s="350">
        <f>IF(G$27=0,0,G$27/TRE_fec!G$27)</f>
        <v>1.528086746930331</v>
      </c>
      <c r="H80" s="350">
        <f>IF(H$27=0,0,H$27/TRE_fec!H$27)</f>
        <v>1.3488573203856209</v>
      </c>
      <c r="I80" s="350">
        <f>IF(I$27=0,0,I$27/TRE_fec!I$27)</f>
        <v>1.2264554094993501</v>
      </c>
      <c r="J80" s="350">
        <f>IF(J$27=0,0,J$27/TRE_fec!J$27)</f>
        <v>1.1734660409702518</v>
      </c>
      <c r="K80" s="350">
        <f>IF(K$27=0,0,K$27/TRE_fec!K$27)</f>
        <v>1.1064064392140656</v>
      </c>
      <c r="L80" s="350">
        <f>IF(L$27=0,0,L$27/TRE_fec!L$27)</f>
        <v>1.0203961389872884</v>
      </c>
      <c r="M80" s="350">
        <f>IF(M$27=0,0,M$27/TRE_fec!M$27)</f>
        <v>1.0127416136794651</v>
      </c>
      <c r="N80" s="350">
        <f>IF(N$27=0,0,N$27/TRE_fec!N$27)</f>
        <v>0.67595340343109611</v>
      </c>
      <c r="O80" s="350">
        <f>IF(O$27=0,0,O$27/TRE_fec!O$27)</f>
        <v>0.94152177743398302</v>
      </c>
      <c r="P80" s="350">
        <f>IF(P$27=0,0,P$27/TRE_fec!P$27)</f>
        <v>0.79277594155227582</v>
      </c>
      <c r="Q80" s="350">
        <f>IF(Q$27=0,0,Q$27/TRE_fec!Q$27)</f>
        <v>0.83694936558897359</v>
      </c>
      <c r="R80" s="350">
        <f>IF(R$27=0,0,R$27/TRE_fec!R$27)</f>
        <v>0.85127956186200715</v>
      </c>
      <c r="S80" s="350">
        <f>IF(S$27=0,0,S$27/TRE_fec!S$27)</f>
        <v>0.86209933403303607</v>
      </c>
      <c r="T80" s="350">
        <f>IF(T$27=0,0,T$27/TRE_fec!T$27)</f>
        <v>0.84167145740327909</v>
      </c>
      <c r="U80" s="350">
        <f>IF(U$27=0,0,U$27/TRE_fec!U$27)</f>
        <v>0.78225880679184201</v>
      </c>
      <c r="V80" s="350">
        <f>IF(V$27=0,0,V$27/TRE_fec!V$27)</f>
        <v>0.8710083266723806</v>
      </c>
      <c r="W80" s="350">
        <f>IF(W$27=0,0,W$27/TRE_fec!W$27)</f>
        <v>0.92191869727597764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0.89108465483573718</v>
      </c>
      <c r="C81" s="350">
        <f>IF(C$35=0,0,C$35/TRE_fec!C$35)</f>
        <v>0.52567780720165935</v>
      </c>
      <c r="D81" s="350">
        <f>IF(D$35=0,0,D$35/TRE_fec!D$35)</f>
        <v>0.77541151978995493</v>
      </c>
      <c r="E81" s="350">
        <f>IF(E$35=0,0,E$35/TRE_fec!E$35)</f>
        <v>0.77974324241522153</v>
      </c>
      <c r="F81" s="350">
        <f>IF(F$35=0,0,F$35/TRE_fec!F$35)</f>
        <v>0.9509304211279227</v>
      </c>
      <c r="G81" s="350">
        <f>IF(G$35=0,0,G$35/TRE_fec!G$35)</f>
        <v>1.2690188930738855</v>
      </c>
      <c r="H81" s="350">
        <f>IF(H$35=0,0,H$35/TRE_fec!H$35)</f>
        <v>1.4680197459891215</v>
      </c>
      <c r="I81" s="350">
        <f>IF(I$35=0,0,I$35/TRE_fec!I$35)</f>
        <v>1.5508895950129498</v>
      </c>
      <c r="J81" s="350">
        <f>IF(J$35=0,0,J$35/TRE_fec!J$35)</f>
        <v>1.5733079744597702</v>
      </c>
      <c r="K81" s="350">
        <f>IF(K$35=0,0,K$35/TRE_fec!K$35)</f>
        <v>1.4238074114965211</v>
      </c>
      <c r="L81" s="350">
        <f>IF(L$35=0,0,L$35/TRE_fec!L$35)</f>
        <v>1.4301057250178226</v>
      </c>
      <c r="M81" s="350">
        <f>IF(M$35=0,0,M$35/TRE_fec!M$35)</f>
        <v>1.4919390489794895</v>
      </c>
      <c r="N81" s="350">
        <f>IF(N$35=0,0,N$35/TRE_fec!N$35)</f>
        <v>1.5131754810953995</v>
      </c>
      <c r="O81" s="350">
        <f>IF(O$35=0,0,O$35/TRE_fec!O$35)</f>
        <v>1.6833439161001968</v>
      </c>
      <c r="P81" s="350">
        <f>IF(P$35=0,0,P$35/TRE_fec!P$35)</f>
        <v>1.7735324535894963</v>
      </c>
      <c r="Q81" s="350">
        <f>IF(Q$35=0,0,Q$35/TRE_fec!Q$35)</f>
        <v>1.9344919081398042</v>
      </c>
      <c r="R81" s="350">
        <f>IF(R$35=0,0,R$35/TRE_fec!R$35)</f>
        <v>1.6503210539644677</v>
      </c>
      <c r="S81" s="350">
        <f>IF(S$35=0,0,S$35/TRE_fec!S$35)</f>
        <v>1.5833943877736854</v>
      </c>
      <c r="T81" s="350">
        <f>IF(T$35=0,0,T$35/TRE_fec!T$35)</f>
        <v>1.6129602047259319</v>
      </c>
      <c r="U81" s="350">
        <f>IF(U$35=0,0,U$35/TRE_fec!U$35)</f>
        <v>1.5729696276768024</v>
      </c>
      <c r="V81" s="350">
        <f>IF(V$35=0,0,V$35/TRE_fec!V$35)</f>
        <v>1.5399761081510033</v>
      </c>
      <c r="W81" s="350">
        <f>IF(W$35=0,0,W$35/TRE_fec!W$35)</f>
        <v>1.5792393358915007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HU: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4303.5365930400858</v>
      </c>
      <c r="C3" s="205">
        <v>4261.2467023025183</v>
      </c>
      <c r="D3" s="205">
        <v>4345.5876146954924</v>
      </c>
      <c r="E3" s="205">
        <v>5030.5570317406637</v>
      </c>
      <c r="F3" s="205">
        <v>5746.5540138297383</v>
      </c>
      <c r="G3" s="205">
        <v>6334.0099971623767</v>
      </c>
      <c r="H3" s="205">
        <v>6218.369572474573</v>
      </c>
      <c r="I3" s="205">
        <v>5914.8953407123108</v>
      </c>
      <c r="J3" s="205">
        <v>5832.251187130536</v>
      </c>
      <c r="K3" s="205">
        <v>5488.9023448103053</v>
      </c>
      <c r="L3" s="205">
        <v>5706.653276424805</v>
      </c>
      <c r="M3" s="205">
        <v>6503.4567383952353</v>
      </c>
      <c r="N3" s="205">
        <v>6534.7569701706134</v>
      </c>
      <c r="O3" s="205">
        <v>6477.2346240994948</v>
      </c>
      <c r="P3" s="205">
        <v>6800.7920953780822</v>
      </c>
      <c r="Q3" s="205">
        <v>7284.7999999999993</v>
      </c>
      <c r="R3" s="205">
        <v>6412.9684758393632</v>
      </c>
      <c r="S3" s="205">
        <v>6486.5728900255754</v>
      </c>
      <c r="T3" s="205">
        <v>6570.4421303405088</v>
      </c>
      <c r="U3" s="205">
        <v>6600.5478758509707</v>
      </c>
      <c r="V3" s="205">
        <v>6395.6212931097598</v>
      </c>
      <c r="W3" s="205">
        <v>6596.1278307770699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5405.5259473171755</v>
      </c>
      <c r="C5" s="205">
        <v>5886.2609925778279</v>
      </c>
      <c r="D5" s="205">
        <v>6013.0848824311543</v>
      </c>
      <c r="E5" s="205">
        <v>5892.9713015345114</v>
      </c>
      <c r="F5" s="205">
        <v>6124.9460986596587</v>
      </c>
      <c r="G5" s="205">
        <v>7682.2492466014992</v>
      </c>
      <c r="H5" s="205">
        <v>7998.4125418961085</v>
      </c>
      <c r="I5" s="205">
        <v>8407.180320862768</v>
      </c>
      <c r="J5" s="205">
        <v>7208.2309426926131</v>
      </c>
      <c r="K5" s="205">
        <v>6463.145888403852</v>
      </c>
      <c r="L5" s="205">
        <v>7227.5016812846015</v>
      </c>
      <c r="M5" s="205">
        <v>8076.3773680100721</v>
      </c>
      <c r="N5" s="205">
        <v>9456.9243751826398</v>
      </c>
      <c r="O5" s="205">
        <v>11449.864725438019</v>
      </c>
      <c r="P5" s="205">
        <v>12149.69914714498</v>
      </c>
      <c r="Q5" s="205">
        <v>12683.736079378739</v>
      </c>
      <c r="R5" s="205">
        <v>13378.36699505061</v>
      </c>
      <c r="S5" s="205">
        <v>14530.63651735695</v>
      </c>
      <c r="T5" s="205">
        <v>15110.77015322747</v>
      </c>
      <c r="U5" s="205">
        <v>15373.107667836501</v>
      </c>
      <c r="V5" s="205">
        <v>16201.52880696282</v>
      </c>
      <c r="W5" s="205">
        <v>17916.534577677121</v>
      </c>
      <c r="DA5" s="112" t="s">
        <v>2527</v>
      </c>
    </row>
    <row r="6" spans="1:105" ht="12" customHeight="1" x14ac:dyDescent="0.25">
      <c r="A6" s="154" t="s">
        <v>2114</v>
      </c>
      <c r="B6" s="340">
        <v>6756.9074341464666</v>
      </c>
      <c r="C6" s="340">
        <v>6419.062062439144</v>
      </c>
      <c r="D6" s="340">
        <v>6419.062062439144</v>
      </c>
      <c r="E6" s="340">
        <v>6419.062062439144</v>
      </c>
      <c r="F6" s="340">
        <v>6756.9074341464666</v>
      </c>
      <c r="G6" s="340">
        <v>8108.2889209757614</v>
      </c>
      <c r="H6" s="340">
        <v>8446.1342926830839</v>
      </c>
      <c r="I6" s="340">
        <v>9121.8250360977308</v>
      </c>
      <c r="J6" s="340">
        <v>8783.9796643904083</v>
      </c>
      <c r="K6" s="340">
        <v>8783.9796643904083</v>
      </c>
      <c r="L6" s="340">
        <v>8446.1342926830857</v>
      </c>
      <c r="M6" s="340">
        <v>8783.9796643904083</v>
      </c>
      <c r="N6" s="340">
        <v>10135.3611512197</v>
      </c>
      <c r="O6" s="340">
        <v>12162.433381463639</v>
      </c>
      <c r="P6" s="340">
        <v>12838.12412487829</v>
      </c>
      <c r="Q6" s="340">
        <v>13513.81486829294</v>
      </c>
      <c r="R6" s="340">
        <v>14189.50561170758</v>
      </c>
      <c r="S6" s="340">
        <v>15540.887098536879</v>
      </c>
      <c r="T6" s="340">
        <v>16216.577841951521</v>
      </c>
      <c r="U6" s="340">
        <v>16216.577841951521</v>
      </c>
      <c r="V6" s="340">
        <v>17230.113957073499</v>
      </c>
      <c r="W6" s="340">
        <v>18919.34081561011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337.84537170732341</v>
      </c>
      <c r="F7" s="342">
        <v>675.69074341464682</v>
      </c>
      <c r="G7" s="342">
        <v>1689.2268585366171</v>
      </c>
      <c r="H7" s="342">
        <v>337.84537170732341</v>
      </c>
      <c r="I7" s="342">
        <v>1013.5361151219701</v>
      </c>
      <c r="J7" s="342">
        <v>0</v>
      </c>
      <c r="K7" s="342">
        <v>0</v>
      </c>
      <c r="L7" s="342">
        <v>0</v>
      </c>
      <c r="M7" s="342">
        <v>675.69074341464682</v>
      </c>
      <c r="N7" s="342">
        <v>1351.3814868292941</v>
      </c>
      <c r="O7" s="342">
        <v>2364.9176019512638</v>
      </c>
      <c r="P7" s="342">
        <v>1013.5361151219701</v>
      </c>
      <c r="Q7" s="342">
        <v>675.69074341464682</v>
      </c>
      <c r="R7" s="342">
        <v>1013.5361151219701</v>
      </c>
      <c r="S7" s="342">
        <v>1689.2268585366171</v>
      </c>
      <c r="T7" s="342">
        <v>675.69074341464682</v>
      </c>
      <c r="U7" s="342">
        <v>337.84537170732341</v>
      </c>
      <c r="V7" s="342">
        <v>1013.5361151219701</v>
      </c>
      <c r="W7" s="342">
        <v>2027.072230243941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337.84537170732256</v>
      </c>
      <c r="D8" s="344">
        <f t="shared" si="0"/>
        <v>0</v>
      </c>
      <c r="E8" s="344">
        <f t="shared" si="0"/>
        <v>337.84537170732347</v>
      </c>
      <c r="F8" s="344">
        <f t="shared" si="0"/>
        <v>337.84537170732438</v>
      </c>
      <c r="G8" s="344">
        <f t="shared" si="0"/>
        <v>337.84537170732256</v>
      </c>
      <c r="H8" s="344">
        <f t="shared" si="0"/>
        <v>0</v>
      </c>
      <c r="I8" s="344">
        <f t="shared" si="0"/>
        <v>337.84537170732256</v>
      </c>
      <c r="J8" s="344">
        <f t="shared" si="0"/>
        <v>337.84537170732256</v>
      </c>
      <c r="K8" s="344">
        <f t="shared" si="0"/>
        <v>0</v>
      </c>
      <c r="L8" s="344">
        <f t="shared" si="0"/>
        <v>337.84537170732256</v>
      </c>
      <c r="M8" s="344">
        <f t="shared" si="0"/>
        <v>337.84537170732438</v>
      </c>
      <c r="N8" s="344">
        <f t="shared" si="0"/>
        <v>0</v>
      </c>
      <c r="O8" s="344">
        <f t="shared" si="0"/>
        <v>337.84537170732438</v>
      </c>
      <c r="P8" s="344">
        <f t="shared" si="0"/>
        <v>337.84537170731892</v>
      </c>
      <c r="Q8" s="344">
        <f t="shared" si="0"/>
        <v>0</v>
      </c>
      <c r="R8" s="344">
        <f t="shared" si="0"/>
        <v>337.84537170732983</v>
      </c>
      <c r="S8" s="344">
        <f t="shared" si="0"/>
        <v>337.8453717073171</v>
      </c>
      <c r="T8" s="344">
        <f t="shared" si="0"/>
        <v>0</v>
      </c>
      <c r="U8" s="344">
        <f t="shared" si="0"/>
        <v>337.84537170732256</v>
      </c>
      <c r="V8" s="344">
        <f t="shared" si="0"/>
        <v>0</v>
      </c>
      <c r="W8" s="344">
        <f t="shared" si="0"/>
        <v>337.84537170733165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1351.3814868292911</v>
      </c>
      <c r="C9" s="345">
        <f t="shared" si="1"/>
        <v>532.80106986131614</v>
      </c>
      <c r="D9" s="345">
        <f t="shared" si="1"/>
        <v>405.97718000798977</v>
      </c>
      <c r="E9" s="345">
        <f t="shared" si="1"/>
        <v>526.09076090463259</v>
      </c>
      <c r="F9" s="345">
        <f t="shared" si="1"/>
        <v>631.96133548680791</v>
      </c>
      <c r="G9" s="345">
        <f t="shared" si="1"/>
        <v>426.03967437426218</v>
      </c>
      <c r="H9" s="345">
        <f t="shared" si="1"/>
        <v>447.72175078697546</v>
      </c>
      <c r="I9" s="345">
        <f t="shared" si="1"/>
        <v>714.64471523496286</v>
      </c>
      <c r="J9" s="345">
        <f t="shared" si="1"/>
        <v>1575.7487216977952</v>
      </c>
      <c r="K9" s="345">
        <f t="shared" si="1"/>
        <v>2320.8337759865562</v>
      </c>
      <c r="L9" s="345">
        <f t="shared" si="1"/>
        <v>1218.6326113984842</v>
      </c>
      <c r="M9" s="345">
        <f t="shared" si="1"/>
        <v>707.60229638033616</v>
      </c>
      <c r="N9" s="345">
        <f t="shared" si="1"/>
        <v>678.43677603706055</v>
      </c>
      <c r="O9" s="345">
        <f t="shared" si="1"/>
        <v>712.56865602561993</v>
      </c>
      <c r="P9" s="345">
        <f t="shared" si="1"/>
        <v>688.42497773330979</v>
      </c>
      <c r="Q9" s="345">
        <f t="shared" si="1"/>
        <v>830.07878891420114</v>
      </c>
      <c r="R9" s="345">
        <f t="shared" si="1"/>
        <v>811.13861665697004</v>
      </c>
      <c r="S9" s="345">
        <f t="shared" si="1"/>
        <v>1010.2505811799292</v>
      </c>
      <c r="T9" s="345">
        <f t="shared" si="1"/>
        <v>1105.8076887240513</v>
      </c>
      <c r="U9" s="345">
        <f t="shared" si="1"/>
        <v>843.4701741150202</v>
      </c>
      <c r="V9" s="345">
        <f t="shared" si="1"/>
        <v>1028.585150110679</v>
      </c>
      <c r="W9" s="345">
        <f t="shared" si="1"/>
        <v>1002.8062379329895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173.05081685296639</v>
      </c>
      <c r="C12" s="212">
        <v>197.0796216680998</v>
      </c>
      <c r="D12" s="212">
        <v>203.83353396388651</v>
      </c>
      <c r="E12" s="212">
        <v>221.9032674118659</v>
      </c>
      <c r="F12" s="212">
        <v>225.99320722269991</v>
      </c>
      <c r="G12" s="212">
        <v>277.3686156491832</v>
      </c>
      <c r="H12" s="212">
        <v>271.53525365434223</v>
      </c>
      <c r="I12" s="212">
        <v>271.14436801375763</v>
      </c>
      <c r="J12" s="212">
        <v>245.76956147893381</v>
      </c>
      <c r="K12" s="212">
        <v>232.28615649183149</v>
      </c>
      <c r="L12" s="212">
        <v>256.62398968185721</v>
      </c>
      <c r="M12" s="212">
        <v>265.52355975924331</v>
      </c>
      <c r="N12" s="212">
        <v>309.34110060189158</v>
      </c>
      <c r="O12" s="212">
        <v>384.66268271711101</v>
      </c>
      <c r="P12" s="212">
        <v>383.38340498710232</v>
      </c>
      <c r="Q12" s="212">
        <v>387.25313843508172</v>
      </c>
      <c r="R12" s="212">
        <v>405.75107480653469</v>
      </c>
      <c r="S12" s="212">
        <v>437.74593176318092</v>
      </c>
      <c r="T12" s="212">
        <v>443.96706079835332</v>
      </c>
      <c r="U12" s="212">
        <v>447.03532710683612</v>
      </c>
      <c r="V12" s="212">
        <v>473.38310542323848</v>
      </c>
      <c r="W12" s="212">
        <v>528.88277682091518</v>
      </c>
      <c r="DA12" s="109" t="s">
        <v>2530</v>
      </c>
    </row>
    <row r="13" spans="1:105" ht="12" customHeight="1" x14ac:dyDescent="0.25">
      <c r="A13" s="24" t="s">
        <v>30</v>
      </c>
      <c r="B13" s="215">
        <v>3.5634565778159928</v>
      </c>
      <c r="C13" s="215">
        <v>1.345399828030954</v>
      </c>
      <c r="D13" s="215">
        <v>0</v>
      </c>
      <c r="E13" s="215">
        <v>0.29724849527085118</v>
      </c>
      <c r="F13" s="215">
        <v>1.6524505588993981</v>
      </c>
      <c r="G13" s="215">
        <v>2.5883061049011178</v>
      </c>
      <c r="H13" s="215">
        <v>2.1672398968185731</v>
      </c>
      <c r="I13" s="215">
        <v>1.6067067927773</v>
      </c>
      <c r="J13" s="215">
        <v>1.4684436801375751</v>
      </c>
      <c r="K13" s="215">
        <v>1.0881341358555461</v>
      </c>
      <c r="L13" s="215">
        <v>0.71487532244196039</v>
      </c>
      <c r="M13" s="215">
        <v>0.71272570937231294</v>
      </c>
      <c r="N13" s="215">
        <v>0.70438521066208082</v>
      </c>
      <c r="O13" s="215">
        <v>1.393895098882201</v>
      </c>
      <c r="P13" s="215">
        <v>1.11049011177988</v>
      </c>
      <c r="Q13" s="215">
        <v>1.7271711092003439</v>
      </c>
      <c r="R13" s="215">
        <v>1.2383490971625111</v>
      </c>
      <c r="S13" s="215">
        <v>0.7074806534823731</v>
      </c>
      <c r="T13" s="215">
        <v>1.087360275150473</v>
      </c>
      <c r="U13" s="215">
        <v>0.37429062768701632</v>
      </c>
      <c r="V13" s="215">
        <v>0.3741186586414445</v>
      </c>
      <c r="W13" s="215">
        <v>0.36294067067927771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6.9814273430782459</v>
      </c>
      <c r="C14" s="206">
        <f t="shared" si="2"/>
        <v>4.9895098882201214</v>
      </c>
      <c r="D14" s="206">
        <f t="shared" si="2"/>
        <v>4.0245915735167674</v>
      </c>
      <c r="E14" s="206">
        <f t="shared" si="2"/>
        <v>6.243422184006878</v>
      </c>
      <c r="F14" s="206">
        <f t="shared" si="2"/>
        <v>3.1145313843508164</v>
      </c>
      <c r="G14" s="206">
        <f t="shared" si="2"/>
        <v>2.1496130696474629</v>
      </c>
      <c r="H14" s="206">
        <f t="shared" si="2"/>
        <v>2.1496130696474629</v>
      </c>
      <c r="I14" s="206">
        <f t="shared" si="2"/>
        <v>1.0031814273430779</v>
      </c>
      <c r="J14" s="206">
        <f t="shared" si="2"/>
        <v>1.0031814273430779</v>
      </c>
      <c r="K14" s="206">
        <f t="shared" si="2"/>
        <v>1.1226139294926909</v>
      </c>
      <c r="L14" s="206">
        <f t="shared" si="2"/>
        <v>1.1226139294926909</v>
      </c>
      <c r="M14" s="206">
        <f t="shared" si="2"/>
        <v>8.3834909716251076</v>
      </c>
      <c r="N14" s="206">
        <f t="shared" si="2"/>
        <v>6.257781599312124</v>
      </c>
      <c r="O14" s="206">
        <f t="shared" si="2"/>
        <v>8.5029234737747217</v>
      </c>
      <c r="P14" s="206">
        <f t="shared" si="2"/>
        <v>8.5029234737747217</v>
      </c>
      <c r="Q14" s="206">
        <f t="shared" si="2"/>
        <v>8.5029234737747217</v>
      </c>
      <c r="R14" s="206">
        <f t="shared" si="2"/>
        <v>8.5086844368013743</v>
      </c>
      <c r="S14" s="206">
        <f t="shared" si="2"/>
        <v>9.6087704213241594</v>
      </c>
      <c r="T14" s="206">
        <f t="shared" si="2"/>
        <v>10.633361994840929</v>
      </c>
      <c r="U14" s="206">
        <f t="shared" si="2"/>
        <v>10.633361994840929</v>
      </c>
      <c r="V14" s="206">
        <f t="shared" si="2"/>
        <v>9.6087704213241594</v>
      </c>
      <c r="W14" s="206">
        <f t="shared" si="2"/>
        <v>10.710834049871023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1.129750644883921</v>
      </c>
      <c r="C16" s="206">
        <v>1.129750644883921</v>
      </c>
      <c r="D16" s="206">
        <v>1.129750644883921</v>
      </c>
      <c r="E16" s="206">
        <v>2.259501289767841</v>
      </c>
      <c r="F16" s="206">
        <v>1.1226139294926909</v>
      </c>
      <c r="G16" s="206">
        <v>1.1226139294926909</v>
      </c>
      <c r="H16" s="206">
        <v>1.1226139294926909</v>
      </c>
      <c r="I16" s="206">
        <v>0</v>
      </c>
      <c r="J16" s="206">
        <v>0</v>
      </c>
      <c r="K16" s="206">
        <v>1.1226139294926909</v>
      </c>
      <c r="L16" s="206">
        <v>1.1226139294926909</v>
      </c>
      <c r="M16" s="206">
        <v>3.367755803955288</v>
      </c>
      <c r="N16" s="206">
        <v>2.2451418744625968</v>
      </c>
      <c r="O16" s="206">
        <v>4.4902837489251937</v>
      </c>
      <c r="P16" s="206">
        <v>4.4902837489251937</v>
      </c>
      <c r="Q16" s="206">
        <v>4.4902837489251937</v>
      </c>
      <c r="R16" s="206">
        <v>4.4100601891659501</v>
      </c>
      <c r="S16" s="206">
        <v>5.5101461736887352</v>
      </c>
      <c r="T16" s="206">
        <v>5.5101461736887352</v>
      </c>
      <c r="U16" s="206">
        <v>5.5101461736887352</v>
      </c>
      <c r="V16" s="206">
        <v>5.5101461736887352</v>
      </c>
      <c r="W16" s="206">
        <v>6.612209802235598</v>
      </c>
      <c r="DA16" s="71" t="s">
        <v>2533</v>
      </c>
    </row>
    <row r="17" spans="1:105" ht="12" customHeight="1" x14ac:dyDescent="0.25">
      <c r="A17" s="18" t="s">
        <v>69</v>
      </c>
      <c r="B17" s="206">
        <v>1.026999140154772</v>
      </c>
      <c r="C17" s="206">
        <v>0</v>
      </c>
      <c r="D17" s="206">
        <v>0</v>
      </c>
      <c r="E17" s="206">
        <v>2.0540842648323299</v>
      </c>
      <c r="F17" s="206">
        <v>1.026999140154772</v>
      </c>
      <c r="G17" s="206">
        <v>1.026999140154772</v>
      </c>
      <c r="H17" s="206">
        <v>1.026999140154772</v>
      </c>
      <c r="I17" s="206">
        <v>1.0031814273430779</v>
      </c>
      <c r="J17" s="206">
        <v>1.0031814273430779</v>
      </c>
      <c r="K17" s="206">
        <v>0</v>
      </c>
      <c r="L17" s="206">
        <v>0</v>
      </c>
      <c r="M17" s="206">
        <v>5.0157351676698188</v>
      </c>
      <c r="N17" s="206">
        <v>4.0126397248495271</v>
      </c>
      <c r="O17" s="206">
        <v>4.0126397248495271</v>
      </c>
      <c r="P17" s="206">
        <v>4.0126397248495271</v>
      </c>
      <c r="Q17" s="206">
        <v>4.0126397248495271</v>
      </c>
      <c r="R17" s="206">
        <v>4.0986242476354251</v>
      </c>
      <c r="S17" s="206">
        <v>4.0986242476354251</v>
      </c>
      <c r="T17" s="206">
        <v>5.1232158211521934</v>
      </c>
      <c r="U17" s="206">
        <v>5.1232158211521934</v>
      </c>
      <c r="V17" s="206">
        <v>4.0986242476354251</v>
      </c>
      <c r="W17" s="206">
        <v>4.0986242476354251</v>
      </c>
      <c r="DA17" s="71" t="s">
        <v>2534</v>
      </c>
    </row>
    <row r="18" spans="1:105" ht="12" customHeight="1" x14ac:dyDescent="0.25">
      <c r="A18" s="18" t="s">
        <v>70</v>
      </c>
      <c r="B18" s="206">
        <v>4.8246775580395527</v>
      </c>
      <c r="C18" s="206">
        <v>3.8597592433362</v>
      </c>
      <c r="D18" s="206">
        <v>2.894840928632846</v>
      </c>
      <c r="E18" s="206">
        <v>1.9298366294067071</v>
      </c>
      <c r="F18" s="206">
        <v>0.96491831470335332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108.21152192605329</v>
      </c>
      <c r="C20" s="206">
        <f t="shared" si="3"/>
        <v>120.44282029234741</v>
      </c>
      <c r="D20" s="206">
        <f t="shared" si="3"/>
        <v>120.9372312983663</v>
      </c>
      <c r="E20" s="206">
        <f t="shared" si="3"/>
        <v>130.8684436801376</v>
      </c>
      <c r="F20" s="206">
        <f t="shared" si="3"/>
        <v>128.61134995700769</v>
      </c>
      <c r="G20" s="206">
        <f t="shared" si="3"/>
        <v>158.4049871023216</v>
      </c>
      <c r="H20" s="206">
        <f t="shared" si="3"/>
        <v>151.5692175408426</v>
      </c>
      <c r="I20" s="206">
        <f t="shared" si="3"/>
        <v>153.52536543422181</v>
      </c>
      <c r="J20" s="206">
        <f t="shared" si="3"/>
        <v>124.0326741186586</v>
      </c>
      <c r="K20" s="206">
        <f t="shared" si="3"/>
        <v>113.1556319862425</v>
      </c>
      <c r="L20" s="206">
        <f t="shared" si="3"/>
        <v>116.079105760963</v>
      </c>
      <c r="M20" s="206">
        <f t="shared" si="3"/>
        <v>116.78847807394671</v>
      </c>
      <c r="N20" s="206">
        <f t="shared" si="3"/>
        <v>83.319002579535677</v>
      </c>
      <c r="O20" s="206">
        <f t="shared" si="3"/>
        <v>161.7153912295787</v>
      </c>
      <c r="P20" s="206">
        <f t="shared" si="3"/>
        <v>151.41874462596729</v>
      </c>
      <c r="Q20" s="206">
        <f t="shared" si="3"/>
        <v>154.6861564918315</v>
      </c>
      <c r="R20" s="206">
        <f t="shared" si="3"/>
        <v>163.6930352536543</v>
      </c>
      <c r="S20" s="206">
        <f t="shared" si="3"/>
        <v>181.1908856405847</v>
      </c>
      <c r="T20" s="206">
        <f t="shared" si="3"/>
        <v>180.05159071367149</v>
      </c>
      <c r="U20" s="206">
        <f t="shared" si="3"/>
        <v>179.96560619088561</v>
      </c>
      <c r="V20" s="206">
        <f t="shared" si="3"/>
        <v>195.2493551160791</v>
      </c>
      <c r="W20" s="206">
        <f t="shared" si="3"/>
        <v>218.68013757523639</v>
      </c>
      <c r="DA20" s="71"/>
    </row>
    <row r="21" spans="1:105" ht="12" customHeight="1" x14ac:dyDescent="0.25">
      <c r="A21" s="18" t="s">
        <v>72</v>
      </c>
      <c r="B21" s="206">
        <v>108.21152192605329</v>
      </c>
      <c r="C21" s="206">
        <v>120.44282029234741</v>
      </c>
      <c r="D21" s="206">
        <v>120.9372312983663</v>
      </c>
      <c r="E21" s="206">
        <v>130.8684436801376</v>
      </c>
      <c r="F21" s="206">
        <v>128.61134995700769</v>
      </c>
      <c r="G21" s="206">
        <v>158.4049871023216</v>
      </c>
      <c r="H21" s="206">
        <v>151.5692175408426</v>
      </c>
      <c r="I21" s="206">
        <v>153.52536543422181</v>
      </c>
      <c r="J21" s="206">
        <v>124.0326741186586</v>
      </c>
      <c r="K21" s="206">
        <v>113.1556319862425</v>
      </c>
      <c r="L21" s="206">
        <v>116.079105760963</v>
      </c>
      <c r="M21" s="206">
        <v>116.78847807394671</v>
      </c>
      <c r="N21" s="206">
        <v>83.319002579535677</v>
      </c>
      <c r="O21" s="206">
        <v>161.7153912295787</v>
      </c>
      <c r="P21" s="206">
        <v>151.41874462596729</v>
      </c>
      <c r="Q21" s="206">
        <v>154.6861564918315</v>
      </c>
      <c r="R21" s="206">
        <v>163.6930352536543</v>
      </c>
      <c r="S21" s="206">
        <v>181.1908856405847</v>
      </c>
      <c r="T21" s="206">
        <v>180.05159071367149</v>
      </c>
      <c r="U21" s="206">
        <v>179.96560619088561</v>
      </c>
      <c r="V21" s="206">
        <v>195.2493551160791</v>
      </c>
      <c r="W21" s="206">
        <v>218.68013757523639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2.0301805674978501</v>
      </c>
      <c r="F23" s="206">
        <f t="shared" si="4"/>
        <v>0.97927773000859852</v>
      </c>
      <c r="G23" s="206">
        <f t="shared" si="4"/>
        <v>1.0031814273430784</v>
      </c>
      <c r="H23" s="206">
        <f t="shared" si="4"/>
        <v>0.7165090283748925</v>
      </c>
      <c r="I23" s="206">
        <f t="shared" si="4"/>
        <v>0.5493551160791057</v>
      </c>
      <c r="J23" s="206">
        <f t="shared" si="4"/>
        <v>0.59707652622527929</v>
      </c>
      <c r="K23" s="206">
        <f t="shared" si="4"/>
        <v>0.50154772141014614</v>
      </c>
      <c r="L23" s="206">
        <f t="shared" si="4"/>
        <v>0.59716251074806537</v>
      </c>
      <c r="M23" s="206">
        <f t="shared" si="4"/>
        <v>0.62098022355975924</v>
      </c>
      <c r="N23" s="206">
        <f t="shared" si="4"/>
        <v>0.54935511607910581</v>
      </c>
      <c r="O23" s="206">
        <f t="shared" si="4"/>
        <v>0.7165090283748925</v>
      </c>
      <c r="P23" s="206">
        <f t="shared" si="4"/>
        <v>5.2307824591573508</v>
      </c>
      <c r="Q23" s="206">
        <f t="shared" si="4"/>
        <v>4.08426483233018</v>
      </c>
      <c r="R23" s="206">
        <f t="shared" si="4"/>
        <v>4.8007738607050729</v>
      </c>
      <c r="S23" s="206">
        <f t="shared" si="4"/>
        <v>3.7003599661043816</v>
      </c>
      <c r="T23" s="206">
        <f t="shared" si="4"/>
        <v>3.331635174965502</v>
      </c>
      <c r="U23" s="206">
        <f t="shared" si="4"/>
        <v>3.4013632203357118</v>
      </c>
      <c r="V23" s="206">
        <f t="shared" si="4"/>
        <v>3.9252378394035756</v>
      </c>
      <c r="W23" s="206">
        <f t="shared" si="4"/>
        <v>4.4312720917666342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1.0031814273430779</v>
      </c>
      <c r="F24" s="206">
        <v>2.3903697334479789E-2</v>
      </c>
      <c r="G24" s="206">
        <v>4.7807394668959592E-2</v>
      </c>
      <c r="H24" s="206">
        <v>0</v>
      </c>
      <c r="I24" s="206">
        <v>2.3903697334479789E-2</v>
      </c>
      <c r="J24" s="206">
        <v>7.1625107480653469E-2</v>
      </c>
      <c r="K24" s="206">
        <v>9.5528804815133275E-2</v>
      </c>
      <c r="L24" s="206">
        <v>0.1194325021496131</v>
      </c>
      <c r="M24" s="206">
        <v>0.1194325021496131</v>
      </c>
      <c r="N24" s="206">
        <v>0.19105760963026661</v>
      </c>
      <c r="O24" s="206">
        <v>0.42992261392949271</v>
      </c>
      <c r="P24" s="206">
        <v>4.7530524505588989</v>
      </c>
      <c r="Q24" s="206">
        <v>3.6304385210662078</v>
      </c>
      <c r="R24" s="206">
        <v>4.4663800515907139</v>
      </c>
      <c r="S24" s="206">
        <v>3.3199484092863281</v>
      </c>
      <c r="T24" s="206">
        <v>3.0572656921754078</v>
      </c>
      <c r="U24" s="206">
        <v>3.1049871023215818</v>
      </c>
      <c r="V24" s="206">
        <v>3.367755803955288</v>
      </c>
      <c r="W24" s="206">
        <v>3.7737747205503012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1.026999140154772</v>
      </c>
      <c r="F28" s="206">
        <v>0.95537403267411869</v>
      </c>
      <c r="G28" s="206">
        <v>0.95537403267411869</v>
      </c>
      <c r="H28" s="206">
        <v>0.7165090283748925</v>
      </c>
      <c r="I28" s="206">
        <v>0.52545141874462586</v>
      </c>
      <c r="J28" s="206">
        <v>0.52545141874462586</v>
      </c>
      <c r="K28" s="206">
        <v>0.40601891659501288</v>
      </c>
      <c r="L28" s="206">
        <v>0.47773000859845233</v>
      </c>
      <c r="M28" s="206">
        <v>0.50154772141014614</v>
      </c>
      <c r="N28" s="206">
        <v>0.35829750644883918</v>
      </c>
      <c r="O28" s="206">
        <v>0.28658641444539978</v>
      </c>
      <c r="P28" s="206">
        <v>0.47773000859845233</v>
      </c>
      <c r="Q28" s="206">
        <v>0.45382631126397238</v>
      </c>
      <c r="R28" s="206">
        <v>0.3343938091143594</v>
      </c>
      <c r="S28" s="206">
        <v>0.23886500429922611</v>
      </c>
      <c r="T28" s="206">
        <v>0.19105760963026661</v>
      </c>
      <c r="U28" s="206">
        <v>0.19105760963026661</v>
      </c>
      <c r="V28" s="206">
        <v>0.28658641444539978</v>
      </c>
      <c r="W28" s="206">
        <v>0.31049011177987962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0.14154655251882739</v>
      </c>
      <c r="T29" s="206">
        <v>8.3311873159827507E-2</v>
      </c>
      <c r="U29" s="206">
        <v>0.1053185083838634</v>
      </c>
      <c r="V29" s="206">
        <v>0.27089562100288822</v>
      </c>
      <c r="W29" s="206">
        <v>0.34700725943645361</v>
      </c>
      <c r="DA29" s="71" t="s">
        <v>2544</v>
      </c>
    </row>
    <row r="30" spans="1:105" ht="12" customHeight="1" x14ac:dyDescent="0.25">
      <c r="A30" s="14" t="s">
        <v>79</v>
      </c>
      <c r="B30" s="206">
        <v>4.6813413585554597</v>
      </c>
      <c r="C30" s="206">
        <v>7.6191745485812552</v>
      </c>
      <c r="D30" s="206">
        <v>6.9026655202063631</v>
      </c>
      <c r="E30" s="206">
        <v>6.7116079105760953</v>
      </c>
      <c r="F30" s="206">
        <v>4.275322441960447</v>
      </c>
      <c r="G30" s="206">
        <v>5.3979363714531381</v>
      </c>
      <c r="H30" s="206">
        <v>8.7417884780739463</v>
      </c>
      <c r="I30" s="206">
        <v>6.3772141014617363</v>
      </c>
      <c r="J30" s="206">
        <v>6.114445399828031</v>
      </c>
      <c r="K30" s="206">
        <v>5.3262252794496989</v>
      </c>
      <c r="L30" s="206">
        <v>5.3501289767841786</v>
      </c>
      <c r="M30" s="206">
        <v>4.9680137575236456</v>
      </c>
      <c r="N30" s="206">
        <v>3.0333619948409281</v>
      </c>
      <c r="O30" s="206">
        <v>5.1112639724849522</v>
      </c>
      <c r="P30" s="206">
        <v>4.8246775580395527</v>
      </c>
      <c r="Q30" s="206">
        <v>5.1829750644883914</v>
      </c>
      <c r="R30" s="206">
        <v>6.1860705073086839</v>
      </c>
      <c r="S30" s="206">
        <v>5.9950128976784169</v>
      </c>
      <c r="T30" s="206">
        <v>6.4727429062768707</v>
      </c>
      <c r="U30" s="206">
        <v>6.4010318142734306</v>
      </c>
      <c r="V30" s="206">
        <v>5.3262252794496989</v>
      </c>
      <c r="W30" s="206">
        <v>5.0157351676698188</v>
      </c>
      <c r="DA30" s="71" t="s">
        <v>2545</v>
      </c>
    </row>
    <row r="31" spans="1:105" ht="12" customHeight="1" x14ac:dyDescent="0.25">
      <c r="A31" s="21" t="s">
        <v>38</v>
      </c>
      <c r="B31" s="209">
        <v>49.613069647463448</v>
      </c>
      <c r="C31" s="209">
        <v>62.682717110920031</v>
      </c>
      <c r="D31" s="209">
        <v>71.969045571797068</v>
      </c>
      <c r="E31" s="209">
        <v>75.752364574376614</v>
      </c>
      <c r="F31" s="209">
        <v>87.360275150472916</v>
      </c>
      <c r="G31" s="209">
        <v>107.8245915735168</v>
      </c>
      <c r="H31" s="209">
        <v>106.1908856405847</v>
      </c>
      <c r="I31" s="209">
        <v>108.0825451418745</v>
      </c>
      <c r="J31" s="209">
        <v>112.55374032674121</v>
      </c>
      <c r="K31" s="209">
        <v>111.0920034393809</v>
      </c>
      <c r="L31" s="209">
        <v>132.7601031814273</v>
      </c>
      <c r="M31" s="209">
        <v>134.04987102321579</v>
      </c>
      <c r="N31" s="209">
        <v>215.4772141014617</v>
      </c>
      <c r="O31" s="209">
        <v>207.22269991401549</v>
      </c>
      <c r="P31" s="209">
        <v>212.29578675838351</v>
      </c>
      <c r="Q31" s="209">
        <v>213.06964746345659</v>
      </c>
      <c r="R31" s="209">
        <v>221.32416165090279</v>
      </c>
      <c r="S31" s="209">
        <v>236.54342218400689</v>
      </c>
      <c r="T31" s="209">
        <v>242.39036973344801</v>
      </c>
      <c r="U31" s="209">
        <v>246.25967325881339</v>
      </c>
      <c r="V31" s="209">
        <v>258.89939810834051</v>
      </c>
      <c r="W31" s="209">
        <v>289.68185726569209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291.64029332308922</v>
      </c>
      <c r="C33" s="205">
        <f>MAE_emi!C5</f>
        <v>304.29318662361209</v>
      </c>
      <c r="D33" s="205">
        <f>MAE_emi!D5</f>
        <v>296.42236811895532</v>
      </c>
      <c r="E33" s="205">
        <f>MAE_emi!E5</f>
        <v>333.12804879225081</v>
      </c>
      <c r="F33" s="205">
        <f>MAE_emi!F5</f>
        <v>318.74566130255602</v>
      </c>
      <c r="G33" s="205">
        <f>MAE_emi!G5</f>
        <v>389.77031480326082</v>
      </c>
      <c r="H33" s="205">
        <f>MAE_emi!H5</f>
        <v>371.8558241532503</v>
      </c>
      <c r="I33" s="205">
        <f>MAE_emi!I5</f>
        <v>370.90888194352237</v>
      </c>
      <c r="J33" s="205">
        <f>MAE_emi!J5</f>
        <v>300.67012883889828</v>
      </c>
      <c r="K33" s="205">
        <f>MAE_emi!K5</f>
        <v>273.4469217579026</v>
      </c>
      <c r="L33" s="205">
        <f>MAE_emi!L5</f>
        <v>278.8163491189872</v>
      </c>
      <c r="M33" s="205">
        <f>MAE_emi!M5</f>
        <v>301.9651689587173</v>
      </c>
      <c r="N33" s="205">
        <f>MAE_emi!N5</f>
        <v>217.2370281610645</v>
      </c>
      <c r="O33" s="205">
        <f>MAE_emi!O5</f>
        <v>410.39627627909442</v>
      </c>
      <c r="P33" s="205">
        <f>MAE_emi!P5</f>
        <v>384.75420443898878</v>
      </c>
      <c r="Q33" s="205">
        <f>MAE_emi!Q5</f>
        <v>394.90940531900918</v>
      </c>
      <c r="R33" s="205">
        <f>MAE_emi!R5</f>
        <v>414.15870143877828</v>
      </c>
      <c r="S33" s="205">
        <f>MAE_emi!S5</f>
        <v>456.02435351879029</v>
      </c>
      <c r="T33" s="205">
        <f>MAE_emi!T5</f>
        <v>458.23453848396269</v>
      </c>
      <c r="U33" s="205">
        <f>MAE_emi!U5</f>
        <v>454.82502204129003</v>
      </c>
      <c r="V33" s="205">
        <f>MAE_emi!V5</f>
        <v>487.531603825064</v>
      </c>
      <c r="W33" s="205">
        <f>MAE_emi!W5</f>
        <v>545.42445363019249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40.211303682843926</v>
      </c>
      <c r="C35" s="286">
        <f t="shared" si="5"/>
        <v>46.249286989558705</v>
      </c>
      <c r="D35" s="286">
        <f t="shared" si="5"/>
        <v>46.905862230134716</v>
      </c>
      <c r="E35" s="286">
        <f t="shared" si="5"/>
        <v>44.111072792088663</v>
      </c>
      <c r="F35" s="286">
        <f t="shared" si="5"/>
        <v>39.326735062234071</v>
      </c>
      <c r="G35" s="286">
        <f t="shared" si="5"/>
        <v>43.790365940919536</v>
      </c>
      <c r="H35" s="286">
        <f t="shared" si="5"/>
        <v>43.666631661180915</v>
      </c>
      <c r="I35" s="286">
        <f t="shared" si="5"/>
        <v>45.840940945728484</v>
      </c>
      <c r="J35" s="286">
        <f t="shared" si="5"/>
        <v>42.139742201304657</v>
      </c>
      <c r="K35" s="286">
        <f t="shared" si="5"/>
        <v>42.319236506631498</v>
      </c>
      <c r="L35" s="286">
        <f t="shared" si="5"/>
        <v>44.96926258723591</v>
      </c>
      <c r="M35" s="286">
        <f t="shared" si="5"/>
        <v>40.828065817927275</v>
      </c>
      <c r="N35" s="286">
        <f t="shared" si="5"/>
        <v>47.337812563489273</v>
      </c>
      <c r="O35" s="286">
        <f t="shared" si="5"/>
        <v>59.386868785934887</v>
      </c>
      <c r="P35" s="286">
        <f t="shared" si="5"/>
        <v>56.373345870645757</v>
      </c>
      <c r="Q35" s="286">
        <f t="shared" si="5"/>
        <v>53.159062491088541</v>
      </c>
      <c r="R35" s="286">
        <f t="shared" si="5"/>
        <v>63.270399088220657</v>
      </c>
      <c r="S35" s="286">
        <f t="shared" si="5"/>
        <v>67.484932210706262</v>
      </c>
      <c r="T35" s="286">
        <f t="shared" si="5"/>
        <v>67.570347929591307</v>
      </c>
      <c r="U35" s="286">
        <f t="shared" si="5"/>
        <v>67.727003199594606</v>
      </c>
      <c r="V35" s="286">
        <f t="shared" si="5"/>
        <v>74.016750481025468</v>
      </c>
      <c r="W35" s="286">
        <f t="shared" si="5"/>
        <v>80.180795519635822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32.013687204452971</v>
      </c>
      <c r="C36" s="346">
        <f t="shared" si="6"/>
        <v>33.481291760016035</v>
      </c>
      <c r="D36" s="346">
        <f t="shared" si="6"/>
        <v>33.898329717486781</v>
      </c>
      <c r="E36" s="346">
        <f t="shared" si="6"/>
        <v>37.655582567334577</v>
      </c>
      <c r="F36" s="346">
        <f t="shared" si="6"/>
        <v>36.897174862021188</v>
      </c>
      <c r="G36" s="346">
        <f t="shared" si="6"/>
        <v>36.105131029416484</v>
      </c>
      <c r="H36" s="346">
        <f t="shared" si="6"/>
        <v>33.948643212890829</v>
      </c>
      <c r="I36" s="346">
        <f t="shared" si="6"/>
        <v>32.251522825185702</v>
      </c>
      <c r="J36" s="346">
        <f t="shared" si="6"/>
        <v>34.095683591836661</v>
      </c>
      <c r="K36" s="346">
        <f t="shared" si="6"/>
        <v>35.940107263956136</v>
      </c>
      <c r="L36" s="346">
        <f t="shared" si="6"/>
        <v>35.506597023197841</v>
      </c>
      <c r="M36" s="346">
        <f t="shared" si="6"/>
        <v>32.876566765065029</v>
      </c>
      <c r="N36" s="346">
        <f t="shared" si="6"/>
        <v>32.710539740983954</v>
      </c>
      <c r="O36" s="346">
        <f t="shared" si="6"/>
        <v>33.595391032219865</v>
      </c>
      <c r="P36" s="346">
        <f t="shared" si="6"/>
        <v>31.554971060924782</v>
      </c>
      <c r="Q36" s="346">
        <f t="shared" si="6"/>
        <v>30.531472431429663</v>
      </c>
      <c r="R36" s="346">
        <f t="shared" si="6"/>
        <v>30.328894023960039</v>
      </c>
      <c r="S36" s="346">
        <f t="shared" si="6"/>
        <v>30.125723070719598</v>
      </c>
      <c r="T36" s="346">
        <f t="shared" si="6"/>
        <v>29.380836072311482</v>
      </c>
      <c r="U36" s="346">
        <f t="shared" si="6"/>
        <v>29.07904743568017</v>
      </c>
      <c r="V36" s="346">
        <f t="shared" si="6"/>
        <v>29.218421981251289</v>
      </c>
      <c r="W36" s="346">
        <f t="shared" si="6"/>
        <v>29.519256334306409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17.201827547834139</v>
      </c>
      <c r="C37" s="346">
        <f>IF(MAE_ued!C$5=0,"",MAE_ued!C$5/C$5*1000)</f>
        <v>18.189501704617705</v>
      </c>
      <c r="D37" s="346">
        <f>IF(MAE_ued!D$5=0,"",MAE_ued!D$5/D$5*1000)</f>
        <v>18.518221978639946</v>
      </c>
      <c r="E37" s="346">
        <f>IF(MAE_ued!E$5=0,"",MAE_ued!E$5/E$5*1000)</f>
        <v>20.53944216438607</v>
      </c>
      <c r="F37" s="346">
        <f>IF(MAE_ued!F$5=0,"",MAE_ued!F$5/F$5*1000)</f>
        <v>20.203709048848246</v>
      </c>
      <c r="G37" s="346">
        <f>IF(MAE_ued!G$5=0,"",MAE_ued!G$5/G$5*1000)</f>
        <v>19.78051061793656</v>
      </c>
      <c r="H37" s="346">
        <f>IF(MAE_ued!H$5=0,"",MAE_ued!H$5/H$5*1000)</f>
        <v>18.663297025103731</v>
      </c>
      <c r="I37" s="346">
        <f>IF(MAE_ued!I$5=0,"",MAE_ued!I$5/I$5*1000)</f>
        <v>17.715995711995731</v>
      </c>
      <c r="J37" s="346">
        <f>IF(MAE_ued!J$5=0,"",MAE_ued!J$5/J$5*1000)</f>
        <v>18.90150575525486</v>
      </c>
      <c r="K37" s="346">
        <f>IF(MAE_ued!K$5=0,"",MAE_ued!K$5/K$5*1000)</f>
        <v>19.979629979300679</v>
      </c>
      <c r="L37" s="346">
        <f>IF(MAE_ued!L$5=0,"",MAE_ued!L$5/L$5*1000)</f>
        <v>19.852209532929212</v>
      </c>
      <c r="M37" s="346">
        <f>IF(MAE_ued!M$5=0,"",MAE_ued!M$5/M$5*1000)</f>
        <v>18.310698952167645</v>
      </c>
      <c r="N37" s="346">
        <f>IF(MAE_ued!N$5=0,"",MAE_ued!N$5/N$5*1000)</f>
        <v>18.695912371544463</v>
      </c>
      <c r="O37" s="346">
        <f>IF(MAE_ued!O$5=0,"",MAE_ued!O$5/O$5*1000)</f>
        <v>18.783614423634095</v>
      </c>
      <c r="P37" s="346">
        <f>IF(MAE_ued!P$5=0,"",MAE_ued!P$5/P$5*1000)</f>
        <v>17.672808971882834</v>
      </c>
      <c r="Q37" s="346">
        <f>IF(MAE_ued!Q$5=0,"",MAE_ued!Q$5/Q$5*1000)</f>
        <v>17.092122219608743</v>
      </c>
      <c r="R37" s="346">
        <f>IF(MAE_ued!R$5=0,"",MAE_ued!R$5/R$5*1000)</f>
        <v>16.975595192513392</v>
      </c>
      <c r="S37" s="346">
        <f>IF(MAE_ued!S$5=0,"",MAE_ued!S$5/S$5*1000)</f>
        <v>16.851880666142179</v>
      </c>
      <c r="T37" s="346">
        <f>IF(MAE_ued!T$5=0,"",MAE_ued!T$5/T$5*1000)</f>
        <v>16.446672935864271</v>
      </c>
      <c r="U37" s="346">
        <f>IF(MAE_ued!U$5=0,"",MAE_ued!U$5/U$5*1000)</f>
        <v>16.293564860829417</v>
      </c>
      <c r="V37" s="346">
        <f>IF(MAE_ued!V$5=0,"",MAE_ued!V$5/V$5*1000)</f>
        <v>16.3575835813383</v>
      </c>
      <c r="W37" s="346">
        <f>IF(MAE_ued!W$5=0,"",MAE_ued!W$5/W$5*1000)</f>
        <v>16.522707327426467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1.6852870077515036</v>
      </c>
      <c r="C38" s="347">
        <f t="shared" si="7"/>
        <v>1.5440114206027338</v>
      </c>
      <c r="D38" s="347">
        <f t="shared" si="7"/>
        <v>1.4542374964242779</v>
      </c>
      <c r="E38" s="347">
        <f t="shared" si="7"/>
        <v>1.5012309312865817</v>
      </c>
      <c r="F38" s="347">
        <f t="shared" si="7"/>
        <v>1.4104214246955453</v>
      </c>
      <c r="G38" s="347">
        <f t="shared" si="7"/>
        <v>1.4052430333222836</v>
      </c>
      <c r="H38" s="347">
        <f t="shared" si="7"/>
        <v>1.3694568905833999</v>
      </c>
      <c r="I38" s="347">
        <f t="shared" si="7"/>
        <v>1.3679387282154531</v>
      </c>
      <c r="J38" s="347">
        <f t="shared" si="7"/>
        <v>1.2233822896114428</v>
      </c>
      <c r="K38" s="347">
        <f t="shared" si="7"/>
        <v>1.1771985291233598</v>
      </c>
      <c r="L38" s="347">
        <f t="shared" si="7"/>
        <v>1.0864781171263154</v>
      </c>
      <c r="M38" s="347">
        <f t="shared" si="7"/>
        <v>1.1372443531282741</v>
      </c>
      <c r="N38" s="347">
        <f t="shared" si="7"/>
        <v>0.70225724204892848</v>
      </c>
      <c r="O38" s="347">
        <f t="shared" si="7"/>
        <v>1.066899116338011</v>
      </c>
      <c r="P38" s="347">
        <f t="shared" si="7"/>
        <v>1.0035755315281123</v>
      </c>
      <c r="Q38" s="347">
        <f t="shared" si="7"/>
        <v>1.0197707032533474</v>
      </c>
      <c r="R38" s="347">
        <f t="shared" si="7"/>
        <v>1.0207211444510711</v>
      </c>
      <c r="S38" s="347">
        <f t="shared" si="7"/>
        <v>1.0417557775625381</v>
      </c>
      <c r="T38" s="347">
        <f t="shared" si="7"/>
        <v>1.0321363428628088</v>
      </c>
      <c r="U38" s="347">
        <f t="shared" si="7"/>
        <v>1.0174252334482556</v>
      </c>
      <c r="V38" s="347">
        <f t="shared" si="7"/>
        <v>1.0298880510092894</v>
      </c>
      <c r="W38" s="347">
        <f t="shared" si="7"/>
        <v>1.0312766411277532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HU: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173.05081685296639</v>
      </c>
      <c r="C5" s="225">
        <v>197.07962166809989</v>
      </c>
      <c r="D5" s="225">
        <v>203.83353396388651</v>
      </c>
      <c r="E5" s="225">
        <v>221.9032674118659</v>
      </c>
      <c r="F5" s="225">
        <v>225.99320722269991</v>
      </c>
      <c r="G5" s="225">
        <v>277.3686156491832</v>
      </c>
      <c r="H5" s="225">
        <v>271.53525365434223</v>
      </c>
      <c r="I5" s="225">
        <v>271.14436801375763</v>
      </c>
      <c r="J5" s="225">
        <v>245.76956147893381</v>
      </c>
      <c r="K5" s="225">
        <v>232.28615649183149</v>
      </c>
      <c r="L5" s="225">
        <v>256.62398968185732</v>
      </c>
      <c r="M5" s="225">
        <v>265.52355975924331</v>
      </c>
      <c r="N5" s="225">
        <v>309.3411006018917</v>
      </c>
      <c r="O5" s="225">
        <v>384.66268271711112</v>
      </c>
      <c r="P5" s="225">
        <v>383.38340498710232</v>
      </c>
      <c r="Q5" s="225">
        <v>387.25313843508178</v>
      </c>
      <c r="R5" s="225">
        <v>405.7510748065348</v>
      </c>
      <c r="S5" s="225">
        <v>437.74593176318092</v>
      </c>
      <c r="T5" s="225">
        <v>443.96706079835337</v>
      </c>
      <c r="U5" s="225">
        <v>447.03532710683618</v>
      </c>
      <c r="V5" s="225">
        <v>473.3831054232387</v>
      </c>
      <c r="W5" s="225">
        <v>528.8827768209153</v>
      </c>
      <c r="DA5" s="89" t="s">
        <v>2530</v>
      </c>
    </row>
    <row r="6" spans="1:105" ht="12" customHeight="1" x14ac:dyDescent="0.25">
      <c r="A6" s="55" t="s">
        <v>92</v>
      </c>
      <c r="B6" s="261">
        <v>2.8677113888961498</v>
      </c>
      <c r="C6" s="261">
        <v>3.4780000388319152</v>
      </c>
      <c r="D6" s="261">
        <v>3.8298446439864291</v>
      </c>
      <c r="E6" s="261">
        <v>4.0865822188097063</v>
      </c>
      <c r="F6" s="261">
        <v>4.4796426893726773</v>
      </c>
      <c r="G6" s="261">
        <v>5.5139740032447584</v>
      </c>
      <c r="H6" s="261">
        <v>5.3930747046637819</v>
      </c>
      <c r="I6" s="261">
        <v>5.4552130397483829</v>
      </c>
      <c r="J6" s="261">
        <v>5.2852224780711952</v>
      </c>
      <c r="K6" s="261">
        <v>5.0970213930594612</v>
      </c>
      <c r="L6" s="261">
        <v>5.8286422734376586</v>
      </c>
      <c r="M6" s="261">
        <v>5.9740412303311103</v>
      </c>
      <c r="N6" s="261">
        <v>7.9235461817915738</v>
      </c>
      <c r="O6" s="261">
        <v>8.9089694405995541</v>
      </c>
      <c r="P6" s="261">
        <v>8.9390554455612765</v>
      </c>
      <c r="Q6" s="261">
        <v>9.014458854318562</v>
      </c>
      <c r="R6" s="261">
        <v>9.3995007995075071</v>
      </c>
      <c r="S6" s="261">
        <v>10.12288095942978</v>
      </c>
      <c r="T6" s="261">
        <v>10.309077594973029</v>
      </c>
      <c r="U6" s="261">
        <v>10.418641694094489</v>
      </c>
      <c r="V6" s="261">
        <v>11.013057102174001</v>
      </c>
      <c r="W6" s="261">
        <v>12.31999813690658</v>
      </c>
      <c r="DA6" s="67" t="s">
        <v>2547</v>
      </c>
    </row>
    <row r="7" spans="1:105" ht="12" customHeight="1" x14ac:dyDescent="0.25">
      <c r="A7" s="202" t="s">
        <v>93</v>
      </c>
      <c r="B7" s="226">
        <v>3.9000874888987642</v>
      </c>
      <c r="C7" s="226">
        <v>4.730080052811406</v>
      </c>
      <c r="D7" s="226">
        <v>5.2085887158215414</v>
      </c>
      <c r="E7" s="226">
        <v>5.5577518175811997</v>
      </c>
      <c r="F7" s="226">
        <v>6.0923140575468402</v>
      </c>
      <c r="G7" s="226">
        <v>7.49900464441287</v>
      </c>
      <c r="H7" s="226">
        <v>7.3345815983427451</v>
      </c>
      <c r="I7" s="226">
        <v>7.4190897340577981</v>
      </c>
      <c r="J7" s="226">
        <v>7.1879025701768242</v>
      </c>
      <c r="K7" s="226">
        <v>6.9319490945608671</v>
      </c>
      <c r="L7" s="226">
        <v>7.9269534918752136</v>
      </c>
      <c r="M7" s="226">
        <v>8.1246960732503108</v>
      </c>
      <c r="N7" s="226">
        <v>10.77602280723654</v>
      </c>
      <c r="O7" s="226">
        <v>12.116198439215401</v>
      </c>
      <c r="P7" s="226">
        <v>12.15711540596334</v>
      </c>
      <c r="Q7" s="226">
        <v>12.25966404187324</v>
      </c>
      <c r="R7" s="226">
        <v>12.78332108733021</v>
      </c>
      <c r="S7" s="226">
        <v>13.767118104824499</v>
      </c>
      <c r="T7" s="226">
        <v>14.02034552916332</v>
      </c>
      <c r="U7" s="226">
        <v>14.169352703968499</v>
      </c>
      <c r="V7" s="226">
        <v>14.97775765895665</v>
      </c>
      <c r="W7" s="226">
        <v>16.75519746619295</v>
      </c>
      <c r="DA7" s="174" t="s">
        <v>2548</v>
      </c>
    </row>
    <row r="8" spans="1:105" ht="12" customHeight="1" x14ac:dyDescent="0.25">
      <c r="A8" s="202" t="s">
        <v>94</v>
      </c>
      <c r="B8" s="226">
        <v>4.817755133345532</v>
      </c>
      <c r="C8" s="226">
        <v>5.8430400652376164</v>
      </c>
      <c r="D8" s="226">
        <v>6.4341390018971989</v>
      </c>
      <c r="E8" s="226">
        <v>6.8654581276003048</v>
      </c>
      <c r="F8" s="226">
        <v>7.5257997181460992</v>
      </c>
      <c r="G8" s="226">
        <v>9.2634763254511938</v>
      </c>
      <c r="H8" s="226">
        <v>9.060365503835154</v>
      </c>
      <c r="I8" s="226">
        <v>9.1647579067772824</v>
      </c>
      <c r="J8" s="226">
        <v>8.8791737631596064</v>
      </c>
      <c r="K8" s="226">
        <v>8.5629959403398939</v>
      </c>
      <c r="L8" s="226">
        <v>9.7921190193752654</v>
      </c>
      <c r="M8" s="226">
        <v>10.03638926695627</v>
      </c>
      <c r="N8" s="226">
        <v>13.31155758540984</v>
      </c>
      <c r="O8" s="226">
        <v>14.967068660207261</v>
      </c>
      <c r="P8" s="226">
        <v>15.01761314854294</v>
      </c>
      <c r="Q8" s="226">
        <v>15.14429087525518</v>
      </c>
      <c r="R8" s="226">
        <v>15.791161343172609</v>
      </c>
      <c r="S8" s="226">
        <v>17.006440011842031</v>
      </c>
      <c r="T8" s="226">
        <v>17.31925035955469</v>
      </c>
      <c r="U8" s="226">
        <v>17.503318046078729</v>
      </c>
      <c r="V8" s="226">
        <v>18.501935931652319</v>
      </c>
      <c r="W8" s="226">
        <v>20.697596870003061</v>
      </c>
      <c r="DA8" s="174" t="s">
        <v>2549</v>
      </c>
    </row>
    <row r="9" spans="1:105" ht="12" customHeight="1" x14ac:dyDescent="0.25">
      <c r="A9" s="202" t="s">
        <v>95</v>
      </c>
      <c r="B9" s="226">
        <v>2.982419844451996</v>
      </c>
      <c r="C9" s="226">
        <v>3.6171200403851911</v>
      </c>
      <c r="D9" s="226">
        <v>3.9830384297458852</v>
      </c>
      <c r="E9" s="226">
        <v>4.2500455075620938</v>
      </c>
      <c r="F9" s="226">
        <v>4.658828396947583</v>
      </c>
      <c r="G9" s="226">
        <v>5.7345329633745479</v>
      </c>
      <c r="H9" s="226">
        <v>5.6087976928503327</v>
      </c>
      <c r="I9" s="226">
        <v>5.6734215613383174</v>
      </c>
      <c r="J9" s="226">
        <v>5.4966313771940429</v>
      </c>
      <c r="K9" s="226">
        <v>5.3009022487818376</v>
      </c>
      <c r="L9" s="226">
        <v>6.0617879643751644</v>
      </c>
      <c r="M9" s="226">
        <v>6.2130028795443533</v>
      </c>
      <c r="N9" s="226">
        <v>8.2404880290632363</v>
      </c>
      <c r="O9" s="226">
        <v>9.2653282182235372</v>
      </c>
      <c r="P9" s="226">
        <v>9.2966176633837243</v>
      </c>
      <c r="Q9" s="226">
        <v>9.375037208491305</v>
      </c>
      <c r="R9" s="226">
        <v>9.7754808314878083</v>
      </c>
      <c r="S9" s="226">
        <v>10.527796197806969</v>
      </c>
      <c r="T9" s="226">
        <v>10.72144069877195</v>
      </c>
      <c r="U9" s="226">
        <v>10.83538736185826</v>
      </c>
      <c r="V9" s="226">
        <v>11.453579386260961</v>
      </c>
      <c r="W9" s="226">
        <v>12.812798062382839</v>
      </c>
      <c r="DA9" s="174" t="s">
        <v>2550</v>
      </c>
    </row>
    <row r="10" spans="1:105" ht="12" customHeight="1" x14ac:dyDescent="0.25">
      <c r="A10" s="56" t="s">
        <v>96</v>
      </c>
      <c r="B10" s="262">
        <v>5.1830680586000399</v>
      </c>
      <c r="C10" s="262">
        <v>5.765060081902698</v>
      </c>
      <c r="D10" s="262">
        <v>5.8649315285345471</v>
      </c>
      <c r="E10" s="262">
        <v>6.9256920958744708</v>
      </c>
      <c r="F10" s="262">
        <v>6.9007138767709719</v>
      </c>
      <c r="G10" s="262">
        <v>8.3560156815247417</v>
      </c>
      <c r="H10" s="262">
        <v>8.0175929103525192</v>
      </c>
      <c r="I10" s="262">
        <v>7.9300366098741772</v>
      </c>
      <c r="J10" s="262">
        <v>7.0366552390867838</v>
      </c>
      <c r="K10" s="262">
        <v>6.5632928091892397</v>
      </c>
      <c r="L10" s="262">
        <v>7.2004851010901643</v>
      </c>
      <c r="M10" s="262">
        <v>7.4717344927772249</v>
      </c>
      <c r="N10" s="262">
        <v>8.5242964256309524</v>
      </c>
      <c r="O10" s="262">
        <v>10.55291037265917</v>
      </c>
      <c r="P10" s="262">
        <v>10.538257385382989</v>
      </c>
      <c r="Q10" s="262">
        <v>10.643571511157811</v>
      </c>
      <c r="R10" s="262">
        <v>11.08133548759632</v>
      </c>
      <c r="S10" s="262">
        <v>11.999766087113491</v>
      </c>
      <c r="T10" s="262">
        <v>12.102911012857319</v>
      </c>
      <c r="U10" s="262">
        <v>12.19110562281481</v>
      </c>
      <c r="V10" s="262">
        <v>13.051638655146689</v>
      </c>
      <c r="W10" s="262">
        <v>14.60443495960199</v>
      </c>
      <c r="DA10" s="68" t="s">
        <v>2551</v>
      </c>
    </row>
    <row r="11" spans="1:105" ht="12" customHeight="1" x14ac:dyDescent="0.25">
      <c r="A11" s="37" t="s">
        <v>160</v>
      </c>
      <c r="B11" s="228">
        <v>4.9129413153602947E-2</v>
      </c>
      <c r="C11" s="228">
        <v>0</v>
      </c>
      <c r="D11" s="228">
        <v>0</v>
      </c>
      <c r="E11" s="228">
        <v>8.5836150631933977E-2</v>
      </c>
      <c r="F11" s="228">
        <v>4.1467627083894287E-2</v>
      </c>
      <c r="G11" s="228">
        <v>4.185551263684565E-2</v>
      </c>
      <c r="H11" s="228">
        <v>4.2877736515995649E-2</v>
      </c>
      <c r="I11" s="228">
        <v>4.1551357526113983E-2</v>
      </c>
      <c r="J11" s="228">
        <v>4.0048979007047757E-2</v>
      </c>
      <c r="K11" s="228">
        <v>0</v>
      </c>
      <c r="L11" s="228">
        <v>0</v>
      </c>
      <c r="M11" s="228">
        <v>0.1951563100650604</v>
      </c>
      <c r="N11" s="228">
        <v>0.1177126700512615</v>
      </c>
      <c r="O11" s="228">
        <v>0.1537416702595869</v>
      </c>
      <c r="P11" s="228">
        <v>0.15200329591709441</v>
      </c>
      <c r="Q11" s="228">
        <v>0.15258732550361551</v>
      </c>
      <c r="R11" s="228">
        <v>0.15794985707017231</v>
      </c>
      <c r="S11" s="228">
        <v>0.1576240875628527</v>
      </c>
      <c r="T11" s="228">
        <v>0.1970822316180218</v>
      </c>
      <c r="U11" s="228">
        <v>0.1954810157718799</v>
      </c>
      <c r="V11" s="228">
        <v>0.15476082597080951</v>
      </c>
      <c r="W11" s="228">
        <v>0.15422658716612961</v>
      </c>
      <c r="DA11" s="69" t="s">
        <v>2552</v>
      </c>
    </row>
    <row r="12" spans="1:105" ht="12" customHeight="1" x14ac:dyDescent="0.25">
      <c r="A12" s="37" t="s">
        <v>162</v>
      </c>
      <c r="B12" s="228">
        <v>4.555927767331946</v>
      </c>
      <c r="C12" s="228">
        <v>4.927334573659345</v>
      </c>
      <c r="D12" s="228">
        <v>4.7766374564212972</v>
      </c>
      <c r="E12" s="228">
        <v>4.7968452227094023</v>
      </c>
      <c r="F12" s="228">
        <v>4.5443403479263296</v>
      </c>
      <c r="G12" s="228">
        <v>5.6526354381317887</v>
      </c>
      <c r="H12" s="228">
        <v>5.5267152241660922</v>
      </c>
      <c r="I12" s="228">
        <v>5.5651147289025618</v>
      </c>
      <c r="J12" s="228">
        <v>4.2824818661798956</v>
      </c>
      <c r="K12" s="228">
        <v>3.8741580096913508</v>
      </c>
      <c r="L12" s="228">
        <v>3.79229134170652</v>
      </c>
      <c r="M12" s="228">
        <v>3.8617248277317682</v>
      </c>
      <c r="N12" s="228">
        <v>1.942418973520039</v>
      </c>
      <c r="O12" s="228">
        <v>5.2419822427652019</v>
      </c>
      <c r="P12" s="228">
        <v>4.809186287530232</v>
      </c>
      <c r="Q12" s="228">
        <v>4.9396408593298968</v>
      </c>
      <c r="R12" s="228">
        <v>5.3040298591008801</v>
      </c>
      <c r="S12" s="228">
        <v>5.8813743728673824</v>
      </c>
      <c r="T12" s="228">
        <v>5.8287378344847447</v>
      </c>
      <c r="U12" s="228">
        <v>5.7741805324047277</v>
      </c>
      <c r="V12" s="228">
        <v>6.2229196926276806</v>
      </c>
      <c r="W12" s="228">
        <v>6.9490579506695314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1.0269991401505909</v>
      </c>
      <c r="F13" s="228">
        <v>0.95537403267217735</v>
      </c>
      <c r="G13" s="228">
        <v>0.9553740326723531</v>
      </c>
      <c r="H13" s="228">
        <v>0.71650902837371977</v>
      </c>
      <c r="I13" s="228">
        <v>0.52545141874397505</v>
      </c>
      <c r="J13" s="228">
        <v>0.52545141874376633</v>
      </c>
      <c r="K13" s="228">
        <v>0.4060189165938346</v>
      </c>
      <c r="L13" s="228">
        <v>0.47773000859799158</v>
      </c>
      <c r="M13" s="228">
        <v>0.50154772140951076</v>
      </c>
      <c r="N13" s="228">
        <v>0.35829750644859548</v>
      </c>
      <c r="O13" s="228">
        <v>0.28658641444527161</v>
      </c>
      <c r="P13" s="228">
        <v>0.47773000859830711</v>
      </c>
      <c r="Q13" s="228">
        <v>0.453826311263821</v>
      </c>
      <c r="R13" s="228">
        <v>0.33439380911422512</v>
      </c>
      <c r="S13" s="228">
        <v>0.23886500429911661</v>
      </c>
      <c r="T13" s="228">
        <v>0.19105760963019361</v>
      </c>
      <c r="U13" s="228">
        <v>0.1910576096302023</v>
      </c>
      <c r="V13" s="228">
        <v>0.2865864144452907</v>
      </c>
      <c r="W13" s="228">
        <v>0.31049011177976649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0.1415465525187625</v>
      </c>
      <c r="T14" s="228">
        <v>8.3311873159795685E-2</v>
      </c>
      <c r="U14" s="228">
        <v>0.105318508383828</v>
      </c>
      <c r="V14" s="228">
        <v>0.27089562100278503</v>
      </c>
      <c r="W14" s="228">
        <v>0.34700725943632721</v>
      </c>
      <c r="DA14" s="69" t="s">
        <v>2555</v>
      </c>
    </row>
    <row r="15" spans="1:105" ht="12" customHeight="1" x14ac:dyDescent="0.25">
      <c r="A15" s="37" t="s">
        <v>38</v>
      </c>
      <c r="B15" s="228">
        <v>0.57801087811449114</v>
      </c>
      <c r="C15" s="228">
        <v>0.83772550824335346</v>
      </c>
      <c r="D15" s="228">
        <v>1.0882940721132499</v>
      </c>
      <c r="E15" s="228">
        <v>1.0160115823825431</v>
      </c>
      <c r="F15" s="228">
        <v>1.3595318690885709</v>
      </c>
      <c r="G15" s="228">
        <v>1.7061506980837551</v>
      </c>
      <c r="H15" s="228">
        <v>1.731490921296712</v>
      </c>
      <c r="I15" s="228">
        <v>1.797919104701527</v>
      </c>
      <c r="J15" s="228">
        <v>2.1886729751560741</v>
      </c>
      <c r="K15" s="228">
        <v>2.2831158829040539</v>
      </c>
      <c r="L15" s="228">
        <v>2.9304637507856519</v>
      </c>
      <c r="M15" s="228">
        <v>2.9133056335708849</v>
      </c>
      <c r="N15" s="228">
        <v>6.1058672756110566</v>
      </c>
      <c r="O15" s="228">
        <v>4.8706000451891054</v>
      </c>
      <c r="P15" s="228">
        <v>5.0993377933373516</v>
      </c>
      <c r="Q15" s="228">
        <v>5.0975170150604772</v>
      </c>
      <c r="R15" s="228">
        <v>5.2849619623110389</v>
      </c>
      <c r="S15" s="228">
        <v>5.5803560698653714</v>
      </c>
      <c r="T15" s="228">
        <v>5.8027214639645601</v>
      </c>
      <c r="U15" s="228">
        <v>5.9250679566241686</v>
      </c>
      <c r="V15" s="228">
        <v>6.1164761011001207</v>
      </c>
      <c r="W15" s="228">
        <v>6.8436530505502322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34.102666907873996</v>
      </c>
      <c r="C16" s="263">
        <f t="shared" si="0"/>
        <v>37.707624053115865</v>
      </c>
      <c r="D16" s="263">
        <f t="shared" si="0"/>
        <v>38.226086576576741</v>
      </c>
      <c r="E16" s="263">
        <f t="shared" si="0"/>
        <v>41.765391596222713</v>
      </c>
      <c r="F16" s="263">
        <f t="shared" si="0"/>
        <v>41.795136779283752</v>
      </c>
      <c r="G16" s="263">
        <f t="shared" si="0"/>
        <v>51.246784224030627</v>
      </c>
      <c r="H16" s="263">
        <f t="shared" si="0"/>
        <v>49.827493783645593</v>
      </c>
      <c r="I16" s="263">
        <f t="shared" si="0"/>
        <v>49.796436084301916</v>
      </c>
      <c r="J16" s="263">
        <f t="shared" si="0"/>
        <v>43.990275964955487</v>
      </c>
      <c r="K16" s="263">
        <f t="shared" si="0"/>
        <v>41.34228249860417</v>
      </c>
      <c r="L16" s="263">
        <f t="shared" si="0"/>
        <v>45.216199136602562</v>
      </c>
      <c r="M16" s="263">
        <f t="shared" si="0"/>
        <v>46.998391766057665</v>
      </c>
      <c r="N16" s="263">
        <f t="shared" si="0"/>
        <v>54.139925709653284</v>
      </c>
      <c r="O16" s="263">
        <f t="shared" si="0"/>
        <v>67.723312897151601</v>
      </c>
      <c r="P16" s="263">
        <f t="shared" si="0"/>
        <v>67.000313608201893</v>
      </c>
      <c r="Q16" s="263">
        <f t="shared" si="0"/>
        <v>67.785750264231126</v>
      </c>
      <c r="R16" s="263">
        <f t="shared" si="0"/>
        <v>70.989946310619416</v>
      </c>
      <c r="S16" s="263">
        <f t="shared" si="0"/>
        <v>76.818976700471637</v>
      </c>
      <c r="T16" s="263">
        <f t="shared" si="0"/>
        <v>77.837935865561832</v>
      </c>
      <c r="U16" s="263">
        <f t="shared" si="0"/>
        <v>78.30692935447</v>
      </c>
      <c r="V16" s="263">
        <f t="shared" si="0"/>
        <v>83.048185932199999</v>
      </c>
      <c r="W16" s="263">
        <f t="shared" si="0"/>
        <v>92.833372143368479</v>
      </c>
      <c r="DA16" s="70"/>
    </row>
    <row r="17" spans="1:105" ht="12" customHeight="1" x14ac:dyDescent="0.25">
      <c r="A17" s="60" t="s">
        <v>2558</v>
      </c>
      <c r="B17" s="331">
        <v>30.620806477654899</v>
      </c>
      <c r="C17" s="331">
        <v>32.507001532960977</v>
      </c>
      <c r="D17" s="331">
        <v>31.354919594551379</v>
      </c>
      <c r="E17" s="331">
        <v>34.802534639553151</v>
      </c>
      <c r="F17" s="331">
        <v>32.484212943887307</v>
      </c>
      <c r="G17" s="331">
        <v>39.678751435451979</v>
      </c>
      <c r="H17" s="331">
        <v>38.238164152677712</v>
      </c>
      <c r="I17" s="331">
        <v>37.817596683653143</v>
      </c>
      <c r="J17" s="331">
        <v>29.340785531386601</v>
      </c>
      <c r="K17" s="331">
        <v>26.236996982767931</v>
      </c>
      <c r="L17" s="331">
        <v>25.7181820651452</v>
      </c>
      <c r="M17" s="331">
        <v>27.809412248197539</v>
      </c>
      <c r="N17" s="331">
        <v>14.095636448944409</v>
      </c>
      <c r="O17" s="331">
        <v>36.31098233673135</v>
      </c>
      <c r="P17" s="331">
        <v>33.768550592034643</v>
      </c>
      <c r="Q17" s="331">
        <v>34.673935515668383</v>
      </c>
      <c r="R17" s="331">
        <v>36.799887795715676</v>
      </c>
      <c r="S17" s="331">
        <v>40.698653379578857</v>
      </c>
      <c r="T17" s="331">
        <v>40.486503972992843</v>
      </c>
      <c r="U17" s="331">
        <v>40.051020469215921</v>
      </c>
      <c r="V17" s="331">
        <v>43.129928469070073</v>
      </c>
      <c r="W17" s="331">
        <v>48.154450622989089</v>
      </c>
      <c r="DA17" s="72" t="s">
        <v>2559</v>
      </c>
    </row>
    <row r="18" spans="1:105" ht="12" customHeight="1" x14ac:dyDescent="0.25">
      <c r="A18" s="59" t="s">
        <v>30</v>
      </c>
      <c r="B18" s="232">
        <v>1.078468321653244</v>
      </c>
      <c r="C18" s="232">
        <v>0.40733718333457369</v>
      </c>
      <c r="D18" s="232">
        <v>0</v>
      </c>
      <c r="E18" s="232">
        <v>8.8838019559175252E-2</v>
      </c>
      <c r="F18" s="232">
        <v>0.4761793134706051</v>
      </c>
      <c r="G18" s="232">
        <v>0.74560853790763615</v>
      </c>
      <c r="H18" s="232">
        <v>0.63201626877827199</v>
      </c>
      <c r="I18" s="232">
        <v>0.46254970363758818</v>
      </c>
      <c r="J18" s="232">
        <v>0.40869974965530842</v>
      </c>
      <c r="K18" s="232">
        <v>0.29790206106894912</v>
      </c>
      <c r="L18" s="232">
        <v>0.1890562393802071</v>
      </c>
      <c r="M18" s="232">
        <v>0.19005165765436111</v>
      </c>
      <c r="N18" s="232">
        <v>0.13961347643513</v>
      </c>
      <c r="O18" s="232">
        <v>0.35815916687628552</v>
      </c>
      <c r="P18" s="232">
        <v>0.28493670432187501</v>
      </c>
      <c r="Q18" s="232">
        <v>0.4434911166933907</v>
      </c>
      <c r="R18" s="232">
        <v>0.32110698717029929</v>
      </c>
      <c r="S18" s="232">
        <v>0.18315569174241811</v>
      </c>
      <c r="T18" s="232">
        <v>0.28002079215037101</v>
      </c>
      <c r="U18" s="232">
        <v>9.5867499672917522E-2</v>
      </c>
      <c r="V18" s="232">
        <v>9.581176323442582E-2</v>
      </c>
      <c r="W18" s="232">
        <v>9.2646472949476893E-2</v>
      </c>
      <c r="DA18" s="71" t="s">
        <v>2560</v>
      </c>
    </row>
    <row r="19" spans="1:105" ht="12" customHeight="1" x14ac:dyDescent="0.25">
      <c r="A19" s="59" t="s">
        <v>33</v>
      </c>
      <c r="B19" s="232">
        <v>0.34191528794252302</v>
      </c>
      <c r="C19" s="232">
        <v>0.34204660649536422</v>
      </c>
      <c r="D19" s="232">
        <v>0.33591191706041568</v>
      </c>
      <c r="E19" s="232">
        <v>0.67529229909632826</v>
      </c>
      <c r="F19" s="232">
        <v>0.32349865317266191</v>
      </c>
      <c r="G19" s="232">
        <v>0.32338931203647903</v>
      </c>
      <c r="H19" s="232">
        <v>0.32737966297040733</v>
      </c>
      <c r="I19" s="232">
        <v>0</v>
      </c>
      <c r="J19" s="232">
        <v>0</v>
      </c>
      <c r="K19" s="232">
        <v>0.30734170757141033</v>
      </c>
      <c r="L19" s="232">
        <v>0.2968869691301399</v>
      </c>
      <c r="M19" s="232">
        <v>0.89802790147766409</v>
      </c>
      <c r="N19" s="232">
        <v>0.44500091347627913</v>
      </c>
      <c r="O19" s="232">
        <v>1.153771390575127</v>
      </c>
      <c r="P19" s="232">
        <v>1.152145921261863</v>
      </c>
      <c r="Q19" s="232">
        <v>1.1529841736427671</v>
      </c>
      <c r="R19" s="232">
        <v>1.143539526800269</v>
      </c>
      <c r="S19" s="232">
        <v>1.426490786816891</v>
      </c>
      <c r="T19" s="232">
        <v>1.4189919676871909</v>
      </c>
      <c r="U19" s="232">
        <v>1.4113202346748379</v>
      </c>
      <c r="V19" s="232">
        <v>1.411148063284696</v>
      </c>
      <c r="W19" s="232">
        <v>1.6878734351610449</v>
      </c>
      <c r="DA19" s="71" t="s">
        <v>2561</v>
      </c>
    </row>
    <row r="20" spans="1:105" ht="12" customHeight="1" x14ac:dyDescent="0.25">
      <c r="A20" s="59" t="s">
        <v>160</v>
      </c>
      <c r="B20" s="232">
        <v>0.29594903157779712</v>
      </c>
      <c r="C20" s="232">
        <v>0</v>
      </c>
      <c r="D20" s="232">
        <v>0</v>
      </c>
      <c r="E20" s="232">
        <v>0.58824608786425092</v>
      </c>
      <c r="F20" s="232">
        <v>0.28399622413530112</v>
      </c>
      <c r="G20" s="232">
        <v>0.28378849717648441</v>
      </c>
      <c r="H20" s="232">
        <v>0.28699210385782181</v>
      </c>
      <c r="I20" s="232">
        <v>0.27684061945984351</v>
      </c>
      <c r="J20" s="232">
        <v>0.26806066575391879</v>
      </c>
      <c r="K20" s="232">
        <v>0</v>
      </c>
      <c r="L20" s="232">
        <v>0</v>
      </c>
      <c r="M20" s="232">
        <v>1.2854299917820431</v>
      </c>
      <c r="N20" s="232">
        <v>0.77199847235646979</v>
      </c>
      <c r="O20" s="232">
        <v>0.99153782332742768</v>
      </c>
      <c r="P20" s="232">
        <v>0.9905869570345307</v>
      </c>
      <c r="Q20" s="232">
        <v>0.99115770288300142</v>
      </c>
      <c r="R20" s="232">
        <v>1.0218266269769689</v>
      </c>
      <c r="S20" s="232">
        <v>1.0202633908392</v>
      </c>
      <c r="T20" s="232">
        <v>1.2685950199799221</v>
      </c>
      <c r="U20" s="232">
        <v>1.26214652437957</v>
      </c>
      <c r="V20" s="232">
        <v>1.010023156176197</v>
      </c>
      <c r="W20" s="232">
        <v>1.006871262095532</v>
      </c>
      <c r="DA20" s="71" t="s">
        <v>2562</v>
      </c>
    </row>
    <row r="21" spans="1:105" ht="12" customHeight="1" x14ac:dyDescent="0.25">
      <c r="A21" s="59" t="s">
        <v>70</v>
      </c>
      <c r="B21" s="232">
        <v>1.46017267080774</v>
      </c>
      <c r="C21" s="232">
        <v>1.168591987135277</v>
      </c>
      <c r="D21" s="232">
        <v>0.86073114481109803</v>
      </c>
      <c r="E21" s="232">
        <v>0.57676612987738796</v>
      </c>
      <c r="F21" s="232">
        <v>0.27805621062374491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27.44430116567359</v>
      </c>
      <c r="C22" s="232">
        <v>30.58902575599576</v>
      </c>
      <c r="D22" s="232">
        <v>30.15827653267986</v>
      </c>
      <c r="E22" s="232">
        <v>32.873392103156007</v>
      </c>
      <c r="F22" s="232">
        <v>31.122482542484999</v>
      </c>
      <c r="G22" s="232">
        <v>38.32596508833138</v>
      </c>
      <c r="H22" s="232">
        <v>36.991776117071211</v>
      </c>
      <c r="I22" s="232">
        <v>37.078206360555711</v>
      </c>
      <c r="J22" s="232">
        <v>28.66402511597737</v>
      </c>
      <c r="K22" s="232">
        <v>25.631753214127571</v>
      </c>
      <c r="L22" s="232">
        <v>25.232238856634851</v>
      </c>
      <c r="M22" s="232">
        <v>25.435902697283471</v>
      </c>
      <c r="N22" s="232">
        <v>12.739023586676529</v>
      </c>
      <c r="O22" s="232">
        <v>33.807513955952508</v>
      </c>
      <c r="P22" s="232">
        <v>31.340881009416371</v>
      </c>
      <c r="Q22" s="232">
        <v>32.086302522449223</v>
      </c>
      <c r="R22" s="232">
        <v>34.313414654768152</v>
      </c>
      <c r="S22" s="232">
        <v>38.068743510180347</v>
      </c>
      <c r="T22" s="232">
        <v>37.518896193175358</v>
      </c>
      <c r="U22" s="232">
        <v>37.281686210488587</v>
      </c>
      <c r="V22" s="232">
        <v>40.612945486374748</v>
      </c>
      <c r="W22" s="232">
        <v>45.367059452783032</v>
      </c>
      <c r="DA22" s="71" t="s">
        <v>2564</v>
      </c>
    </row>
    <row r="23" spans="1:105" ht="12" customHeight="1" x14ac:dyDescent="0.25">
      <c r="A23" s="60" t="s">
        <v>2565</v>
      </c>
      <c r="B23" s="331">
        <v>3.4818604302190979</v>
      </c>
      <c r="C23" s="331">
        <v>5.2006225201548881</v>
      </c>
      <c r="D23" s="331">
        <v>6.871166982025362</v>
      </c>
      <c r="E23" s="331">
        <v>6.9628569566695626</v>
      </c>
      <c r="F23" s="331">
        <v>9.3109238353964461</v>
      </c>
      <c r="G23" s="331">
        <v>11.56803278857865</v>
      </c>
      <c r="H23" s="331">
        <v>11.58932963096788</v>
      </c>
      <c r="I23" s="331">
        <v>11.97883940064877</v>
      </c>
      <c r="J23" s="331">
        <v>14.649490433568889</v>
      </c>
      <c r="K23" s="331">
        <v>15.10528551583624</v>
      </c>
      <c r="L23" s="331">
        <v>19.498017071457362</v>
      </c>
      <c r="M23" s="331">
        <v>19.18897951786013</v>
      </c>
      <c r="N23" s="331">
        <v>40.044289260708872</v>
      </c>
      <c r="O23" s="331">
        <v>31.412330560420251</v>
      </c>
      <c r="P23" s="331">
        <v>33.23176301616725</v>
      </c>
      <c r="Q23" s="331">
        <v>33.111814748562743</v>
      </c>
      <c r="R23" s="331">
        <v>34.19005851490374</v>
      </c>
      <c r="S23" s="331">
        <v>36.120323320892787</v>
      </c>
      <c r="T23" s="331">
        <v>37.351431892568989</v>
      </c>
      <c r="U23" s="331">
        <v>38.25590888525408</v>
      </c>
      <c r="V23" s="331">
        <v>39.918257463129933</v>
      </c>
      <c r="W23" s="331">
        <v>44.678921520379383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15.899669384672404</v>
      </c>
      <c r="C24" s="263">
        <f t="shared" si="1"/>
        <v>18.030113643196916</v>
      </c>
      <c r="D24" s="263">
        <f t="shared" si="1"/>
        <v>18.637670622800165</v>
      </c>
      <c r="E24" s="263">
        <f t="shared" si="1"/>
        <v>20.246844199416692</v>
      </c>
      <c r="F24" s="263">
        <f t="shared" si="1"/>
        <v>20.634149687671144</v>
      </c>
      <c r="G24" s="263">
        <f t="shared" si="1"/>
        <v>25.331817740954616</v>
      </c>
      <c r="H24" s="263">
        <f t="shared" si="1"/>
        <v>24.69535403475038</v>
      </c>
      <c r="I24" s="263">
        <f t="shared" si="1"/>
        <v>24.730179954085102</v>
      </c>
      <c r="J24" s="263">
        <f t="shared" si="1"/>
        <v>22.152295320037311</v>
      </c>
      <c r="K24" s="263">
        <f t="shared" si="1"/>
        <v>20.85642549655925</v>
      </c>
      <c r="L24" s="263">
        <f t="shared" si="1"/>
        <v>22.821769883547251</v>
      </c>
      <c r="M24" s="263">
        <f t="shared" si="1"/>
        <v>23.631358323417981</v>
      </c>
      <c r="N24" s="263">
        <f t="shared" si="1"/>
        <v>25.187012883172709</v>
      </c>
      <c r="O24" s="263">
        <f t="shared" si="1"/>
        <v>33.987412782335298</v>
      </c>
      <c r="P24" s="263">
        <f t="shared" si="1"/>
        <v>33.581887039542053</v>
      </c>
      <c r="Q24" s="263">
        <f t="shared" si="1"/>
        <v>33.981523475466624</v>
      </c>
      <c r="R24" s="263">
        <f t="shared" si="1"/>
        <v>35.64681247195017</v>
      </c>
      <c r="S24" s="263">
        <f t="shared" si="1"/>
        <v>38.585641166881651</v>
      </c>
      <c r="T24" s="263">
        <f t="shared" si="1"/>
        <v>39.046940400194977</v>
      </c>
      <c r="U24" s="263">
        <f t="shared" si="1"/>
        <v>39.261439319893647</v>
      </c>
      <c r="V24" s="263">
        <f t="shared" si="1"/>
        <v>41.67733981857841</v>
      </c>
      <c r="W24" s="263">
        <f t="shared" si="1"/>
        <v>46.572946391742121</v>
      </c>
      <c r="DA24" s="70"/>
    </row>
    <row r="25" spans="1:105" ht="12" customHeight="1" x14ac:dyDescent="0.25">
      <c r="A25" s="60" t="s">
        <v>2568</v>
      </c>
      <c r="B25" s="264">
        <v>12.97460376799833</v>
      </c>
      <c r="C25" s="264">
        <v>14.482553603588361</v>
      </c>
      <c r="D25" s="264">
        <v>14.731229085934009</v>
      </c>
      <c r="E25" s="264">
        <v>16.078530336230791</v>
      </c>
      <c r="F25" s="264">
        <v>16.064914144511011</v>
      </c>
      <c r="G25" s="264">
        <v>19.707564257644961</v>
      </c>
      <c r="H25" s="264">
        <v>19.19441783599332</v>
      </c>
      <c r="I25" s="264">
        <v>19.165862653541751</v>
      </c>
      <c r="J25" s="264">
        <v>16.761368392404691</v>
      </c>
      <c r="K25" s="264">
        <v>15.657463675638599</v>
      </c>
      <c r="L25" s="264">
        <v>16.87655476464084</v>
      </c>
      <c r="M25" s="264">
        <v>17.537836268480248</v>
      </c>
      <c r="N25" s="264">
        <v>17.104995777745302</v>
      </c>
      <c r="O25" s="264">
        <v>24.900263952923741</v>
      </c>
      <c r="P25" s="264">
        <v>24.464050485069549</v>
      </c>
      <c r="Q25" s="264">
        <v>24.786775444061689</v>
      </c>
      <c r="R25" s="264">
        <v>26.059321656452511</v>
      </c>
      <c r="S25" s="264">
        <v>28.260302588263269</v>
      </c>
      <c r="T25" s="264">
        <v>28.531681253322489</v>
      </c>
      <c r="U25" s="264">
        <v>28.634424791917269</v>
      </c>
      <c r="V25" s="264">
        <v>30.444021574360921</v>
      </c>
      <c r="W25" s="264">
        <v>34.006548292097399</v>
      </c>
      <c r="DA25" s="72" t="s">
        <v>2569</v>
      </c>
    </row>
    <row r="26" spans="1:105" ht="12" customHeight="1" x14ac:dyDescent="0.25">
      <c r="A26" s="60" t="s">
        <v>2570</v>
      </c>
      <c r="B26" s="264">
        <v>2.9250656166740741</v>
      </c>
      <c r="C26" s="264">
        <v>3.547560039608554</v>
      </c>
      <c r="D26" s="264">
        <v>3.9064415368661569</v>
      </c>
      <c r="E26" s="264">
        <v>4.1683138631858991</v>
      </c>
      <c r="F26" s="264">
        <v>4.5692355431601319</v>
      </c>
      <c r="G26" s="264">
        <v>5.624253483309654</v>
      </c>
      <c r="H26" s="264">
        <v>5.5009361987570582</v>
      </c>
      <c r="I26" s="264">
        <v>5.5643173005433519</v>
      </c>
      <c r="J26" s="264">
        <v>5.3909269276326199</v>
      </c>
      <c r="K26" s="264">
        <v>5.1989618209206521</v>
      </c>
      <c r="L26" s="264">
        <v>5.945215118906412</v>
      </c>
      <c r="M26" s="264">
        <v>6.0935220549377336</v>
      </c>
      <c r="N26" s="264">
        <v>8.0820171054274077</v>
      </c>
      <c r="O26" s="264">
        <v>9.0871488294115537</v>
      </c>
      <c r="P26" s="264">
        <v>9.117836554472504</v>
      </c>
      <c r="Q26" s="264">
        <v>9.1947480314049361</v>
      </c>
      <c r="R26" s="264">
        <v>9.5874908154976595</v>
      </c>
      <c r="S26" s="264">
        <v>10.32533857861838</v>
      </c>
      <c r="T26" s="264">
        <v>10.51525914687249</v>
      </c>
      <c r="U26" s="264">
        <v>10.62701452797638</v>
      </c>
      <c r="V26" s="264">
        <v>11.233318244217489</v>
      </c>
      <c r="W26" s="264">
        <v>12.56639809964472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48.718095582677158</v>
      </c>
      <c r="C27" s="263">
        <f t="shared" si="2"/>
        <v>53.868034361594091</v>
      </c>
      <c r="D27" s="263">
        <f t="shared" si="2"/>
        <v>54.608695109395363</v>
      </c>
      <c r="E27" s="263">
        <f t="shared" si="2"/>
        <v>59.664845137461008</v>
      </c>
      <c r="F27" s="263">
        <f t="shared" si="2"/>
        <v>59.707338256119677</v>
      </c>
      <c r="G27" s="263">
        <f t="shared" si="2"/>
        <v>73.209691748615185</v>
      </c>
      <c r="H27" s="263">
        <f t="shared" si="2"/>
        <v>71.182133976636536</v>
      </c>
      <c r="I27" s="263">
        <f t="shared" si="2"/>
        <v>71.137765834717044</v>
      </c>
      <c r="J27" s="263">
        <f t="shared" si="2"/>
        <v>62.843251378507844</v>
      </c>
      <c r="K27" s="263">
        <f t="shared" si="2"/>
        <v>59.060403569434555</v>
      </c>
      <c r="L27" s="263">
        <f t="shared" si="2"/>
        <v>64.594570195146517</v>
      </c>
      <c r="M27" s="263">
        <f t="shared" si="2"/>
        <v>67.140559665796658</v>
      </c>
      <c r="N27" s="263">
        <f t="shared" si="2"/>
        <v>77.342751013790405</v>
      </c>
      <c r="O27" s="263">
        <f t="shared" si="2"/>
        <v>96.747589853073706</v>
      </c>
      <c r="P27" s="263">
        <f t="shared" si="2"/>
        <v>95.714733726002692</v>
      </c>
      <c r="Q27" s="263">
        <f t="shared" si="2"/>
        <v>96.836786091758725</v>
      </c>
      <c r="R27" s="263">
        <f t="shared" si="2"/>
        <v>101.41420901517063</v>
      </c>
      <c r="S27" s="263">
        <f t="shared" si="2"/>
        <v>109.74139528638803</v>
      </c>
      <c r="T27" s="263">
        <f t="shared" si="2"/>
        <v>111.1970512365169</v>
      </c>
      <c r="U27" s="263">
        <f t="shared" si="2"/>
        <v>111.86704193495714</v>
      </c>
      <c r="V27" s="263">
        <f t="shared" si="2"/>
        <v>118.64026561742858</v>
      </c>
      <c r="W27" s="263">
        <f t="shared" si="2"/>
        <v>132.61910306195495</v>
      </c>
      <c r="DA27" s="70"/>
    </row>
    <row r="28" spans="1:105" ht="12" customHeight="1" x14ac:dyDescent="0.25">
      <c r="A28" s="60" t="s">
        <v>2573</v>
      </c>
      <c r="B28" s="331">
        <v>43.744009253792733</v>
      </c>
      <c r="C28" s="331">
        <v>46.438573618515683</v>
      </c>
      <c r="D28" s="331">
        <v>44.792742277930557</v>
      </c>
      <c r="E28" s="331">
        <v>49.717906627933061</v>
      </c>
      <c r="F28" s="331">
        <v>46.406018491267609</v>
      </c>
      <c r="G28" s="331">
        <v>56.683930622074257</v>
      </c>
      <c r="H28" s="331">
        <v>54.625948789539578</v>
      </c>
      <c r="I28" s="331">
        <v>54.025138119504511</v>
      </c>
      <c r="J28" s="331">
        <v>41.915407901980863</v>
      </c>
      <c r="K28" s="331">
        <v>37.481424261097061</v>
      </c>
      <c r="L28" s="331">
        <v>36.740260093064578</v>
      </c>
      <c r="M28" s="331">
        <v>39.727731783139333</v>
      </c>
      <c r="N28" s="331">
        <v>20.136623498492021</v>
      </c>
      <c r="O28" s="331">
        <v>51.872831909616202</v>
      </c>
      <c r="P28" s="331">
        <v>48.240786560049479</v>
      </c>
      <c r="Q28" s="331">
        <v>49.534193593811963</v>
      </c>
      <c r="R28" s="331">
        <v>52.571268279593838</v>
      </c>
      <c r="S28" s="331">
        <v>58.140933399398349</v>
      </c>
      <c r="T28" s="331">
        <v>57.837862818561213</v>
      </c>
      <c r="U28" s="331">
        <v>57.215743527451323</v>
      </c>
      <c r="V28" s="331">
        <v>61.614183527242972</v>
      </c>
      <c r="W28" s="331">
        <v>68.792072318555839</v>
      </c>
      <c r="DA28" s="72" t="s">
        <v>2574</v>
      </c>
    </row>
    <row r="29" spans="1:105" ht="12" customHeight="1" x14ac:dyDescent="0.25">
      <c r="A29" s="59" t="s">
        <v>30</v>
      </c>
      <c r="B29" s="232">
        <v>1.540669030933207</v>
      </c>
      <c r="C29" s="232">
        <v>0.58191026190653394</v>
      </c>
      <c r="D29" s="232">
        <v>0</v>
      </c>
      <c r="E29" s="232">
        <v>0.12691145651310751</v>
      </c>
      <c r="F29" s="232">
        <v>0.68025616210086459</v>
      </c>
      <c r="G29" s="232">
        <v>1.065155054153766</v>
      </c>
      <c r="H29" s="232">
        <v>0.90288038396895998</v>
      </c>
      <c r="I29" s="232">
        <v>0.66078529091084048</v>
      </c>
      <c r="J29" s="232">
        <v>0.58385678522186923</v>
      </c>
      <c r="K29" s="232">
        <v>0.42557437295564171</v>
      </c>
      <c r="L29" s="232">
        <v>0.27008034197172442</v>
      </c>
      <c r="M29" s="232">
        <v>0.2715023680776586</v>
      </c>
      <c r="N29" s="232">
        <v>0.19944782347875711</v>
      </c>
      <c r="O29" s="232">
        <v>0.51165595268040776</v>
      </c>
      <c r="P29" s="232">
        <v>0.40705243474553582</v>
      </c>
      <c r="Q29" s="232">
        <v>0.63355873813341534</v>
      </c>
      <c r="R29" s="232">
        <v>0.45872426738614203</v>
      </c>
      <c r="S29" s="232">
        <v>0.26165098820345428</v>
      </c>
      <c r="T29" s="232">
        <v>0.40002970307195851</v>
      </c>
      <c r="U29" s="232">
        <v>0.13695357096131069</v>
      </c>
      <c r="V29" s="232">
        <v>0.1368739474777512</v>
      </c>
      <c r="W29" s="232">
        <v>0.13235210421353841</v>
      </c>
      <c r="DA29" s="71" t="s">
        <v>2575</v>
      </c>
    </row>
    <row r="30" spans="1:105" ht="12" customHeight="1" x14ac:dyDescent="0.25">
      <c r="A30" s="59" t="s">
        <v>33</v>
      </c>
      <c r="B30" s="232">
        <v>0.4884504113464615</v>
      </c>
      <c r="C30" s="232">
        <v>0.48863800927909168</v>
      </c>
      <c r="D30" s="232">
        <v>0.47987416722916548</v>
      </c>
      <c r="E30" s="232">
        <v>0.96470328442332609</v>
      </c>
      <c r="F30" s="232">
        <v>0.46214093310380278</v>
      </c>
      <c r="G30" s="232">
        <v>0.46198473148068442</v>
      </c>
      <c r="H30" s="232">
        <v>0.46768523281486762</v>
      </c>
      <c r="I30" s="232">
        <v>0</v>
      </c>
      <c r="J30" s="232">
        <v>0</v>
      </c>
      <c r="K30" s="232">
        <v>0.43905958224487213</v>
      </c>
      <c r="L30" s="232">
        <v>0.42412424161448548</v>
      </c>
      <c r="M30" s="232">
        <v>1.2828970021109489</v>
      </c>
      <c r="N30" s="232">
        <v>0.63571559068039862</v>
      </c>
      <c r="O30" s="232">
        <v>1.6482448436787529</v>
      </c>
      <c r="P30" s="232">
        <v>1.6459227446598039</v>
      </c>
      <c r="Q30" s="232">
        <v>1.6471202480610949</v>
      </c>
      <c r="R30" s="232">
        <v>1.6336278954289569</v>
      </c>
      <c r="S30" s="232">
        <v>2.037843981166986</v>
      </c>
      <c r="T30" s="232">
        <v>2.027131382410273</v>
      </c>
      <c r="U30" s="232">
        <v>2.0161717638211978</v>
      </c>
      <c r="V30" s="232">
        <v>2.0159258046924222</v>
      </c>
      <c r="W30" s="232">
        <v>2.411247764515779</v>
      </c>
      <c r="DA30" s="71" t="s">
        <v>2576</v>
      </c>
    </row>
    <row r="31" spans="1:105" ht="12" customHeight="1" x14ac:dyDescent="0.25">
      <c r="A31" s="59" t="s">
        <v>160</v>
      </c>
      <c r="B31" s="232">
        <v>0.42278433082542471</v>
      </c>
      <c r="C31" s="232">
        <v>0</v>
      </c>
      <c r="D31" s="232">
        <v>0</v>
      </c>
      <c r="E31" s="232">
        <v>0.84035155409178719</v>
      </c>
      <c r="F31" s="232">
        <v>0.40570889162185902</v>
      </c>
      <c r="G31" s="232">
        <v>0.40541213882354921</v>
      </c>
      <c r="H31" s="232">
        <v>0.40998871979688822</v>
      </c>
      <c r="I31" s="232">
        <v>0.39548659922834778</v>
      </c>
      <c r="J31" s="232">
        <v>0.38294380821988411</v>
      </c>
      <c r="K31" s="232">
        <v>0</v>
      </c>
      <c r="L31" s="232">
        <v>0</v>
      </c>
      <c r="M31" s="232">
        <v>1.836328559688633</v>
      </c>
      <c r="N31" s="232">
        <v>1.1028549605092419</v>
      </c>
      <c r="O31" s="232">
        <v>1.416482604753468</v>
      </c>
      <c r="P31" s="232">
        <v>1.4151242243350439</v>
      </c>
      <c r="Q31" s="232">
        <v>1.4159395755471449</v>
      </c>
      <c r="R31" s="232">
        <v>1.4597523242528141</v>
      </c>
      <c r="S31" s="232">
        <v>1.4575191297702861</v>
      </c>
      <c r="T31" s="232">
        <v>1.8122785999713169</v>
      </c>
      <c r="U31" s="232">
        <v>1.8030664633993849</v>
      </c>
      <c r="V31" s="232">
        <v>1.442890223108853</v>
      </c>
      <c r="W31" s="232">
        <v>1.4383875172793319</v>
      </c>
      <c r="DA31" s="71" t="s">
        <v>2577</v>
      </c>
    </row>
    <row r="32" spans="1:105" ht="12" customHeight="1" x14ac:dyDescent="0.25">
      <c r="A32" s="59" t="s">
        <v>70</v>
      </c>
      <c r="B32" s="232">
        <v>2.0859609582967731</v>
      </c>
      <c r="C32" s="232">
        <v>1.6694171244789671</v>
      </c>
      <c r="D32" s="232">
        <v>1.2296159211587121</v>
      </c>
      <c r="E32" s="232">
        <v>0.82395161411055418</v>
      </c>
      <c r="F32" s="232">
        <v>0.39722315803392139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39.206144522390858</v>
      </c>
      <c r="C33" s="232">
        <v>43.698608222851092</v>
      </c>
      <c r="D33" s="232">
        <v>43.083252189542677</v>
      </c>
      <c r="E33" s="232">
        <v>46.961988718794288</v>
      </c>
      <c r="F33" s="232">
        <v>44.460689346407158</v>
      </c>
      <c r="G33" s="232">
        <v>54.751378697616261</v>
      </c>
      <c r="H33" s="232">
        <v>52.845394452958857</v>
      </c>
      <c r="I33" s="232">
        <v>52.968866229365332</v>
      </c>
      <c r="J33" s="232">
        <v>40.94860730853911</v>
      </c>
      <c r="K33" s="232">
        <v>36.616790305896536</v>
      </c>
      <c r="L33" s="232">
        <v>36.046055509478357</v>
      </c>
      <c r="M33" s="232">
        <v>36.337003853262097</v>
      </c>
      <c r="N33" s="232">
        <v>18.198605123823619</v>
      </c>
      <c r="O33" s="232">
        <v>48.296448508503573</v>
      </c>
      <c r="P33" s="232">
        <v>44.772687156309097</v>
      </c>
      <c r="Q33" s="232">
        <v>45.837575032070298</v>
      </c>
      <c r="R33" s="232">
        <v>49.01916379252593</v>
      </c>
      <c r="S33" s="232">
        <v>54.383919300257617</v>
      </c>
      <c r="T33" s="232">
        <v>53.598423133107673</v>
      </c>
      <c r="U33" s="232">
        <v>53.259551729269432</v>
      </c>
      <c r="V33" s="232">
        <v>58.018493551963942</v>
      </c>
      <c r="W33" s="232">
        <v>64.810084932547184</v>
      </c>
      <c r="DA33" s="71" t="s">
        <v>2579</v>
      </c>
    </row>
    <row r="34" spans="1:105" ht="12" customHeight="1" x14ac:dyDescent="0.25">
      <c r="A34" s="60" t="s">
        <v>2580</v>
      </c>
      <c r="B34" s="331">
        <v>4.9740863288844279</v>
      </c>
      <c r="C34" s="331">
        <v>7.4294607430784101</v>
      </c>
      <c r="D34" s="331">
        <v>9.8159528314648075</v>
      </c>
      <c r="E34" s="331">
        <v>9.9469385095279481</v>
      </c>
      <c r="F34" s="331">
        <v>13.301319764852069</v>
      </c>
      <c r="G34" s="331">
        <v>16.525761126540932</v>
      </c>
      <c r="H34" s="331">
        <v>16.556185187096961</v>
      </c>
      <c r="I34" s="331">
        <v>17.112627715212529</v>
      </c>
      <c r="J34" s="331">
        <v>20.927843476526981</v>
      </c>
      <c r="K34" s="331">
        <v>21.578979308337491</v>
      </c>
      <c r="L34" s="331">
        <v>27.854310102081939</v>
      </c>
      <c r="M34" s="331">
        <v>27.412827882657322</v>
      </c>
      <c r="N34" s="331">
        <v>57.206127515298377</v>
      </c>
      <c r="O34" s="331">
        <v>44.874757943457503</v>
      </c>
      <c r="P34" s="331">
        <v>47.473947165953213</v>
      </c>
      <c r="Q34" s="331">
        <v>47.302592497946762</v>
      </c>
      <c r="R34" s="331">
        <v>48.842940735576782</v>
      </c>
      <c r="S34" s="331">
        <v>51.600461886989677</v>
      </c>
      <c r="T34" s="331">
        <v>53.359188417955693</v>
      </c>
      <c r="U34" s="331">
        <v>54.65129840750582</v>
      </c>
      <c r="V34" s="331">
        <v>57.026082090185618</v>
      </c>
      <c r="W34" s="331">
        <v>63.827030743399121</v>
      </c>
      <c r="DA34" s="72" t="s">
        <v>2581</v>
      </c>
    </row>
    <row r="35" spans="1:105" ht="12" customHeight="1" x14ac:dyDescent="0.25">
      <c r="A35" s="57" t="s">
        <v>2582</v>
      </c>
      <c r="B35" s="263">
        <v>31.49327052469582</v>
      </c>
      <c r="C35" s="263">
        <v>36.041441227778307</v>
      </c>
      <c r="D35" s="263">
        <v>36.208959976772121</v>
      </c>
      <c r="E35" s="263">
        <v>39.642250719461018</v>
      </c>
      <c r="F35" s="263">
        <v>38.136604484453002</v>
      </c>
      <c r="G35" s="263">
        <v>46.823912776570729</v>
      </c>
      <c r="H35" s="263">
        <v>46.999735246036067</v>
      </c>
      <c r="I35" s="263">
        <v>45.921107909675541</v>
      </c>
      <c r="J35" s="263">
        <v>40.350277061981288</v>
      </c>
      <c r="K35" s="263">
        <v>37.538091205693533</v>
      </c>
      <c r="L35" s="263">
        <v>40.258868226805468</v>
      </c>
      <c r="M35" s="263">
        <v>41.84027957642467</v>
      </c>
      <c r="N35" s="263">
        <v>40.108201625700197</v>
      </c>
      <c r="O35" s="263">
        <v>58.673594275950222</v>
      </c>
      <c r="P35" s="263">
        <v>59.175310999042011</v>
      </c>
      <c r="Q35" s="263">
        <v>59.642531921524707</v>
      </c>
      <c r="R35" s="263">
        <v>63.200061898005139</v>
      </c>
      <c r="S35" s="263">
        <v>67.683210194125508</v>
      </c>
      <c r="T35" s="263">
        <v>68.420453470605537</v>
      </c>
      <c r="U35" s="263">
        <v>68.608427392748666</v>
      </c>
      <c r="V35" s="263">
        <v>72.360411189675546</v>
      </c>
      <c r="W35" s="263">
        <v>80.487066412006698</v>
      </c>
      <c r="DA35" s="70" t="s">
        <v>2583</v>
      </c>
    </row>
    <row r="36" spans="1:105" ht="12" customHeight="1" x14ac:dyDescent="0.25">
      <c r="A36" s="46" t="s">
        <v>30</v>
      </c>
      <c r="B36" s="231">
        <v>0.94431922520532596</v>
      </c>
      <c r="C36" s="231">
        <v>0.35615238278351052</v>
      </c>
      <c r="D36" s="231">
        <v>0</v>
      </c>
      <c r="E36" s="231">
        <v>8.1499019197026873E-2</v>
      </c>
      <c r="F36" s="231">
        <v>0.49601508332325428</v>
      </c>
      <c r="G36" s="231">
        <v>0.77754251283292608</v>
      </c>
      <c r="H36" s="231">
        <v>0.63234324406595743</v>
      </c>
      <c r="I36" s="231">
        <v>0.48337179822586129</v>
      </c>
      <c r="J36" s="231">
        <v>0.4758871452554756</v>
      </c>
      <c r="K36" s="231">
        <v>0.3646577018233787</v>
      </c>
      <c r="L36" s="231">
        <v>0.25573874108770711</v>
      </c>
      <c r="M36" s="231">
        <v>0.25117168363757392</v>
      </c>
      <c r="N36" s="231">
        <v>0.36532391075119042</v>
      </c>
      <c r="O36" s="231">
        <v>0.5240799793227785</v>
      </c>
      <c r="P36" s="231">
        <v>0.41850097270988412</v>
      </c>
      <c r="Q36" s="231">
        <v>0.6501212543696977</v>
      </c>
      <c r="R36" s="231">
        <v>0.45851784260282352</v>
      </c>
      <c r="S36" s="231">
        <v>0.26267397353483363</v>
      </c>
      <c r="T36" s="231">
        <v>0.40730977992572959</v>
      </c>
      <c r="U36" s="231">
        <v>0.1414695570520047</v>
      </c>
      <c r="V36" s="231">
        <v>0.14143294792852321</v>
      </c>
      <c r="W36" s="231">
        <v>0.13794209351558609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0.2993849455872592</v>
      </c>
      <c r="C38" s="231">
        <v>0.2990660291041442</v>
      </c>
      <c r="D38" s="231">
        <v>0.31396456059054761</v>
      </c>
      <c r="E38" s="231">
        <v>0.61950570623646861</v>
      </c>
      <c r="F38" s="231">
        <v>0.33697434321305048</v>
      </c>
      <c r="G38" s="231">
        <v>0.33723988597258242</v>
      </c>
      <c r="H38" s="231">
        <v>0.32754903370462762</v>
      </c>
      <c r="I38" s="231">
        <v>0</v>
      </c>
      <c r="J38" s="231">
        <v>0</v>
      </c>
      <c r="K38" s="231">
        <v>0.37621263966859192</v>
      </c>
      <c r="L38" s="231">
        <v>0.40160271874441938</v>
      </c>
      <c r="M38" s="231">
        <v>1.186830900353826</v>
      </c>
      <c r="N38" s="231">
        <v>1.164425370315471</v>
      </c>
      <c r="O38" s="231">
        <v>1.688267514662521</v>
      </c>
      <c r="P38" s="231">
        <v>1.6922150829930751</v>
      </c>
      <c r="Q38" s="231">
        <v>1.6901793272113479</v>
      </c>
      <c r="R38" s="231">
        <v>1.6328927669251641</v>
      </c>
      <c r="S38" s="231">
        <v>2.0458114056918739</v>
      </c>
      <c r="T38" s="231">
        <v>2.0640228235790392</v>
      </c>
      <c r="U38" s="231">
        <v>2.0826541751811658</v>
      </c>
      <c r="V38" s="231">
        <v>2.083072305700655</v>
      </c>
      <c r="W38" s="231">
        <v>2.5130886025464512</v>
      </c>
      <c r="DA38" s="73" t="s">
        <v>2586</v>
      </c>
    </row>
    <row r="39" spans="1:105" ht="12" customHeight="1" x14ac:dyDescent="0.25">
      <c r="A39" s="46" t="s">
        <v>160</v>
      </c>
      <c r="B39" s="231">
        <v>0.25913636459103062</v>
      </c>
      <c r="C39" s="231">
        <v>0</v>
      </c>
      <c r="D39" s="231">
        <v>0</v>
      </c>
      <c r="E39" s="231">
        <v>0.5396504722338008</v>
      </c>
      <c r="F39" s="231">
        <v>0.29582639731084559</v>
      </c>
      <c r="G39" s="231">
        <v>0.29594299151523112</v>
      </c>
      <c r="H39" s="231">
        <v>0.28714057998155168</v>
      </c>
      <c r="I39" s="231">
        <v>0.2893028511269195</v>
      </c>
      <c r="J39" s="231">
        <v>0.31212797435893352</v>
      </c>
      <c r="K39" s="231">
        <v>0</v>
      </c>
      <c r="L39" s="231">
        <v>0</v>
      </c>
      <c r="M39" s="231">
        <v>1.6988203061154421</v>
      </c>
      <c r="N39" s="231">
        <v>2.0200736219490429</v>
      </c>
      <c r="O39" s="231">
        <v>1.45087762650142</v>
      </c>
      <c r="P39" s="231">
        <v>1.454925247553825</v>
      </c>
      <c r="Q39" s="231">
        <v>1.452955120907133</v>
      </c>
      <c r="R39" s="231">
        <v>1.459095439325077</v>
      </c>
      <c r="S39" s="231">
        <v>1.463217639453728</v>
      </c>
      <c r="T39" s="231">
        <v>1.845259969571921</v>
      </c>
      <c r="U39" s="231">
        <v>1.8625218175909799</v>
      </c>
      <c r="V39" s="231">
        <v>1.49095004237166</v>
      </c>
      <c r="W39" s="231">
        <v>1.499138881087025</v>
      </c>
      <c r="DA39" s="73" t="s">
        <v>2587</v>
      </c>
    </row>
    <row r="40" spans="1:105" ht="12" customHeight="1" x14ac:dyDescent="0.25">
      <c r="A40" s="46" t="s">
        <v>70</v>
      </c>
      <c r="B40" s="231">
        <v>1.2785439289022531</v>
      </c>
      <c r="C40" s="231">
        <v>1.021750131703778</v>
      </c>
      <c r="D40" s="231">
        <v>0.80449386265331924</v>
      </c>
      <c r="E40" s="231">
        <v>0.52911888540875696</v>
      </c>
      <c r="F40" s="231">
        <v>0.2896389460429577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24.03054470189922</v>
      </c>
      <c r="C42" s="231">
        <v>26.7452981356622</v>
      </c>
      <c r="D42" s="231">
        <v>28.1878360333613</v>
      </c>
      <c r="E42" s="231">
        <v>30.157687298532299</v>
      </c>
      <c r="F42" s="231">
        <v>32.418923575289199</v>
      </c>
      <c r="G42" s="231">
        <v>39.967443620153013</v>
      </c>
      <c r="H42" s="231">
        <v>37.010913910250594</v>
      </c>
      <c r="I42" s="231">
        <v>38.747315461548467</v>
      </c>
      <c r="J42" s="231">
        <v>33.376191435101738</v>
      </c>
      <c r="K42" s="231">
        <v>31.37546678001819</v>
      </c>
      <c r="L42" s="231">
        <v>34.131965288079748</v>
      </c>
      <c r="M42" s="231">
        <v>33.616010426687261</v>
      </c>
      <c r="N42" s="231">
        <v>33.333959118185128</v>
      </c>
      <c r="O42" s="231">
        <v>49.469182569073247</v>
      </c>
      <c r="P42" s="231">
        <v>46.031939687239984</v>
      </c>
      <c r="Q42" s="231">
        <v>47.035862633528033</v>
      </c>
      <c r="R42" s="231">
        <v>48.997105290319389</v>
      </c>
      <c r="S42" s="231">
        <v>54.596545868531159</v>
      </c>
      <c r="T42" s="231">
        <v>54.573852299125832</v>
      </c>
      <c r="U42" s="231">
        <v>55.015762926375949</v>
      </c>
      <c r="V42" s="231">
        <v>59.950974810309383</v>
      </c>
      <c r="W42" s="231">
        <v>67.547386946674763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1.0031814273344291</v>
      </c>
      <c r="F44" s="231">
        <v>2.390369733436172E-2</v>
      </c>
      <c r="G44" s="231">
        <v>4.7807394668739067E-2</v>
      </c>
      <c r="H44" s="231">
        <v>0</v>
      </c>
      <c r="I44" s="231">
        <v>2.390369733439791E-2</v>
      </c>
      <c r="J44" s="231">
        <v>7.1625107480149344E-2</v>
      </c>
      <c r="K44" s="231">
        <v>9.552880481369791E-2</v>
      </c>
      <c r="L44" s="231">
        <v>0.1194325021487353</v>
      </c>
      <c r="M44" s="231">
        <v>0.1194325021486109</v>
      </c>
      <c r="N44" s="231">
        <v>0.19105760963193591</v>
      </c>
      <c r="O44" s="231">
        <v>0.42992261392761533</v>
      </c>
      <c r="P44" s="231">
        <v>4.7530524505324934</v>
      </c>
      <c r="Q44" s="231">
        <v>3.630438521047219</v>
      </c>
      <c r="R44" s="231">
        <v>4.4663800515627408</v>
      </c>
      <c r="S44" s="231">
        <v>3.319948409268215</v>
      </c>
      <c r="T44" s="231">
        <v>3.0572656921596049</v>
      </c>
      <c r="U44" s="231">
        <v>3.1049871023064108</v>
      </c>
      <c r="V44" s="231">
        <v>3.367755803939922</v>
      </c>
      <c r="W44" s="231">
        <v>3.77377472053431</v>
      </c>
      <c r="DA44" s="73" t="s">
        <v>2592</v>
      </c>
    </row>
    <row r="45" spans="1:105" ht="12" customHeight="1" x14ac:dyDescent="0.25">
      <c r="A45" s="46" t="s">
        <v>79</v>
      </c>
      <c r="B45" s="231">
        <v>4.6813413585107329</v>
      </c>
      <c r="C45" s="231">
        <v>7.6191745485246773</v>
      </c>
      <c r="D45" s="231">
        <v>6.9026655201669591</v>
      </c>
      <c r="E45" s="231">
        <v>6.7116079105182314</v>
      </c>
      <c r="F45" s="231">
        <v>4.2753224419393279</v>
      </c>
      <c r="G45" s="231">
        <v>5.3979363714282389</v>
      </c>
      <c r="H45" s="231">
        <v>8.7417884780333459</v>
      </c>
      <c r="I45" s="231">
        <v>6.3772141014398924</v>
      </c>
      <c r="J45" s="231">
        <v>6.1144453997849944</v>
      </c>
      <c r="K45" s="231">
        <v>5.3262252793696696</v>
      </c>
      <c r="L45" s="231">
        <v>5.3501289767448572</v>
      </c>
      <c r="M45" s="231">
        <v>4.9680137574819572</v>
      </c>
      <c r="N45" s="231">
        <v>3.03336199486743</v>
      </c>
      <c r="O45" s="231">
        <v>5.1112639724626323</v>
      </c>
      <c r="P45" s="231">
        <v>4.8246775580127492</v>
      </c>
      <c r="Q45" s="231">
        <v>5.1829750644612824</v>
      </c>
      <c r="R45" s="231">
        <v>6.1860705072699398</v>
      </c>
      <c r="S45" s="231">
        <v>5.995012897645708</v>
      </c>
      <c r="T45" s="231">
        <v>6.4727429062434121</v>
      </c>
      <c r="U45" s="231">
        <v>6.4010318142421543</v>
      </c>
      <c r="V45" s="231">
        <v>5.3262252794253966</v>
      </c>
      <c r="W45" s="231">
        <v>5.0157351676485664</v>
      </c>
      <c r="DA45" s="73" t="s">
        <v>2593</v>
      </c>
    </row>
    <row r="46" spans="1:105" ht="12" customHeight="1" x14ac:dyDescent="0.25">
      <c r="A46" s="57" t="s">
        <v>2594</v>
      </c>
      <c r="B46" s="263">
        <v>13.76501466670152</v>
      </c>
      <c r="C46" s="263">
        <v>16.694400186393189</v>
      </c>
      <c r="D46" s="263">
        <v>18.38325429113485</v>
      </c>
      <c r="E46" s="263">
        <v>19.615594650286582</v>
      </c>
      <c r="F46" s="263">
        <v>21.502284908988852</v>
      </c>
      <c r="G46" s="263">
        <v>26.46707521557483</v>
      </c>
      <c r="H46" s="263">
        <v>25.88675858238615</v>
      </c>
      <c r="I46" s="263">
        <v>26.185022590792229</v>
      </c>
      <c r="J46" s="263">
        <v>25.36906789474174</v>
      </c>
      <c r="K46" s="263">
        <v>24.465702686685411</v>
      </c>
      <c r="L46" s="263">
        <v>27.977482912500751</v>
      </c>
      <c r="M46" s="263">
        <v>28.675397905589332</v>
      </c>
      <c r="N46" s="263">
        <v>38.033021672599553</v>
      </c>
      <c r="O46" s="263">
        <v>42.763053314877872</v>
      </c>
      <c r="P46" s="263">
        <v>42.907466138694119</v>
      </c>
      <c r="Q46" s="263">
        <v>43.269402500729107</v>
      </c>
      <c r="R46" s="263">
        <v>45.117603837636032</v>
      </c>
      <c r="S46" s="263">
        <v>48.589828605262937</v>
      </c>
      <c r="T46" s="263">
        <v>49.483572455870522</v>
      </c>
      <c r="U46" s="263">
        <v>50.009480131653532</v>
      </c>
      <c r="V46" s="263">
        <v>52.862674090435213</v>
      </c>
      <c r="W46" s="263">
        <v>59.1359910571516</v>
      </c>
      <c r="DA46" s="70" t="s">
        <v>2595</v>
      </c>
    </row>
    <row r="47" spans="1:105" ht="12" customHeight="1" x14ac:dyDescent="0.25">
      <c r="A47" s="41" t="s">
        <v>2596</v>
      </c>
      <c r="B47" s="352">
        <v>9.3210578721530908</v>
      </c>
      <c r="C47" s="352">
        <v>11.304707916852699</v>
      </c>
      <c r="D47" s="352">
        <v>12.448325067221679</v>
      </c>
      <c r="E47" s="352">
        <v>13.282811341590159</v>
      </c>
      <c r="F47" s="352">
        <v>14.560394367399271</v>
      </c>
      <c r="G47" s="352">
        <v>17.922330325429161</v>
      </c>
      <c r="H47" s="352">
        <v>17.529365620842981</v>
      </c>
      <c r="I47" s="352">
        <v>17.73133678838985</v>
      </c>
      <c r="J47" s="352">
        <v>17.17880843102165</v>
      </c>
      <c r="K47" s="352">
        <v>16.567089548923249</v>
      </c>
      <c r="L47" s="352">
        <v>18.945111477101229</v>
      </c>
      <c r="M47" s="352">
        <v>19.417708579097692</v>
      </c>
      <c r="N47" s="352">
        <v>25.754276667843399</v>
      </c>
      <c r="O47" s="352">
        <v>28.957244462817531</v>
      </c>
      <c r="P47" s="352">
        <v>29.05503442678528</v>
      </c>
      <c r="Q47" s="352">
        <v>29.30012169027551</v>
      </c>
      <c r="R47" s="352">
        <v>30.55164172405896</v>
      </c>
      <c r="S47" s="352">
        <v>32.902878449034382</v>
      </c>
      <c r="T47" s="352">
        <v>33.508082174283317</v>
      </c>
      <c r="U47" s="352">
        <v>33.86420354429837</v>
      </c>
      <c r="V47" s="352">
        <v>35.796260040730317</v>
      </c>
      <c r="W47" s="352">
        <v>40.044272259603979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1.0000000000000004</v>
      </c>
      <c r="C51" s="234">
        <f t="shared" si="3"/>
        <v>1</v>
      </c>
      <c r="D51" s="234">
        <f t="shared" si="3"/>
        <v>1</v>
      </c>
      <c r="E51" s="234">
        <f t="shared" si="3"/>
        <v>1.0000000000000002</v>
      </c>
      <c r="F51" s="234">
        <f t="shared" si="3"/>
        <v>0.99999999999999978</v>
      </c>
      <c r="G51" s="234">
        <f t="shared" si="3"/>
        <v>1.0000000000000002</v>
      </c>
      <c r="H51" s="234">
        <f t="shared" si="3"/>
        <v>1</v>
      </c>
      <c r="I51" s="234">
        <f t="shared" si="3"/>
        <v>1</v>
      </c>
      <c r="J51" s="234">
        <f t="shared" si="3"/>
        <v>0.99999999999999978</v>
      </c>
      <c r="K51" s="234">
        <f t="shared" si="3"/>
        <v>1</v>
      </c>
      <c r="L51" s="234">
        <f t="shared" si="3"/>
        <v>0.99999999999999956</v>
      </c>
      <c r="M51" s="234">
        <f t="shared" si="3"/>
        <v>0.99999999999999978</v>
      </c>
      <c r="N51" s="234">
        <f t="shared" si="3"/>
        <v>0.99999999999999989</v>
      </c>
      <c r="O51" s="234">
        <f t="shared" si="3"/>
        <v>1</v>
      </c>
      <c r="P51" s="234">
        <f t="shared" si="3"/>
        <v>1</v>
      </c>
      <c r="Q51" s="234">
        <f t="shared" si="3"/>
        <v>1.0000000000000004</v>
      </c>
      <c r="R51" s="234">
        <f t="shared" si="3"/>
        <v>1</v>
      </c>
      <c r="S51" s="234">
        <f t="shared" si="3"/>
        <v>0.99999999999999989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1.6571498713772136E-2</v>
      </c>
      <c r="C52" s="301">
        <f t="shared" si="4"/>
        <v>1.7647689849380702E-2</v>
      </c>
      <c r="D52" s="301">
        <f t="shared" si="4"/>
        <v>1.8789080331919127E-2</v>
      </c>
      <c r="E52" s="301">
        <f t="shared" si="4"/>
        <v>1.8416052483016226E-2</v>
      </c>
      <c r="F52" s="301">
        <f t="shared" si="4"/>
        <v>1.9822023610463275E-2</v>
      </c>
      <c r="G52" s="301">
        <f t="shared" si="4"/>
        <v>1.9879588721093275E-2</v>
      </c>
      <c r="H52" s="301">
        <f t="shared" si="4"/>
        <v>1.9861416269465457E-2</v>
      </c>
      <c r="I52" s="301">
        <f t="shared" si="4"/>
        <v>2.0119219439112931E-2</v>
      </c>
      <c r="J52" s="301">
        <f t="shared" si="4"/>
        <v>2.1504788657582478E-2</v>
      </c>
      <c r="K52" s="301">
        <f t="shared" si="4"/>
        <v>2.1942854753114405E-2</v>
      </c>
      <c r="L52" s="301">
        <f t="shared" si="4"/>
        <v>2.2712772413302284E-2</v>
      </c>
      <c r="M52" s="301">
        <f t="shared" si="4"/>
        <v>2.2499100402796342E-2</v>
      </c>
      <c r="N52" s="301">
        <f t="shared" si="4"/>
        <v>2.5614269058895044E-2</v>
      </c>
      <c r="O52" s="301">
        <f t="shared" si="4"/>
        <v>2.3160472384973704E-2</v>
      </c>
      <c r="P52" s="301">
        <f t="shared" si="4"/>
        <v>2.3316229469718446E-2</v>
      </c>
      <c r="Q52" s="301">
        <f t="shared" si="4"/>
        <v>2.3277949123270244E-2</v>
      </c>
      <c r="R52" s="301">
        <f t="shared" si="4"/>
        <v>2.3165683058237765E-2</v>
      </c>
      <c r="S52" s="301">
        <f t="shared" si="4"/>
        <v>2.3125014363140274E-2</v>
      </c>
      <c r="T52" s="301">
        <f t="shared" si="4"/>
        <v>2.3220365890286931E-2</v>
      </c>
      <c r="U52" s="301">
        <f t="shared" si="4"/>
        <v>2.3306081337067477E-2</v>
      </c>
      <c r="V52" s="301">
        <f t="shared" si="4"/>
        <v>2.3264575723139787E-2</v>
      </c>
      <c r="W52" s="301">
        <f t="shared" si="4"/>
        <v>2.3294383324337763E-2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2.2537238250730104E-2</v>
      </c>
      <c r="C53" s="235">
        <f t="shared" si="5"/>
        <v>2.4000858195157758E-2</v>
      </c>
      <c r="D53" s="235">
        <f t="shared" si="5"/>
        <v>2.5553149251410001E-2</v>
      </c>
      <c r="E53" s="235">
        <f t="shared" si="5"/>
        <v>2.5045831376902063E-2</v>
      </c>
      <c r="F53" s="235">
        <f t="shared" si="5"/>
        <v>2.6957952110230051E-2</v>
      </c>
      <c r="G53" s="235">
        <f t="shared" si="5"/>
        <v>2.7036240660686852E-2</v>
      </c>
      <c r="H53" s="235">
        <f t="shared" si="5"/>
        <v>2.7011526126473024E-2</v>
      </c>
      <c r="I53" s="235">
        <f t="shared" si="5"/>
        <v>2.7362138437193578E-2</v>
      </c>
      <c r="J53" s="235">
        <f t="shared" si="5"/>
        <v>2.9246512574312166E-2</v>
      </c>
      <c r="K53" s="235">
        <f t="shared" si="5"/>
        <v>2.9842282464235589E-2</v>
      </c>
      <c r="L53" s="235">
        <f t="shared" si="5"/>
        <v>3.0889370482091096E-2</v>
      </c>
      <c r="M53" s="235">
        <f t="shared" si="5"/>
        <v>3.059877654780303E-2</v>
      </c>
      <c r="N53" s="235">
        <f t="shared" si="5"/>
        <v>3.4835405920097262E-2</v>
      </c>
      <c r="O53" s="235">
        <f t="shared" si="5"/>
        <v>3.1498242443564257E-2</v>
      </c>
      <c r="P53" s="235">
        <f t="shared" si="5"/>
        <v>3.1710072078817098E-2</v>
      </c>
      <c r="Q53" s="235">
        <f t="shared" si="5"/>
        <v>3.1658010807647519E-2</v>
      </c>
      <c r="R53" s="235">
        <f t="shared" si="5"/>
        <v>3.1505328959203362E-2</v>
      </c>
      <c r="S53" s="235">
        <f t="shared" si="5"/>
        <v>3.1450019533870763E-2</v>
      </c>
      <c r="T53" s="235">
        <f t="shared" si="5"/>
        <v>3.1579697610790228E-2</v>
      </c>
      <c r="U53" s="235">
        <f t="shared" si="5"/>
        <v>3.1696270618411758E-2</v>
      </c>
      <c r="V53" s="235">
        <f t="shared" si="5"/>
        <v>3.1639822983470123E-2</v>
      </c>
      <c r="W53" s="235">
        <f t="shared" si="5"/>
        <v>3.168036132109936E-2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2.7840117839137188E-2</v>
      </c>
      <c r="C54" s="235">
        <f t="shared" si="6"/>
        <v>2.9648118946959571E-2</v>
      </c>
      <c r="D54" s="235">
        <f t="shared" si="6"/>
        <v>3.1565654957624124E-2</v>
      </c>
      <c r="E54" s="235">
        <f t="shared" si="6"/>
        <v>3.0938968171467251E-2</v>
      </c>
      <c r="F54" s="235">
        <f t="shared" si="6"/>
        <v>3.3300999665578312E-2</v>
      </c>
      <c r="G54" s="235">
        <f t="shared" si="6"/>
        <v>3.3397709051436707E-2</v>
      </c>
      <c r="H54" s="235">
        <f t="shared" si="6"/>
        <v>3.3367179332701967E-2</v>
      </c>
      <c r="I54" s="235">
        <f t="shared" si="6"/>
        <v>3.3800288657709718E-2</v>
      </c>
      <c r="J54" s="235">
        <f t="shared" si="6"/>
        <v>3.6128044944738556E-2</v>
      </c>
      <c r="K54" s="235">
        <f t="shared" si="6"/>
        <v>3.6863995985232198E-2</v>
      </c>
      <c r="L54" s="235">
        <f t="shared" si="6"/>
        <v>3.8157457654347832E-2</v>
      </c>
      <c r="M54" s="235">
        <f t="shared" si="6"/>
        <v>3.7798488676697876E-2</v>
      </c>
      <c r="N54" s="235">
        <f t="shared" si="6"/>
        <v>4.3031972018943661E-2</v>
      </c>
      <c r="O54" s="235">
        <f t="shared" si="6"/>
        <v>3.8909593606755846E-2</v>
      </c>
      <c r="P54" s="235">
        <f t="shared" si="6"/>
        <v>3.9171265509126973E-2</v>
      </c>
      <c r="Q54" s="235">
        <f t="shared" si="6"/>
        <v>3.9106954527094E-2</v>
      </c>
      <c r="R54" s="235">
        <f t="shared" si="6"/>
        <v>3.8918347537839439E-2</v>
      </c>
      <c r="S54" s="235">
        <f t="shared" si="6"/>
        <v>3.8850024130075655E-2</v>
      </c>
      <c r="T54" s="235">
        <f t="shared" si="6"/>
        <v>3.9010214695682048E-2</v>
      </c>
      <c r="U54" s="235">
        <f t="shared" si="6"/>
        <v>3.9154216646273332E-2</v>
      </c>
      <c r="V54" s="235">
        <f t="shared" si="6"/>
        <v>3.9084487214874834E-2</v>
      </c>
      <c r="W54" s="235">
        <f t="shared" si="6"/>
        <v>3.9134563984887454E-2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1.7234358662323021E-2</v>
      </c>
      <c r="C55" s="235">
        <f t="shared" si="7"/>
        <v>1.8353597443355924E-2</v>
      </c>
      <c r="D55" s="235">
        <f t="shared" si="7"/>
        <v>1.9540643545195885E-2</v>
      </c>
      <c r="E55" s="235">
        <f t="shared" si="7"/>
        <v>1.9152694582336871E-2</v>
      </c>
      <c r="F55" s="235">
        <f t="shared" si="7"/>
        <v>2.06149045548818E-2</v>
      </c>
      <c r="G55" s="235">
        <f t="shared" si="7"/>
        <v>2.0674772269937004E-2</v>
      </c>
      <c r="H55" s="235">
        <f t="shared" si="7"/>
        <v>2.0655872920244071E-2</v>
      </c>
      <c r="I55" s="235">
        <f t="shared" si="7"/>
        <v>2.0923988216677444E-2</v>
      </c>
      <c r="J55" s="235">
        <f t="shared" si="7"/>
        <v>2.2364980203885776E-2</v>
      </c>
      <c r="K55" s="235">
        <f t="shared" si="7"/>
        <v>2.2820568943238972E-2</v>
      </c>
      <c r="L55" s="235">
        <f t="shared" si="7"/>
        <v>2.3621283309834373E-2</v>
      </c>
      <c r="M55" s="235">
        <f t="shared" si="7"/>
        <v>2.3399064418908194E-2</v>
      </c>
      <c r="N55" s="235">
        <f t="shared" si="7"/>
        <v>2.6638839821250846E-2</v>
      </c>
      <c r="O55" s="235">
        <f t="shared" si="7"/>
        <v>2.4086891280372655E-2</v>
      </c>
      <c r="P55" s="235">
        <f t="shared" si="7"/>
        <v>2.4248878648507173E-2</v>
      </c>
      <c r="Q55" s="235">
        <f t="shared" si="7"/>
        <v>2.4209067088201055E-2</v>
      </c>
      <c r="R55" s="235">
        <f t="shared" si="7"/>
        <v>2.4092310380567278E-2</v>
      </c>
      <c r="S55" s="235">
        <f t="shared" si="7"/>
        <v>2.4050014937665877E-2</v>
      </c>
      <c r="T55" s="235">
        <f t="shared" si="7"/>
        <v>2.4149180525898407E-2</v>
      </c>
      <c r="U55" s="235">
        <f t="shared" si="7"/>
        <v>2.4238324590550156E-2</v>
      </c>
      <c r="V55" s="235">
        <f t="shared" si="7"/>
        <v>2.4195158752065377E-2</v>
      </c>
      <c r="W55" s="235">
        <f t="shared" si="7"/>
        <v>2.4226158657311266E-2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2.9951133157631166E-2</v>
      </c>
      <c r="C56" s="302">
        <f t="shared" si="8"/>
        <v>2.9252441389458251E-2</v>
      </c>
      <c r="D56" s="302">
        <f t="shared" si="8"/>
        <v>2.8773143527863504E-2</v>
      </c>
      <c r="E56" s="302">
        <f t="shared" si="8"/>
        <v>3.1210410629150254E-2</v>
      </c>
      <c r="F56" s="302">
        <f t="shared" si="8"/>
        <v>3.0535049975952681E-2</v>
      </c>
      <c r="G56" s="302">
        <f t="shared" si="8"/>
        <v>3.0126031605873752E-2</v>
      </c>
      <c r="H56" s="302">
        <f t="shared" si="8"/>
        <v>2.9526894951764606E-2</v>
      </c>
      <c r="I56" s="302">
        <f t="shared" si="8"/>
        <v>2.9246547394529743E-2</v>
      </c>
      <c r="J56" s="302">
        <f t="shared" si="8"/>
        <v>2.8631109551334463E-2</v>
      </c>
      <c r="K56" s="302">
        <f t="shared" si="8"/>
        <v>2.8255204306245615E-2</v>
      </c>
      <c r="L56" s="302">
        <f t="shared" si="8"/>
        <v>2.8058503454867066E-2</v>
      </c>
      <c r="M56" s="302">
        <f t="shared" si="8"/>
        <v>2.8139629114463622E-2</v>
      </c>
      <c r="N56" s="302">
        <f t="shared" si="8"/>
        <v>2.7556300824704651E-2</v>
      </c>
      <c r="O56" s="302">
        <f t="shared" si="8"/>
        <v>2.7434193247230062E-2</v>
      </c>
      <c r="P56" s="302">
        <f t="shared" si="8"/>
        <v>2.7487515756550587E-2</v>
      </c>
      <c r="Q56" s="302">
        <f t="shared" si="8"/>
        <v>2.748479083776896E-2</v>
      </c>
      <c r="R56" s="302">
        <f t="shared" si="8"/>
        <v>2.7310674390400531E-2</v>
      </c>
      <c r="S56" s="302">
        <f t="shared" si="8"/>
        <v>2.7412627317357514E-2</v>
      </c>
      <c r="T56" s="302">
        <f t="shared" si="8"/>
        <v>2.7260830997447295E-2</v>
      </c>
      <c r="U56" s="302">
        <f t="shared" si="8"/>
        <v>2.7271011670854547E-2</v>
      </c>
      <c r="V56" s="302">
        <f t="shared" si="8"/>
        <v>2.7570985330111392E-2</v>
      </c>
      <c r="W56" s="302">
        <f t="shared" si="8"/>
        <v>2.761374656098357E-2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0.19706735586720472</v>
      </c>
      <c r="C57" s="303">
        <f t="shared" si="9"/>
        <v>0.19133192835441379</v>
      </c>
      <c r="D57" s="303">
        <f t="shared" si="9"/>
        <v>0.18753580842762269</v>
      </c>
      <c r="E57" s="303">
        <f t="shared" si="9"/>
        <v>0.18821440568832914</v>
      </c>
      <c r="F57" s="303">
        <f t="shared" si="9"/>
        <v>0.18493979218630974</v>
      </c>
      <c r="G57" s="303">
        <f t="shared" si="9"/>
        <v>0.18476057251137504</v>
      </c>
      <c r="H57" s="303">
        <f t="shared" si="9"/>
        <v>0.18350285317675466</v>
      </c>
      <c r="I57" s="303">
        <f t="shared" si="9"/>
        <v>0.18365285050573238</v>
      </c>
      <c r="J57" s="303">
        <f t="shared" si="9"/>
        <v>0.17898992739475642</v>
      </c>
      <c r="K57" s="303">
        <f t="shared" si="9"/>
        <v>0.17797996713617328</v>
      </c>
      <c r="L57" s="303">
        <f t="shared" si="9"/>
        <v>0.17619630648193929</v>
      </c>
      <c r="M57" s="303">
        <f t="shared" si="9"/>
        <v>0.17700271798356521</v>
      </c>
      <c r="N57" s="303">
        <f t="shared" si="9"/>
        <v>0.17501691693833135</v>
      </c>
      <c r="O57" s="303">
        <f t="shared" si="9"/>
        <v>0.17605896267030594</v>
      </c>
      <c r="P57" s="303">
        <f t="shared" si="9"/>
        <v>0.17476059927647597</v>
      </c>
      <c r="Q57" s="303">
        <f t="shared" si="9"/>
        <v>0.17504248135511127</v>
      </c>
      <c r="R57" s="303">
        <f t="shared" si="9"/>
        <v>0.17495935493077366</v>
      </c>
      <c r="S57" s="303">
        <f t="shared" si="9"/>
        <v>0.17548758566654241</v>
      </c>
      <c r="T57" s="303">
        <f t="shared" si="9"/>
        <v>0.17532367316978784</v>
      </c>
      <c r="U57" s="303">
        <f t="shared" si="9"/>
        <v>0.17516944323229194</v>
      </c>
      <c r="V57" s="303">
        <f t="shared" si="9"/>
        <v>0.17543546649800465</v>
      </c>
      <c r="W57" s="303">
        <f t="shared" si="9"/>
        <v>0.17552731193362861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0.17694690516065023</v>
      </c>
      <c r="C58" s="304">
        <f t="shared" si="10"/>
        <v>0.16494349470441821</v>
      </c>
      <c r="D58" s="304">
        <f t="shared" si="10"/>
        <v>0.15382610988880063</v>
      </c>
      <c r="E58" s="304">
        <f t="shared" si="10"/>
        <v>0.15683651279887439</v>
      </c>
      <c r="F58" s="304">
        <f t="shared" si="10"/>
        <v>0.14373977582377717</v>
      </c>
      <c r="G58" s="304">
        <f t="shared" si="10"/>
        <v>0.14305422169910456</v>
      </c>
      <c r="H58" s="304">
        <f t="shared" si="10"/>
        <v>0.14082209819191274</v>
      </c>
      <c r="I58" s="304">
        <f t="shared" si="10"/>
        <v>0.13947402618273935</v>
      </c>
      <c r="J58" s="304">
        <f t="shared" si="10"/>
        <v>0.11938331726201803</v>
      </c>
      <c r="K58" s="304">
        <f t="shared" si="10"/>
        <v>0.11295118649780825</v>
      </c>
      <c r="L58" s="304">
        <f t="shared" si="10"/>
        <v>0.10021737288485236</v>
      </c>
      <c r="M58" s="304">
        <f t="shared" si="10"/>
        <v>0.10473425512000897</v>
      </c>
      <c r="N58" s="304">
        <f t="shared" si="10"/>
        <v>4.5566646079419203E-2</v>
      </c>
      <c r="O58" s="304">
        <f t="shared" si="10"/>
        <v>9.4396945605028176E-2</v>
      </c>
      <c r="P58" s="304">
        <f t="shared" si="10"/>
        <v>8.8080365902041782E-2</v>
      </c>
      <c r="Q58" s="304">
        <f t="shared" si="10"/>
        <v>8.9538165283277724E-2</v>
      </c>
      <c r="R58" s="304">
        <f t="shared" si="10"/>
        <v>9.0695724745183101E-2</v>
      </c>
      <c r="S58" s="304">
        <f t="shared" si="10"/>
        <v>9.2973230420783648E-2</v>
      </c>
      <c r="T58" s="304">
        <f t="shared" si="10"/>
        <v>9.1192585098968687E-2</v>
      </c>
      <c r="U58" s="304">
        <f t="shared" si="10"/>
        <v>8.9592517728792828E-2</v>
      </c>
      <c r="V58" s="304">
        <f t="shared" si="10"/>
        <v>9.1109986763276654E-2</v>
      </c>
      <c r="W58" s="304">
        <f t="shared" si="10"/>
        <v>9.1049383215771912E-2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2.0120450706554483E-2</v>
      </c>
      <c r="C59" s="304">
        <f t="shared" si="11"/>
        <v>2.6388433649995595E-2</v>
      </c>
      <c r="D59" s="304">
        <f t="shared" si="11"/>
        <v>3.370969853882206E-2</v>
      </c>
      <c r="E59" s="304">
        <f t="shared" si="11"/>
        <v>3.137789288945475E-2</v>
      </c>
      <c r="F59" s="304">
        <f t="shared" si="11"/>
        <v>4.1200016362532552E-2</v>
      </c>
      <c r="G59" s="304">
        <f t="shared" si="11"/>
        <v>4.1706350812270476E-2</v>
      </c>
      <c r="H59" s="304">
        <f t="shared" si="11"/>
        <v>4.2680754984841911E-2</v>
      </c>
      <c r="I59" s="304">
        <f t="shared" si="11"/>
        <v>4.4178824322993034E-2</v>
      </c>
      <c r="J59" s="304">
        <f t="shared" si="11"/>
        <v>5.9606610132738401E-2</v>
      </c>
      <c r="K59" s="304">
        <f t="shared" si="11"/>
        <v>6.5028780638365022E-2</v>
      </c>
      <c r="L59" s="304">
        <f t="shared" si="11"/>
        <v>7.5978933597086934E-2</v>
      </c>
      <c r="M59" s="304">
        <f t="shared" si="11"/>
        <v>7.2268462863556232E-2</v>
      </c>
      <c r="N59" s="304">
        <f t="shared" si="11"/>
        <v>0.12945027085891214</v>
      </c>
      <c r="O59" s="304">
        <f t="shared" si="11"/>
        <v>8.1662017065277759E-2</v>
      </c>
      <c r="P59" s="304">
        <f t="shared" si="11"/>
        <v>8.6680233374434201E-2</v>
      </c>
      <c r="Q59" s="304">
        <f t="shared" si="11"/>
        <v>8.550431607183355E-2</v>
      </c>
      <c r="R59" s="304">
        <f t="shared" si="11"/>
        <v>8.4263630185590563E-2</v>
      </c>
      <c r="S59" s="304">
        <f t="shared" si="11"/>
        <v>8.2514355245758772E-2</v>
      </c>
      <c r="T59" s="304">
        <f t="shared" si="11"/>
        <v>8.4131088070819149E-2</v>
      </c>
      <c r="U59" s="304">
        <f t="shared" si="11"/>
        <v>8.5576925503499116E-2</v>
      </c>
      <c r="V59" s="304">
        <f t="shared" si="11"/>
        <v>8.4325479734728023E-2</v>
      </c>
      <c r="W59" s="304">
        <f t="shared" si="11"/>
        <v>8.4477928717856671E-2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9.1878615043936185E-2</v>
      </c>
      <c r="C60" s="303">
        <f t="shared" si="12"/>
        <v>9.1486443350095717E-2</v>
      </c>
      <c r="D60" s="303">
        <f t="shared" si="12"/>
        <v>9.1435742982811791E-2</v>
      </c>
      <c r="E60" s="303">
        <f t="shared" si="12"/>
        <v>9.1241757886499811E-2</v>
      </c>
      <c r="F60" s="303">
        <f t="shared" si="12"/>
        <v>9.1304291581373445E-2</v>
      </c>
      <c r="G60" s="303">
        <f t="shared" si="12"/>
        <v>9.1329070095639037E-2</v>
      </c>
      <c r="H60" s="303">
        <f t="shared" si="12"/>
        <v>9.0947137443106979E-2</v>
      </c>
      <c r="I60" s="303">
        <f t="shared" si="12"/>
        <v>9.1206688655359844E-2</v>
      </c>
      <c r="J60" s="303">
        <f t="shared" si="12"/>
        <v>9.0134413662678478E-2</v>
      </c>
      <c r="K60" s="303">
        <f t="shared" si="12"/>
        <v>8.978763871058619E-2</v>
      </c>
      <c r="L60" s="303">
        <f t="shared" si="12"/>
        <v>8.8930773431743174E-2</v>
      </c>
      <c r="M60" s="303">
        <f t="shared" si="12"/>
        <v>8.8999101792869573E-2</v>
      </c>
      <c r="N60" s="303">
        <f t="shared" si="12"/>
        <v>8.1421488557989197E-2</v>
      </c>
      <c r="O60" s="303">
        <f t="shared" si="12"/>
        <v>8.8356407599149256E-2</v>
      </c>
      <c r="P60" s="303">
        <f t="shared" si="12"/>
        <v>8.7593481101957985E-2</v>
      </c>
      <c r="Q60" s="303">
        <f t="shared" si="12"/>
        <v>8.775015642943125E-2</v>
      </c>
      <c r="R60" s="303">
        <f t="shared" si="12"/>
        <v>8.7853895369092591E-2</v>
      </c>
      <c r="S60" s="303">
        <f t="shared" si="12"/>
        <v>8.8146201636789517E-2</v>
      </c>
      <c r="T60" s="303">
        <f t="shared" si="12"/>
        <v>8.7950084247195567E-2</v>
      </c>
      <c r="U60" s="303">
        <f t="shared" si="12"/>
        <v>8.7826256537686623E-2</v>
      </c>
      <c r="V60" s="303">
        <f t="shared" si="12"/>
        <v>8.8041460164312066E-2</v>
      </c>
      <c r="W60" s="303">
        <f t="shared" si="12"/>
        <v>8.8059109566186844E-2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7.497568635588861E-2</v>
      </c>
      <c r="C61" s="304">
        <f t="shared" si="13"/>
        <v>7.3485799703727386E-2</v>
      </c>
      <c r="D61" s="304">
        <f t="shared" si="13"/>
        <v>7.227088104425429E-2</v>
      </c>
      <c r="E61" s="304">
        <f t="shared" si="13"/>
        <v>7.2457384353823262E-2</v>
      </c>
      <c r="F61" s="304">
        <f t="shared" si="13"/>
        <v>7.108582749870089E-2</v>
      </c>
      <c r="G61" s="304">
        <f t="shared" si="13"/>
        <v>7.1051889600123888E-2</v>
      </c>
      <c r="H61" s="304">
        <f t="shared" si="13"/>
        <v>7.068849284825221E-2</v>
      </c>
      <c r="I61" s="304">
        <f t="shared" si="13"/>
        <v>7.0685084827464648E-2</v>
      </c>
      <c r="J61" s="304">
        <f t="shared" si="13"/>
        <v>6.8199529231944347E-2</v>
      </c>
      <c r="K61" s="304">
        <f t="shared" si="13"/>
        <v>6.7405926862409496E-2</v>
      </c>
      <c r="L61" s="304">
        <f t="shared" si="13"/>
        <v>6.576374557017485E-2</v>
      </c>
      <c r="M61" s="304">
        <f t="shared" si="13"/>
        <v>6.6050019382017294E-2</v>
      </c>
      <c r="N61" s="304">
        <f t="shared" si="13"/>
        <v>5.5294934117916243E-2</v>
      </c>
      <c r="O61" s="304">
        <f t="shared" si="13"/>
        <v>6.4732725766476054E-2</v>
      </c>
      <c r="P61" s="304">
        <f t="shared" si="13"/>
        <v>6.3810927042845175E-2</v>
      </c>
      <c r="Q61" s="304">
        <f t="shared" si="13"/>
        <v>6.4006648323695611E-2</v>
      </c>
      <c r="R61" s="304">
        <f t="shared" si="13"/>
        <v>6.4224898649690068E-2</v>
      </c>
      <c r="S61" s="304">
        <f t="shared" si="13"/>
        <v>6.4558686986386421E-2</v>
      </c>
      <c r="T61" s="304">
        <f t="shared" si="13"/>
        <v>6.4265311039102907E-2</v>
      </c>
      <c r="U61" s="304">
        <f t="shared" si="13"/>
        <v>6.4054053573877792E-2</v>
      </c>
      <c r="V61" s="304">
        <f t="shared" si="13"/>
        <v>6.4311592926709474E-2</v>
      </c>
      <c r="W61" s="304">
        <f t="shared" si="13"/>
        <v>6.4298838575362297E-2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1.6902928688047585E-2</v>
      </c>
      <c r="C62" s="304">
        <f t="shared" si="14"/>
        <v>1.8000643646368317E-2</v>
      </c>
      <c r="D62" s="304">
        <f t="shared" si="14"/>
        <v>1.9164861938557504E-2</v>
      </c>
      <c r="E62" s="304">
        <f t="shared" si="14"/>
        <v>1.8784373532676545E-2</v>
      </c>
      <c r="F62" s="304">
        <f t="shared" si="14"/>
        <v>2.0218464082672544E-2</v>
      </c>
      <c r="G62" s="304">
        <f t="shared" si="14"/>
        <v>2.0277180495515145E-2</v>
      </c>
      <c r="H62" s="304">
        <f t="shared" si="14"/>
        <v>2.0258644594854765E-2</v>
      </c>
      <c r="I62" s="304">
        <f t="shared" si="14"/>
        <v>2.0521603827895196E-2</v>
      </c>
      <c r="J62" s="304">
        <f t="shared" si="14"/>
        <v>2.1934884430734131E-2</v>
      </c>
      <c r="K62" s="304">
        <f t="shared" si="14"/>
        <v>2.2381711848176701E-2</v>
      </c>
      <c r="L62" s="304">
        <f t="shared" si="14"/>
        <v>2.316702786156833E-2</v>
      </c>
      <c r="M62" s="304">
        <f t="shared" si="14"/>
        <v>2.2949082410852275E-2</v>
      </c>
      <c r="N62" s="304">
        <f t="shared" si="14"/>
        <v>2.6126554440072954E-2</v>
      </c>
      <c r="O62" s="304">
        <f t="shared" si="14"/>
        <v>2.3623681832673202E-2</v>
      </c>
      <c r="P62" s="304">
        <f t="shared" si="14"/>
        <v>2.378255405911282E-2</v>
      </c>
      <c r="Q62" s="304">
        <f t="shared" si="14"/>
        <v>2.3743508105735656E-2</v>
      </c>
      <c r="R62" s="304">
        <f t="shared" si="14"/>
        <v>2.3628996719402526E-2</v>
      </c>
      <c r="S62" s="304">
        <f t="shared" si="14"/>
        <v>2.3587514650403086E-2</v>
      </c>
      <c r="T62" s="304">
        <f t="shared" si="14"/>
        <v>2.3684773208092671E-2</v>
      </c>
      <c r="U62" s="304">
        <f t="shared" si="14"/>
        <v>2.3772202963808827E-2</v>
      </c>
      <c r="V62" s="304">
        <f t="shared" si="14"/>
        <v>2.3729867237602599E-2</v>
      </c>
      <c r="W62" s="304">
        <f t="shared" si="14"/>
        <v>2.3760270990824534E-2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0.28152479409600684</v>
      </c>
      <c r="C63" s="303">
        <f t="shared" si="15"/>
        <v>0.27333132622059114</v>
      </c>
      <c r="D63" s="303">
        <f t="shared" si="15"/>
        <v>0.26790829775374675</v>
      </c>
      <c r="E63" s="303">
        <f t="shared" si="15"/>
        <v>0.26887772241189872</v>
      </c>
      <c r="F63" s="303">
        <f t="shared" si="15"/>
        <v>0.26419970312329977</v>
      </c>
      <c r="G63" s="303">
        <f t="shared" si="15"/>
        <v>0.2639436750162501</v>
      </c>
      <c r="H63" s="303">
        <f t="shared" si="15"/>
        <v>0.26214693310964943</v>
      </c>
      <c r="I63" s="303">
        <f t="shared" si="15"/>
        <v>0.26236121500818921</v>
      </c>
      <c r="J63" s="303">
        <f t="shared" si="15"/>
        <v>0.25569989627822348</v>
      </c>
      <c r="K63" s="303">
        <f t="shared" si="15"/>
        <v>0.25425709590881906</v>
      </c>
      <c r="L63" s="303">
        <f t="shared" si="15"/>
        <v>0.2517090092599133</v>
      </c>
      <c r="M63" s="303">
        <f t="shared" si="15"/>
        <v>0.25286102569080743</v>
      </c>
      <c r="N63" s="303">
        <f t="shared" si="15"/>
        <v>0.25002416705475911</v>
      </c>
      <c r="O63" s="303">
        <f t="shared" si="15"/>
        <v>0.25151280381472274</v>
      </c>
      <c r="P63" s="303">
        <f t="shared" si="15"/>
        <v>0.24965799896639423</v>
      </c>
      <c r="Q63" s="303">
        <f t="shared" si="15"/>
        <v>0.25006068765015887</v>
      </c>
      <c r="R63" s="303">
        <f t="shared" si="15"/>
        <v>0.24994193561539102</v>
      </c>
      <c r="S63" s="303">
        <f t="shared" si="15"/>
        <v>0.25069655095220339</v>
      </c>
      <c r="T63" s="303">
        <f t="shared" si="15"/>
        <v>0.25046239024255407</v>
      </c>
      <c r="U63" s="303">
        <f t="shared" si="15"/>
        <v>0.25024206176041708</v>
      </c>
      <c r="V63" s="303">
        <f t="shared" si="15"/>
        <v>0.25062209499714955</v>
      </c>
      <c r="W63" s="303">
        <f t="shared" si="15"/>
        <v>0.25075330276232655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0.25278129308664332</v>
      </c>
      <c r="C64" s="304">
        <f t="shared" si="16"/>
        <v>0.23563356386345458</v>
      </c>
      <c r="D64" s="304">
        <f t="shared" si="16"/>
        <v>0.21975158555542953</v>
      </c>
      <c r="E64" s="304">
        <f t="shared" si="16"/>
        <v>0.22405216114124907</v>
      </c>
      <c r="F64" s="304">
        <f t="shared" si="16"/>
        <v>0.20534253689111037</v>
      </c>
      <c r="G64" s="304">
        <f t="shared" si="16"/>
        <v>0.20436317385586367</v>
      </c>
      <c r="H64" s="304">
        <f t="shared" si="16"/>
        <v>0.20117442598844673</v>
      </c>
      <c r="I64" s="304">
        <f t="shared" si="16"/>
        <v>0.19924860883248485</v>
      </c>
      <c r="J64" s="304">
        <f t="shared" si="16"/>
        <v>0.17054759608859721</v>
      </c>
      <c r="K64" s="304">
        <f t="shared" si="16"/>
        <v>0.16135883785401187</v>
      </c>
      <c r="L64" s="304">
        <f t="shared" si="16"/>
        <v>0.1431676755497891</v>
      </c>
      <c r="M64" s="304">
        <f t="shared" si="16"/>
        <v>0.14962036445715565</v>
      </c>
      <c r="N64" s="304">
        <f t="shared" si="16"/>
        <v>6.5095208684884595E-2</v>
      </c>
      <c r="O64" s="304">
        <f t="shared" si="16"/>
        <v>0.13485277943575449</v>
      </c>
      <c r="P64" s="304">
        <f t="shared" si="16"/>
        <v>0.12582909414577395</v>
      </c>
      <c r="Q64" s="304">
        <f t="shared" si="16"/>
        <v>0.12791166469039672</v>
      </c>
      <c r="R64" s="304">
        <f t="shared" si="16"/>
        <v>0.12956532106454732</v>
      </c>
      <c r="S64" s="304">
        <f t="shared" si="16"/>
        <v>0.13281890060111945</v>
      </c>
      <c r="T64" s="304">
        <f t="shared" si="16"/>
        <v>0.13027512156995527</v>
      </c>
      <c r="U64" s="304">
        <f t="shared" si="16"/>
        <v>0.12798931104113262</v>
      </c>
      <c r="V64" s="304">
        <f t="shared" si="16"/>
        <v>0.13015712394753809</v>
      </c>
      <c r="W64" s="304">
        <f t="shared" si="16"/>
        <v>0.13007054745110272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2.874350100936356E-2</v>
      </c>
      <c r="C65" s="304">
        <f t="shared" si="17"/>
        <v>3.7697762357136559E-2</v>
      </c>
      <c r="D65" s="304">
        <f t="shared" si="17"/>
        <v>4.8156712198317256E-2</v>
      </c>
      <c r="E65" s="304">
        <f t="shared" si="17"/>
        <v>4.4825561270649648E-2</v>
      </c>
      <c r="F65" s="304">
        <f t="shared" si="17"/>
        <v>5.8857166232189374E-2</v>
      </c>
      <c r="G65" s="304">
        <f t="shared" si="17"/>
        <v>5.9580501160386407E-2</v>
      </c>
      <c r="H65" s="304">
        <f t="shared" si="17"/>
        <v>6.0972507121202696E-2</v>
      </c>
      <c r="I65" s="304">
        <f t="shared" si="17"/>
        <v>6.3112606175704342E-2</v>
      </c>
      <c r="J65" s="304">
        <f t="shared" si="17"/>
        <v>8.5152300189626273E-2</v>
      </c>
      <c r="K65" s="304">
        <f t="shared" si="17"/>
        <v>9.2898258054807198E-2</v>
      </c>
      <c r="L65" s="304">
        <f t="shared" si="17"/>
        <v>0.10854133371012417</v>
      </c>
      <c r="M65" s="304">
        <f t="shared" si="17"/>
        <v>0.10324066123365173</v>
      </c>
      <c r="N65" s="304">
        <f t="shared" si="17"/>
        <v>0.18492895836987447</v>
      </c>
      <c r="O65" s="304">
        <f t="shared" si="17"/>
        <v>0.11666002437896822</v>
      </c>
      <c r="P65" s="304">
        <f t="shared" si="17"/>
        <v>0.12382890482062028</v>
      </c>
      <c r="Q65" s="304">
        <f t="shared" si="17"/>
        <v>0.12214902295976217</v>
      </c>
      <c r="R65" s="304">
        <f t="shared" si="17"/>
        <v>0.12037661455084368</v>
      </c>
      <c r="S65" s="304">
        <f t="shared" si="17"/>
        <v>0.11787765035108391</v>
      </c>
      <c r="T65" s="304">
        <f t="shared" si="17"/>
        <v>0.12018726867259878</v>
      </c>
      <c r="U65" s="304">
        <f t="shared" si="17"/>
        <v>0.12225275071928443</v>
      </c>
      <c r="V65" s="304">
        <f t="shared" si="17"/>
        <v>0.12046497104961146</v>
      </c>
      <c r="W65" s="304">
        <f t="shared" si="17"/>
        <v>0.12068275531122383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0.18198856900776295</v>
      </c>
      <c r="C66" s="303">
        <f t="shared" si="18"/>
        <v>0.18287756452300985</v>
      </c>
      <c r="D66" s="303">
        <f t="shared" si="18"/>
        <v>0.17763985774385541</v>
      </c>
      <c r="E66" s="303">
        <f t="shared" si="18"/>
        <v>0.17864653901595148</v>
      </c>
      <c r="F66" s="303">
        <f t="shared" si="18"/>
        <v>0.16875110961575118</v>
      </c>
      <c r="G66" s="303">
        <f t="shared" si="18"/>
        <v>0.16881474736058019</v>
      </c>
      <c r="H66" s="303">
        <f t="shared" si="18"/>
        <v>0.17308888850898743</v>
      </c>
      <c r="I66" s="303">
        <f t="shared" si="18"/>
        <v>0.16936036048274306</v>
      </c>
      <c r="J66" s="303">
        <f t="shared" si="18"/>
        <v>0.16417931016017995</v>
      </c>
      <c r="K66" s="303">
        <f t="shared" si="18"/>
        <v>0.16160279102561839</v>
      </c>
      <c r="L66" s="303">
        <f t="shared" si="18"/>
        <v>0.15687881821459995</v>
      </c>
      <c r="M66" s="303">
        <f t="shared" si="18"/>
        <v>0.15757652396029292</v>
      </c>
      <c r="N66" s="303">
        <f t="shared" si="18"/>
        <v>0.12965687891993918</v>
      </c>
      <c r="O66" s="303">
        <f t="shared" si="18"/>
        <v>0.15253258741269685</v>
      </c>
      <c r="P66" s="303">
        <f t="shared" si="18"/>
        <v>0.15435021503091081</v>
      </c>
      <c r="Q66" s="303">
        <f t="shared" si="18"/>
        <v>0.1540143281021415</v>
      </c>
      <c r="R66" s="303">
        <f t="shared" si="18"/>
        <v>0.15576067648900108</v>
      </c>
      <c r="S66" s="303">
        <f t="shared" si="18"/>
        <v>0.15461756531124518</v>
      </c>
      <c r="T66" s="303">
        <f t="shared" si="18"/>
        <v>0.15411155356338838</v>
      </c>
      <c r="U66" s="303">
        <f t="shared" si="18"/>
        <v>0.1534742854368466</v>
      </c>
      <c r="V66" s="303">
        <f t="shared" si="18"/>
        <v>0.15285803477287199</v>
      </c>
      <c r="W66" s="303">
        <f t="shared" si="18"/>
        <v>0.15218318678443254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7.9543193826106251E-2</v>
      </c>
      <c r="C67" s="303">
        <f t="shared" si="19"/>
        <v>8.4708911277027343E-2</v>
      </c>
      <c r="D67" s="303">
        <f t="shared" si="19"/>
        <v>9.0187585593211758E-2</v>
      </c>
      <c r="E67" s="303">
        <f t="shared" si="19"/>
        <v>8.839705191847784E-2</v>
      </c>
      <c r="F67" s="303">
        <f t="shared" si="19"/>
        <v>9.514571333022373E-2</v>
      </c>
      <c r="G67" s="303">
        <f t="shared" si="19"/>
        <v>9.5422025861247692E-2</v>
      </c>
      <c r="H67" s="303">
        <f t="shared" si="19"/>
        <v>9.5334798093434175E-2</v>
      </c>
      <c r="I67" s="303">
        <f t="shared" si="19"/>
        <v>9.6572253307742037E-2</v>
      </c>
      <c r="J67" s="303">
        <f t="shared" si="19"/>
        <v>0.1032229855563959</v>
      </c>
      <c r="K67" s="303">
        <f t="shared" si="19"/>
        <v>0.10532570281494913</v>
      </c>
      <c r="L67" s="303">
        <f t="shared" si="19"/>
        <v>0.10902130758385091</v>
      </c>
      <c r="M67" s="303">
        <f t="shared" si="19"/>
        <v>0.10799568193342246</v>
      </c>
      <c r="N67" s="303">
        <f t="shared" si="19"/>
        <v>0.12294849148269621</v>
      </c>
      <c r="O67" s="303">
        <f t="shared" si="19"/>
        <v>0.11117026744787381</v>
      </c>
      <c r="P67" s="303">
        <f t="shared" si="19"/>
        <v>0.11191790145464851</v>
      </c>
      <c r="Q67" s="303">
        <f t="shared" si="19"/>
        <v>0.1117341557916972</v>
      </c>
      <c r="R67" s="303">
        <f t="shared" si="19"/>
        <v>0.11119527867954127</v>
      </c>
      <c r="S67" s="303">
        <f t="shared" si="19"/>
        <v>0.11100006894307329</v>
      </c>
      <c r="T67" s="303">
        <f t="shared" si="19"/>
        <v>0.11145775627337723</v>
      </c>
      <c r="U67" s="303">
        <f t="shared" si="19"/>
        <v>0.11186919041792386</v>
      </c>
      <c r="V67" s="303">
        <f t="shared" si="19"/>
        <v>0.11166996347107098</v>
      </c>
      <c r="W67" s="303">
        <f t="shared" si="19"/>
        <v>0.11181303995682129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5.3863125535389876E-2</v>
      </c>
      <c r="C68" s="237">
        <f t="shared" si="20"/>
        <v>5.7361120450549988E-2</v>
      </c>
      <c r="D68" s="237">
        <f t="shared" si="20"/>
        <v>6.1071035884739E-2</v>
      </c>
      <c r="E68" s="237">
        <f t="shared" si="20"/>
        <v>5.985856583597058E-2</v>
      </c>
      <c r="F68" s="237">
        <f t="shared" si="20"/>
        <v>6.4428460245935876E-2</v>
      </c>
      <c r="G68" s="237">
        <f t="shared" si="20"/>
        <v>6.4615566845880601E-2</v>
      </c>
      <c r="H68" s="237">
        <f t="shared" si="20"/>
        <v>6.4556500067418268E-2</v>
      </c>
      <c r="I68" s="237">
        <f t="shared" si="20"/>
        <v>6.5394449895010087E-2</v>
      </c>
      <c r="J68" s="237">
        <f t="shared" si="20"/>
        <v>6.9898031015912174E-2</v>
      </c>
      <c r="K68" s="237">
        <f t="shared" si="20"/>
        <v>7.1321897951787075E-2</v>
      </c>
      <c r="L68" s="237">
        <f t="shared" si="20"/>
        <v>7.3824397713510417E-2</v>
      </c>
      <c r="M68" s="237">
        <f t="shared" si="20"/>
        <v>7.312988947837322E-2</v>
      </c>
      <c r="N68" s="237">
        <f t="shared" si="20"/>
        <v>8.3255269402393486E-2</v>
      </c>
      <c r="O68" s="237">
        <f t="shared" si="20"/>
        <v>7.5279578092354971E-2</v>
      </c>
      <c r="P68" s="237">
        <f t="shared" si="20"/>
        <v>7.5785842706892176E-2</v>
      </c>
      <c r="Q68" s="237">
        <f t="shared" si="20"/>
        <v>7.5661418287478424E-2</v>
      </c>
      <c r="R68" s="237">
        <f t="shared" si="20"/>
        <v>7.5296514589952013E-2</v>
      </c>
      <c r="S68" s="237">
        <f t="shared" si="20"/>
        <v>7.5164327208036119E-2</v>
      </c>
      <c r="T68" s="237">
        <f t="shared" si="20"/>
        <v>7.5474252783592086E-2</v>
      </c>
      <c r="U68" s="237">
        <f t="shared" si="20"/>
        <v>7.5752857751676575E-2</v>
      </c>
      <c r="V68" s="237">
        <f t="shared" si="20"/>
        <v>7.5617950092929223E-2</v>
      </c>
      <c r="W68" s="237">
        <f t="shared" si="20"/>
        <v>7.5714835147984688E-2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33.481291760016049</v>
      </c>
      <c r="D72" s="324">
        <f t="shared" si="21"/>
        <v>33.898329717486789</v>
      </c>
      <c r="E72" s="324">
        <f t="shared" si="21"/>
        <v>37.655582567334584</v>
      </c>
      <c r="F72" s="324">
        <f t="shared" si="21"/>
        <v>36.897174862021181</v>
      </c>
      <c r="G72" s="324">
        <f t="shared" si="21"/>
        <v>36.105131029416498</v>
      </c>
      <c r="H72" s="324">
        <f t="shared" si="21"/>
        <v>33.948643212890836</v>
      </c>
      <c r="I72" s="324">
        <f t="shared" si="21"/>
        <v>32.251522825185702</v>
      </c>
      <c r="J72" s="324">
        <f t="shared" si="21"/>
        <v>34.095683591836654</v>
      </c>
      <c r="K72" s="324">
        <f t="shared" si="21"/>
        <v>35.940107263956129</v>
      </c>
      <c r="L72" s="324">
        <f t="shared" si="21"/>
        <v>35.506597023197848</v>
      </c>
      <c r="M72" s="324">
        <f t="shared" si="21"/>
        <v>32.876566765065029</v>
      </c>
      <c r="N72" s="324">
        <f t="shared" si="21"/>
        <v>32.710539740983961</v>
      </c>
      <c r="O72" s="324">
        <f t="shared" si="21"/>
        <v>33.595391032219879</v>
      </c>
      <c r="P72" s="324">
        <f t="shared" si="21"/>
        <v>31.554971060924778</v>
      </c>
      <c r="Q72" s="324">
        <f t="shared" si="21"/>
        <v>30.531472431429677</v>
      </c>
      <c r="R72" s="324">
        <f t="shared" si="21"/>
        <v>30.32889402396005</v>
      </c>
      <c r="S72" s="324">
        <f t="shared" si="21"/>
        <v>30.125723070719594</v>
      </c>
      <c r="T72" s="324">
        <f t="shared" si="21"/>
        <v>29.380836072311485</v>
      </c>
      <c r="U72" s="324">
        <f t="shared" si="21"/>
        <v>29.079047435680167</v>
      </c>
      <c r="V72" s="324">
        <f t="shared" si="21"/>
        <v>29.2184219812513</v>
      </c>
      <c r="W72" s="324">
        <f t="shared" si="21"/>
        <v>29.519256334306416</v>
      </c>
      <c r="DA72" s="95"/>
    </row>
    <row r="73" spans="1:105" ht="12" customHeight="1" x14ac:dyDescent="0.25">
      <c r="A73" s="55" t="s">
        <v>92</v>
      </c>
      <c r="B73" s="336">
        <f>IF(B$6=0,0,B$6/MAE!B$5*1000)</f>
        <v>0.53051477633169597</v>
      </c>
      <c r="C73" s="336">
        <f>IF(C$6=0,0,C$6/MAE!C$5*1000)</f>
        <v>0.59086745273738883</v>
      </c>
      <c r="D73" s="336">
        <f>IF(D$6=0,0,D$6/MAE!D$5*1000)</f>
        <v>0.63691844017974053</v>
      </c>
      <c r="E73" s="336">
        <f>IF(E$6=0,0,E$6/MAE!E$5*1000)</f>
        <v>0.69346718483858438</v>
      </c>
      <c r="F73" s="336">
        <f>IF(F$6=0,0,F$6/MAE!F$5*1000)</f>
        <v>0.73137667127437611</v>
      </c>
      <c r="G73" s="336">
        <f>IF(G$6=0,0,G$6/MAE!G$5*1000)</f>
        <v>0.7177551555859828</v>
      </c>
      <c r="H73" s="336">
        <f>IF(H$6=0,0,H$6/MAE!H$5*1000)</f>
        <v>0.67426813463478807</v>
      </c>
      <c r="I73" s="336">
        <f>IF(I$6=0,0,I$6/MAE!I$5*1000)</f>
        <v>0.64887546496547055</v>
      </c>
      <c r="J73" s="336">
        <f>IF(J$6=0,0,J$6/MAE!J$5*1000)</f>
        <v>0.73322046977824995</v>
      </c>
      <c r="K73" s="336">
        <f>IF(K$6=0,0,K$6/MAE!K$5*1000)</f>
        <v>0.78862855350434147</v>
      </c>
      <c r="L73" s="336">
        <f>IF(L$6=0,0,L$6/MAE!L$5*1000)</f>
        <v>0.80645325735872919</v>
      </c>
      <c r="M73" s="336">
        <f>IF(M$6=0,0,M$6/MAE!M$5*1000)</f>
        <v>0.73969317654643552</v>
      </c>
      <c r="N73" s="336">
        <f>IF(N$6=0,0,N$6/MAE!N$5*1000)</f>
        <v>0.83785656598724234</v>
      </c>
      <c r="O73" s="336">
        <f>IF(O$6=0,0,O$6/MAE!O$5*1000)</f>
        <v>0.77808512626412163</v>
      </c>
      <c r="P73" s="336">
        <f>IF(P$6=0,0,P$6/MAE!P$5*1000)</f>
        <v>0.7357429461668471</v>
      </c>
      <c r="Q73" s="336">
        <f>IF(Q$6=0,0,Q$6/MAE!Q$5*1000)</f>
        <v>0.71071006191734776</v>
      </c>
      <c r="R73" s="336">
        <f>IF(R$6=0,0,R$6/MAE!R$5*1000)</f>
        <v>0.70258954646593985</v>
      </c>
      <c r="S73" s="336">
        <f>IF(S$6=0,0,S$6/MAE!S$5*1000)</f>
        <v>0.69665777871037693</v>
      </c>
      <c r="T73" s="336">
        <f>IF(T$6=0,0,T$6/MAE!T$5*1000)</f>
        <v>0.68223376376161349</v>
      </c>
      <c r="U73" s="336">
        <f>IF(U$6=0,0,U$6/MAE!U$5*1000)</f>
        <v>0.67771864474040544</v>
      </c>
      <c r="V73" s="336">
        <f>IF(V$6=0,0,V$6/MAE!V$5*1000)</f>
        <v>0.67975419069347287</v>
      </c>
      <c r="W73" s="336">
        <f>IF(W$6=0,0,W$6/MAE!W$5*1000)</f>
        <v>0.68763287250071936</v>
      </c>
      <c r="DA73" s="67"/>
    </row>
    <row r="74" spans="1:105" ht="12" customHeight="1" x14ac:dyDescent="0.25">
      <c r="A74" s="202" t="s">
        <v>93</v>
      </c>
      <c r="B74" s="337">
        <f>IF(B$7=0,0,B$7/MAE!B$5*1000)</f>
        <v>0.72150009581110652</v>
      </c>
      <c r="C74" s="337">
        <f>IF(C$7=0,0,C$7/MAE!C$5*1000)</f>
        <v>0.80357973572284913</v>
      </c>
      <c r="D74" s="337">
        <f>IF(D$7=0,0,D$7/MAE!D$5*1000)</f>
        <v>0.86620907864444674</v>
      </c>
      <c r="E74" s="337">
        <f>IF(E$7=0,0,E$7/MAE!E$5*1000)</f>
        <v>0.94311537138047463</v>
      </c>
      <c r="F74" s="337">
        <f>IF(F$7=0,0,F$7/MAE!F$5*1000)</f>
        <v>0.99467227293315141</v>
      </c>
      <c r="G74" s="337">
        <f>IF(G$7=0,0,G$7/MAE!G$5*1000)</f>
        <v>0.9761470115969364</v>
      </c>
      <c r="H74" s="337">
        <f>IF(H$7=0,0,H$7/MAE!H$5*1000)</f>
        <v>0.91700466310331186</v>
      </c>
      <c r="I74" s="337">
        <f>IF(I$7=0,0,I$7/MAE!I$5*1000)</f>
        <v>0.88247063235303969</v>
      </c>
      <c r="J74" s="337">
        <f>IF(J$7=0,0,J$7/MAE!J$5*1000)</f>
        <v>0.99717983889841966</v>
      </c>
      <c r="K74" s="337">
        <f>IF(K$7=0,0,K$7/MAE!K$5*1000)</f>
        <v>1.0725348327659041</v>
      </c>
      <c r="L74" s="337">
        <f>IF(L$7=0,0,L$7/MAE!L$5*1000)</f>
        <v>1.0967764300078713</v>
      </c>
      <c r="M74" s="337">
        <f>IF(M$7=0,0,M$7/MAE!M$5*1000)</f>
        <v>1.0059827201031524</v>
      </c>
      <c r="N74" s="337">
        <f>IF(N$7=0,0,N$7/MAE!N$5*1000)</f>
        <v>1.1394849297426495</v>
      </c>
      <c r="O74" s="337">
        <f>IF(O$7=0,0,O$7/MAE!O$5*1000)</f>
        <v>1.0581957717192061</v>
      </c>
      <c r="P74" s="337">
        <f>IF(P$7=0,0,P$7/MAE!P$5*1000)</f>
        <v>1.0006104067869124</v>
      </c>
      <c r="Q74" s="337">
        <f>IF(Q$7=0,0,Q$7/MAE!Q$5*1000)</f>
        <v>0.9665656842075927</v>
      </c>
      <c r="R74" s="337">
        <f>IF(R$7=0,0,R$7/MAE!R$5*1000)</f>
        <v>0.95552178319367831</v>
      </c>
      <c r="S74" s="337">
        <f>IF(S$7=0,0,S$7/MAE!S$5*1000)</f>
        <v>0.94745457904611252</v>
      </c>
      <c r="T74" s="337">
        <f>IF(T$7=0,0,T$7/MAE!T$5*1000)</f>
        <v>0.92783791871579435</v>
      </c>
      <c r="U74" s="337">
        <f>IF(U$7=0,0,U$7/MAE!U$5*1000)</f>
        <v>0.9216973568469512</v>
      </c>
      <c r="V74" s="337">
        <f>IF(V$7=0,0,V$7/MAE!V$5*1000)</f>
        <v>0.92446569934312373</v>
      </c>
      <c r="W74" s="337">
        <f>IF(W$7=0,0,W$7/MAE!W$5*1000)</f>
        <v>0.93518070660097818</v>
      </c>
      <c r="DA74" s="174"/>
    </row>
    <row r="75" spans="1:105" ht="12" customHeight="1" x14ac:dyDescent="0.25">
      <c r="A75" s="202" t="s">
        <v>94</v>
      </c>
      <c r="B75" s="337">
        <f>IF(B$8=0,0,B$8/MAE!B$5*1000)</f>
        <v>0.89126482423724906</v>
      </c>
      <c r="C75" s="337">
        <f>IF(C$8=0,0,C$8/MAE!C$5*1000)</f>
        <v>0.99265732059881295</v>
      </c>
      <c r="D75" s="337">
        <f>IF(D$8=0,0,D$8/MAE!D$5*1000)</f>
        <v>1.0700229795019638</v>
      </c>
      <c r="E75" s="337">
        <f>IF(E$8=0,0,E$8/MAE!E$5*1000)</f>
        <v>1.1650248705288215</v>
      </c>
      <c r="F75" s="337">
        <f>IF(F$8=0,0,F$8/MAE!F$5*1000)</f>
        <v>1.2287128077409519</v>
      </c>
      <c r="G75" s="337">
        <f>IF(G$8=0,0,G$8/MAE!G$5*1000)</f>
        <v>1.2058286613844511</v>
      </c>
      <c r="H75" s="337">
        <f>IF(H$8=0,0,H$8/MAE!H$5*1000)</f>
        <v>1.1327704661864437</v>
      </c>
      <c r="I75" s="337">
        <f>IF(I$8=0,0,I$8/MAE!I$5*1000)</f>
        <v>1.0901107811419906</v>
      </c>
      <c r="J75" s="337">
        <f>IF(J$8=0,0,J$8/MAE!J$5*1000)</f>
        <v>1.2318103892274599</v>
      </c>
      <c r="K75" s="337">
        <f>IF(K$8=0,0,K$8/MAE!K$5*1000)</f>
        <v>1.3248959698872933</v>
      </c>
      <c r="L75" s="337">
        <f>IF(L$8=0,0,L$8/MAE!L$5*1000)</f>
        <v>1.3548414723626649</v>
      </c>
      <c r="M75" s="337">
        <f>IF(M$8=0,0,M$8/MAE!M$5*1000)</f>
        <v>1.2426845365980124</v>
      </c>
      <c r="N75" s="337">
        <f>IF(N$8=0,0,N$8/MAE!N$5*1000)</f>
        <v>1.4075990308585666</v>
      </c>
      <c r="O75" s="337">
        <f>IF(O$8=0,0,O$8/MAE!O$5*1000)</f>
        <v>1.3071830121237251</v>
      </c>
      <c r="P75" s="337">
        <f>IF(P$8=0,0,P$8/MAE!P$5*1000)</f>
        <v>1.2360481495603028</v>
      </c>
      <c r="Q75" s="337">
        <f>IF(Q$8=0,0,Q$8/MAE!Q$5*1000)</f>
        <v>1.1939929040211441</v>
      </c>
      <c r="R75" s="337">
        <f>IF(R$8=0,0,R$8/MAE!R$5*1000)</f>
        <v>1.1803504380627787</v>
      </c>
      <c r="S75" s="337">
        <f>IF(S$8=0,0,S$8/MAE!S$5*1000)</f>
        <v>1.1703850682334331</v>
      </c>
      <c r="T75" s="337">
        <f>IF(T$8=0,0,T$8/MAE!T$5*1000)</f>
        <v>1.1461527231195108</v>
      </c>
      <c r="U75" s="337">
        <f>IF(U$8=0,0,U$8/MAE!U$5*1000)</f>
        <v>1.1385673231638804</v>
      </c>
      <c r="V75" s="337">
        <f>IF(V$8=0,0,V$8/MAE!V$5*1000)</f>
        <v>1.1419870403650345</v>
      </c>
      <c r="W75" s="337">
        <f>IF(W$8=0,0,W$8/MAE!W$5*1000)</f>
        <v>1.1552232258012087</v>
      </c>
      <c r="DA75" s="174"/>
    </row>
    <row r="76" spans="1:105" ht="12" customHeight="1" x14ac:dyDescent="0.25">
      <c r="A76" s="202" t="s">
        <v>95</v>
      </c>
      <c r="B76" s="337">
        <f>IF(B$9=0,0,B$9/MAE!B$5*1000)</f>
        <v>0.55173536738496376</v>
      </c>
      <c r="C76" s="337">
        <f>IF(C$9=0,0,C$9/MAE!C$5*1000)</f>
        <v>0.61450215084688431</v>
      </c>
      <c r="D76" s="337">
        <f>IF(D$9=0,0,D$9/MAE!D$5*1000)</f>
        <v>0.66239517778692991</v>
      </c>
      <c r="E76" s="337">
        <f>IF(E$9=0,0,E$9/MAE!E$5*1000)</f>
        <v>0.72120587223212762</v>
      </c>
      <c r="F76" s="337">
        <f>IF(F$9=0,0,F$9/MAE!F$5*1000)</f>
        <v>0.7606317381253509</v>
      </c>
      <c r="G76" s="337">
        <f>IF(G$9=0,0,G$9/MAE!G$5*1000)</f>
        <v>0.74646536180942202</v>
      </c>
      <c r="H76" s="337">
        <f>IF(H$9=0,0,H$9/MAE!H$5*1000)</f>
        <v>0.70123886002017943</v>
      </c>
      <c r="I76" s="337">
        <f>IF(I$9=0,0,I$9/MAE!I$5*1000)</f>
        <v>0.67483048356408937</v>
      </c>
      <c r="J76" s="337">
        <f>IF(J$9=0,0,J$9/MAE!J$5*1000)</f>
        <v>0.76254928856937998</v>
      </c>
      <c r="K76" s="337">
        <f>IF(K$9=0,0,K$9/MAE!K$5*1000)</f>
        <v>0.8201736956445147</v>
      </c>
      <c r="L76" s="337">
        <f>IF(L$9=0,0,L$9/MAE!L$5*1000)</f>
        <v>0.83871138765307829</v>
      </c>
      <c r="M76" s="337">
        <f>IF(M$9=0,0,M$9/MAE!M$5*1000)</f>
        <v>0.76928090360829271</v>
      </c>
      <c r="N76" s="337">
        <f>IF(N$9=0,0,N$9/MAE!N$5*1000)</f>
        <v>0.87137082862673199</v>
      </c>
      <c r="O76" s="337">
        <f>IF(O$9=0,0,O$9/MAE!O$5*1000)</f>
        <v>0.80920853131468662</v>
      </c>
      <c r="P76" s="337">
        <f>IF(P$9=0,0,P$9/MAE!P$5*1000)</f>
        <v>0.76517266401352069</v>
      </c>
      <c r="Q76" s="337">
        <f>IF(Q$9=0,0,Q$9/MAE!Q$5*1000)</f>
        <v>0.73913846439404174</v>
      </c>
      <c r="R76" s="337">
        <f>IF(R$9=0,0,R$9/MAE!R$5*1000)</f>
        <v>0.73069312832457756</v>
      </c>
      <c r="S76" s="337">
        <f>IF(S$9=0,0,S$9/MAE!S$5*1000)</f>
        <v>0.72452408985879191</v>
      </c>
      <c r="T76" s="337">
        <f>IF(T$9=0,0,T$9/MAE!T$5*1000)</f>
        <v>0.70952311431207804</v>
      </c>
      <c r="U76" s="337">
        <f>IF(U$9=0,0,U$9/MAE!U$5*1000)</f>
        <v>0.70482739053002119</v>
      </c>
      <c r="V76" s="337">
        <f>IF(V$9=0,0,V$9/MAE!V$5*1000)</f>
        <v>0.70694435832121183</v>
      </c>
      <c r="W76" s="337">
        <f>IF(W$9=0,0,W$9/MAE!W$5*1000)</f>
        <v>0.71513818740074786</v>
      </c>
      <c r="DA76" s="174"/>
    </row>
    <row r="77" spans="1:105" ht="12" customHeight="1" x14ac:dyDescent="0.25">
      <c r="A77" s="56" t="s">
        <v>96</v>
      </c>
      <c r="B77" s="338">
        <f>IF(B$10=0,0,B$10/MAE!B$5*1000)</f>
        <v>0.95884620832732403</v>
      </c>
      <c r="C77" s="338">
        <f>IF(C$10=0,0,C$10/MAE!C$5*1000)</f>
        <v>0.97940952485322064</v>
      </c>
      <c r="D77" s="338">
        <f>IF(D$10=0,0,D$10/MAE!D$5*1000)</f>
        <v>0.97536150631608787</v>
      </c>
      <c r="E77" s="338">
        <f>IF(E$10=0,0,E$10/MAE!E$5*1000)</f>
        <v>1.1752461944063841</v>
      </c>
      <c r="F77" s="338">
        <f>IF(F$10=0,0,F$10/MAE!F$5*1000)</f>
        <v>1.1266570783832819</v>
      </c>
      <c r="G77" s="338">
        <f>IF(G$10=0,0,G$10/MAE!G$5*1000)</f>
        <v>1.0877043185264141</v>
      </c>
      <c r="H77" s="338">
        <f>IF(H$10=0,0,H$10/MAE!H$5*1000)</f>
        <v>1.0023980219019639</v>
      </c>
      <c r="I77" s="338">
        <f>IF(I$10=0,0,I$10/MAE!I$5*1000)</f>
        <v>0.9432456908525515</v>
      </c>
      <c r="J77" s="338">
        <f>IF(J$10=0,0,J$10/MAE!J$5*1000)</f>
        <v>0.97619725214551223</v>
      </c>
      <c r="K77" s="338">
        <f>IF(K$10=0,0,K$10/MAE!K$5*1000)</f>
        <v>1.0154950735314625</v>
      </c>
      <c r="L77" s="338">
        <f>IF(L$10=0,0,L$10/MAE!L$5*1000)</f>
        <v>0.99626197524596971</v>
      </c>
      <c r="M77" s="338">
        <f>IF(M$10=0,0,M$10/MAE!M$5*1000)</f>
        <v>0.92513439532583108</v>
      </c>
      <c r="N77" s="338">
        <f>IF(N$10=0,0,N$10/MAE!N$5*1000)</f>
        <v>0.9013814732410107</v>
      </c>
      <c r="O77" s="338">
        <f>IF(O$10=0,0,O$10/MAE!O$5*1000)</f>
        <v>0.92166244979417999</v>
      </c>
      <c r="P77" s="338">
        <f>IF(P$10=0,0,P$10/MAE!P$5*1000)</f>
        <v>0.86736776423466755</v>
      </c>
      <c r="Q77" s="338">
        <f>IF(Q$10=0,0,Q$10/MAE!Q$5*1000)</f>
        <v>0.83915113374695371</v>
      </c>
      <c r="R77" s="338">
        <f>IF(R$10=0,0,R$10/MAE!R$5*1000)</f>
        <v>0.82830254930933744</v>
      </c>
      <c r="S77" s="338">
        <f>IF(S$10=0,0,S$10/MAE!S$5*1000)</f>
        <v>0.82582521920355545</v>
      </c>
      <c r="T77" s="338">
        <f>IF(T$10=0,0,T$10/MAE!T$5*1000)</f>
        <v>0.80094600673098648</v>
      </c>
      <c r="U77" s="338">
        <f>IF(U$10=0,0,U$10/MAE!U$5*1000)</f>
        <v>0.793015041995767</v>
      </c>
      <c r="V77" s="338">
        <f>IF(V$10=0,0,V$10/MAE!V$5*1000)</f>
        <v>0.80558068381408399</v>
      </c>
      <c r="W77" s="338">
        <f>IF(W$10=0,0,W$10/MAE!W$5*1000)</f>
        <v>0.81513726308424628</v>
      </c>
      <c r="DA77" s="68"/>
    </row>
    <row r="78" spans="1:105" ht="12" customHeight="1" x14ac:dyDescent="0.25">
      <c r="A78" s="203" t="s">
        <v>2557</v>
      </c>
      <c r="B78" s="351">
        <f>IF(B$16=0,0,B$16/MAE!B$5*1000)</f>
        <v>6.3088526889413119</v>
      </c>
      <c r="C78" s="351">
        <f>IF(C$16=0,0,C$16/MAE!C$5*1000)</f>
        <v>6.4060401162406144</v>
      </c>
      <c r="D78" s="351">
        <f>IF(D$16=0,0,D$16/MAE!D$5*1000)</f>
        <v>6.3571506679149898</v>
      </c>
      <c r="E78" s="351">
        <f>IF(E$16=0,0,E$16/MAE!E$5*1000)</f>
        <v>7.087323093758684</v>
      </c>
      <c r="F78" s="351">
        <f>IF(F$16=0,0,F$16/MAE!F$5*1000)</f>
        <v>6.8237558512441296</v>
      </c>
      <c r="G78" s="351">
        <f>IF(G$16=0,0,G$16/MAE!G$5*1000)</f>
        <v>6.6708046795932017</v>
      </c>
      <c r="H78" s="351">
        <f>IF(H$16=0,0,H$16/MAE!H$5*1000)</f>
        <v>6.2296728910451344</v>
      </c>
      <c r="I78" s="351">
        <f>IF(I$16=0,0,I$16/MAE!I$5*1000)</f>
        <v>5.9230840999960455</v>
      </c>
      <c r="J78" s="351">
        <f>IF(J$16=0,0,J$16/MAE!J$5*1000)</f>
        <v>6.1027839305774307</v>
      </c>
      <c r="K78" s="351">
        <f>IF(K$16=0,0,K$16/MAE!K$5*1000)</f>
        <v>6.3966191097094542</v>
      </c>
      <c r="L78" s="351">
        <f>IF(L$16=0,0,L$16/MAE!L$5*1000)</f>
        <v>6.2561312512300828</v>
      </c>
      <c r="M78" s="351">
        <f>IF(M$16=0,0,M$16/MAE!M$5*1000)</f>
        <v>5.8192416753846583</v>
      </c>
      <c r="N78" s="351">
        <f>IF(N$16=0,0,N$16/MAE!N$5*1000)</f>
        <v>5.724897816855778</v>
      </c>
      <c r="O78" s="351">
        <f>IF(O$16=0,0,O$16/MAE!O$5*1000)</f>
        <v>5.914769695635929</v>
      </c>
      <c r="P78" s="351">
        <f>IF(P$16=0,0,P$16/MAE!P$5*1000)</f>
        <v>5.5145656527590718</v>
      </c>
      <c r="Q78" s="351">
        <f>IF(Q$16=0,0,Q$16/MAE!Q$5*1000)</f>
        <v>5.3443046938226209</v>
      </c>
      <c r="R78" s="351">
        <f>IF(R$16=0,0,R$16/MAE!R$5*1000)</f>
        <v>5.3063237341958462</v>
      </c>
      <c r="S78" s="351">
        <f>IF(S$16=0,0,S$16/MAE!S$5*1000)</f>
        <v>5.2866904081394379</v>
      </c>
      <c r="T78" s="351">
        <f>IF(T$16=0,0,T$16/MAE!T$5*1000)</f>
        <v>5.1511561009970519</v>
      </c>
      <c r="U78" s="351">
        <f>IF(U$16=0,0,U$16/MAE!U$5*1000)</f>
        <v>5.0937605490335027</v>
      </c>
      <c r="V78" s="351">
        <f>IF(V$16=0,0,V$16/MAE!V$5*1000)</f>
        <v>5.125947490616376</v>
      </c>
      <c r="W78" s="351">
        <f>IF(W$16=0,0,W$16/MAE!W$5*1000)</f>
        <v>5.1814357146405445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2.9413732427949202</v>
      </c>
      <c r="C79" s="351">
        <f>IF(C$24=0,0,C$24/MAE!C$5*1000)</f>
        <v>3.0630843018907346</v>
      </c>
      <c r="D79" s="351">
        <f>IF(D$24=0,0,D$24/MAE!D$5*1000)</f>
        <v>3.0995189635947327</v>
      </c>
      <c r="E79" s="351">
        <f>IF(E$24=0,0,E$24/MAE!E$5*1000)</f>
        <v>3.4357615476838443</v>
      </c>
      <c r="F79" s="351">
        <f>IF(F$24=0,0,F$24/MAE!F$5*1000)</f>
        <v>3.3688704121309052</v>
      </c>
      <c r="G79" s="351">
        <f>IF(G$24=0,0,G$24/MAE!G$5*1000)</f>
        <v>3.2974480425978103</v>
      </c>
      <c r="H79" s="351">
        <f>IF(H$24=0,0,H$24/MAE!H$5*1000)</f>
        <v>3.0875319202897837</v>
      </c>
      <c r="I79" s="351">
        <f>IF(I$24=0,0,I$24/MAE!I$5*1000)</f>
        <v>2.9415546009779439</v>
      </c>
      <c r="J79" s="351">
        <f>IF(J$24=0,0,J$24/MAE!J$5*1000)</f>
        <v>3.0731944489784042</v>
      </c>
      <c r="K79" s="351">
        <f>IF(K$24=0,0,K$24/MAE!K$5*1000)</f>
        <v>3.2269773662358077</v>
      </c>
      <c r="L79" s="351">
        <f>IF(L$24=0,0,L$24/MAE!L$5*1000)</f>
        <v>3.1576291352022148</v>
      </c>
      <c r="M79" s="351">
        <f>IF(M$24=0,0,M$24/MAE!M$5*1000)</f>
        <v>2.9259849121240951</v>
      </c>
      <c r="N79" s="351">
        <f>IF(N$24=0,0,N$24/MAE!N$5*1000)</f>
        <v>2.6633408372461767</v>
      </c>
      <c r="O79" s="351">
        <f>IF(O$24=0,0,O$24/MAE!O$5*1000)</f>
        <v>2.9683680634956233</v>
      </c>
      <c r="P79" s="351">
        <f>IF(P$24=0,0,P$24/MAE!P$5*1000)</f>
        <v>2.7640097612979457</v>
      </c>
      <c r="Q79" s="351">
        <f>IF(Q$24=0,0,Q$24/MAE!Q$5*1000)</f>
        <v>2.6791414818788208</v>
      </c>
      <c r="R79" s="351">
        <f>IF(R$24=0,0,R$24/MAE!R$5*1000)</f>
        <v>2.6645114822412839</v>
      </c>
      <c r="S79" s="351">
        <f>IF(S$24=0,0,S$24/MAE!S$5*1000)</f>
        <v>2.6554680602457315</v>
      </c>
      <c r="T79" s="351">
        <f>IF(T$24=0,0,T$24/MAE!T$5*1000)</f>
        <v>2.5840470078128375</v>
      </c>
      <c r="U79" s="351">
        <f>IF(U$24=0,0,U$24/MAE!U$5*1000)</f>
        <v>2.5539038799576046</v>
      </c>
      <c r="V79" s="351">
        <f>IF(V$24=0,0,V$24/MAE!V$5*1000)</f>
        <v>2.572432534926397</v>
      </c>
      <c r="W79" s="351">
        <f>IF(W$24=0,0,W$24/MAE!W$5*1000)</f>
        <v>2.5994394278550437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9.0126466984875933</v>
      </c>
      <c r="C80" s="351">
        <f>IF(C$27=0,0,C$27/MAE!C$5*1000)</f>
        <v>9.1514858803437349</v>
      </c>
      <c r="D80" s="351">
        <f>IF(D$27=0,0,D$27/MAE!D$5*1000)</f>
        <v>9.0816438113071314</v>
      </c>
      <c r="E80" s="351">
        <f>IF(E$27=0,0,E$27/MAE!E$5*1000)</f>
        <v>10.12474727679812</v>
      </c>
      <c r="F80" s="351">
        <f>IF(F$27=0,0,F$27/MAE!F$5*1000)</f>
        <v>9.7482226446344775</v>
      </c>
      <c r="G80" s="351">
        <f>IF(G$27=0,0,G$27/MAE!G$5*1000)</f>
        <v>9.5297209708474302</v>
      </c>
      <c r="H80" s="351">
        <f>IF(H$27=0,0,H$27/MAE!H$5*1000)</f>
        <v>8.8995327014930456</v>
      </c>
      <c r="I80" s="351">
        <f>IF(I$27=0,0,I$27/MAE!I$5*1000)</f>
        <v>8.4615487142800685</v>
      </c>
      <c r="J80" s="351">
        <f>IF(J$27=0,0,J$27/MAE!J$5*1000)</f>
        <v>8.718262757967759</v>
      </c>
      <c r="K80" s="351">
        <f>IF(K$27=0,0,K$27/MAE!K$5*1000)</f>
        <v>9.138027299584941</v>
      </c>
      <c r="L80" s="351">
        <f>IF(L$27=0,0,L$27/MAE!L$5*1000)</f>
        <v>8.9373303589001178</v>
      </c>
      <c r="M80" s="351">
        <f>IF(M$27=0,0,M$27/MAE!M$5*1000)</f>
        <v>8.3132023934066535</v>
      </c>
      <c r="N80" s="351">
        <f>IF(N$27=0,0,N$27/MAE!N$5*1000)</f>
        <v>8.1784254526511102</v>
      </c>
      <c r="O80" s="351">
        <f>IF(O$27=0,0,O$27/MAE!O$5*1000)</f>
        <v>8.4496709937656131</v>
      </c>
      <c r="P80" s="351">
        <f>IF(P$27=0,0,P$27/MAE!P$5*1000)</f>
        <v>7.8779509325129595</v>
      </c>
      <c r="Q80" s="351">
        <f>IF(Q$27=0,0,Q$27/MAE!Q$5*1000)</f>
        <v>7.634720991175171</v>
      </c>
      <c r="R80" s="351">
        <f>IF(R$27=0,0,R$27/MAE!R$5*1000)</f>
        <v>7.5804624774226399</v>
      </c>
      <c r="S80" s="351">
        <f>IF(S$27=0,0,S$27/MAE!S$5*1000)</f>
        <v>7.5524148687706232</v>
      </c>
      <c r="T80" s="351">
        <f>IF(T$27=0,0,T$27/MAE!T$5*1000)</f>
        <v>7.358794429995787</v>
      </c>
      <c r="U80" s="351">
        <f>IF(U$27=0,0,U$27/MAE!U$5*1000)</f>
        <v>7.2768007843335747</v>
      </c>
      <c r="V80" s="351">
        <f>IF(V$27=0,0,V$27/MAE!V$5*1000)</f>
        <v>7.3227821294519666</v>
      </c>
      <c r="W80" s="351">
        <f>IF(W$27=0,0,W$27/MAE!W$5*1000)</f>
        <v>7.4020510209150618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5.8261251230005273</v>
      </c>
      <c r="C81" s="351">
        <f>IF(C$35=0,0,C$35/MAE!C$5*1000)</f>
        <v>6.1229770941560515</v>
      </c>
      <c r="D81" s="351">
        <f>IF(D$35=0,0,D$35/MAE!D$5*1000)</f>
        <v>6.0216944687686587</v>
      </c>
      <c r="E81" s="351">
        <f>IF(E$35=0,0,E$35/MAE!E$5*1000)</f>
        <v>6.7270395002837189</v>
      </c>
      <c r="F81" s="351">
        <f>IF(F$35=0,0,F$35/MAE!F$5*1000)</f>
        <v>6.2264391996524759</v>
      </c>
      <c r="G81" s="351">
        <f>IF(G$35=0,0,G$35/MAE!G$5*1000)</f>
        <v>6.0950785731515884</v>
      </c>
      <c r="H81" s="351">
        <f>IF(H$35=0,0,H$35/MAE!H$5*1000)</f>
        <v>5.8761329201074544</v>
      </c>
      <c r="I81" s="351">
        <f>IF(I$35=0,0,I$35/MAE!I$5*1000)</f>
        <v>5.4621295317908674</v>
      </c>
      <c r="J81" s="351">
        <f>IF(J$35=0,0,J$35/MAE!J$5*1000)</f>
        <v>5.5978058115475084</v>
      </c>
      <c r="K81" s="351">
        <f>IF(K$35=0,0,K$35/MAE!K$5*1000)</f>
        <v>5.8080216436154117</v>
      </c>
      <c r="L81" s="351">
        <f>IF(L$35=0,0,L$35/MAE!L$5*1000)</f>
        <v>5.5702329798213119</v>
      </c>
      <c r="M81" s="351">
        <f>IF(M$35=0,0,M$35/MAE!M$5*1000)</f>
        <v>5.1805751105874389</v>
      </c>
      <c r="N81" s="351">
        <f>IF(N$35=0,0,N$35/MAE!N$5*1000)</f>
        <v>4.2411464906026168</v>
      </c>
      <c r="O81" s="351">
        <f>IF(O$35=0,0,O$35/MAE!O$5*1000)</f>
        <v>5.1243919192858094</v>
      </c>
      <c r="P81" s="351">
        <f>IF(P$35=0,0,P$35/MAE!P$5*1000)</f>
        <v>4.8705165685479077</v>
      </c>
      <c r="Q81" s="351">
        <f>IF(Q$35=0,0,Q$35/MAE!Q$5*1000)</f>
        <v>4.7022842124956963</v>
      </c>
      <c r="R81" s="351">
        <f>IF(R$35=0,0,R$35/MAE!R$5*1000)</f>
        <v>4.724049050335239</v>
      </c>
      <c r="S81" s="351">
        <f>IF(S$35=0,0,S$35/MAE!S$5*1000)</f>
        <v>4.6579659544354737</v>
      </c>
      <c r="T81" s="351">
        <f>IF(T$35=0,0,T$35/MAE!T$5*1000)</f>
        <v>4.5279262920951648</v>
      </c>
      <c r="U81" s="351">
        <f>IF(U$35=0,0,U$35/MAE!U$5*1000)</f>
        <v>4.4628860263751804</v>
      </c>
      <c r="V81" s="351">
        <f>IF(V$35=0,0,V$35/MAE!V$5*1000)</f>
        <v>4.4662705632185586</v>
      </c>
      <c r="W81" s="351">
        <f>IF(W$35=0,0,W$35/MAE!W$5*1000)</f>
        <v>4.492334500461296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2.5464709263921406</v>
      </c>
      <c r="C82" s="351">
        <f>IF(C$46=0,0,C$46/MAE!C$5*1000)</f>
        <v>2.8361637731394658</v>
      </c>
      <c r="D82" s="351">
        <f>IF(D$46=0,0,D$46/MAE!D$5*1000)</f>
        <v>3.0572085128627529</v>
      </c>
      <c r="E82" s="351">
        <f>IF(E$46=0,0,E$46/MAE!E$5*1000)</f>
        <v>3.3286424872252036</v>
      </c>
      <c r="F82" s="351">
        <f>IF(F$46=0,0,F$46/MAE!F$5*1000)</f>
        <v>3.5106080221170055</v>
      </c>
      <c r="G82" s="351">
        <f>IF(G$46=0,0,G$46/MAE!G$5*1000)</f>
        <v>3.4452247468127166</v>
      </c>
      <c r="H82" s="351">
        <f>IF(H$46=0,0,H$46/MAE!H$5*1000)</f>
        <v>3.2364870462469821</v>
      </c>
      <c r="I82" s="351">
        <f>IF(I$46=0,0,I$46/MAE!I$5*1000)</f>
        <v>3.1146022318342577</v>
      </c>
      <c r="J82" s="351">
        <f>IF(J$46=0,0,J$46/MAE!J$5*1000)</f>
        <v>3.5194582549355999</v>
      </c>
      <c r="K82" s="351">
        <f>IF(K$46=0,0,K$46/MAE!K$5*1000)</f>
        <v>3.7854170568208381</v>
      </c>
      <c r="L82" s="351">
        <f>IF(L$46=0,0,L$46/MAE!L$5*1000)</f>
        <v>3.8709756353218983</v>
      </c>
      <c r="M82" s="351">
        <f>IF(M$46=0,0,M$46/MAE!M$5*1000)</f>
        <v>3.5505272474228908</v>
      </c>
      <c r="N82" s="351">
        <f>IF(N$46=0,0,N$46/MAE!N$5*1000)</f>
        <v>4.0217115167387627</v>
      </c>
      <c r="O82" s="351">
        <f>IF(O$46=0,0,O$46/MAE!O$5*1000)</f>
        <v>3.734808606067785</v>
      </c>
      <c r="P82" s="351">
        <f>IF(P$46=0,0,P$46/MAE!P$5*1000)</f>
        <v>3.531566141600865</v>
      </c>
      <c r="Q82" s="351">
        <f>IF(Q$46=0,0,Q$46/MAE!Q$5*1000)</f>
        <v>3.4114082972032702</v>
      </c>
      <c r="R82" s="351">
        <f>IF(R$46=0,0,R$46/MAE!R$5*1000)</f>
        <v>3.3724298230365113</v>
      </c>
      <c r="S82" s="351">
        <f>IF(S$46=0,0,S$46/MAE!S$5*1000)</f>
        <v>3.3439573378098086</v>
      </c>
      <c r="T82" s="351">
        <f>IF(T$46=0,0,T$46/MAE!T$5*1000)</f>
        <v>3.2747220660557437</v>
      </c>
      <c r="U82" s="351">
        <f>IF(U$46=0,0,U$46/MAE!U$5*1000)</f>
        <v>3.2530494947539452</v>
      </c>
      <c r="V82" s="351">
        <f>IF(V$46=0,0,V$46/MAE!V$5*1000)</f>
        <v>3.2628201153286707</v>
      </c>
      <c r="W82" s="351">
        <f>IF(W$46=0,0,W$46/MAE!W$5*1000)</f>
        <v>3.3006377880034532</v>
      </c>
      <c r="DA82" s="175"/>
    </row>
    <row r="83" spans="1:105" ht="12" customHeight="1" x14ac:dyDescent="0.25">
      <c r="A83" s="41" t="s">
        <v>2596</v>
      </c>
      <c r="B83" s="339">
        <f>IF(B$47=0,0,B$47/MAE!B$5*1000)</f>
        <v>1.7243572527441549</v>
      </c>
      <c r="C83" s="339">
        <f>IF(C$47=0,0,C$47/MAE!C$5*1000)</f>
        <v>1.9205244094862872</v>
      </c>
      <c r="D83" s="339">
        <f>IF(D$47=0,0,D$47/MAE!D$5*1000)</f>
        <v>2.0702061106093499</v>
      </c>
      <c r="E83" s="339">
        <f>IF(E$47=0,0,E$47/MAE!E$5*1000)</f>
        <v>2.254009168198623</v>
      </c>
      <c r="F83" s="339">
        <f>IF(F$47=0,0,F$47/MAE!F$5*1000)</f>
        <v>2.3772281637850772</v>
      </c>
      <c r="G83" s="339">
        <f>IF(G$47=0,0,G$47/MAE!G$5*1000)</f>
        <v>2.3329535075105388</v>
      </c>
      <c r="H83" s="339">
        <f>IF(H$47=0,0,H$47/MAE!H$5*1000)</f>
        <v>2.191605587861746</v>
      </c>
      <c r="I83" s="339">
        <f>IF(I$47=0,0,I$47/MAE!I$5*1000)</f>
        <v>2.1090705934293807</v>
      </c>
      <c r="J83" s="339">
        <f>IF(J$47=0,0,J$47/MAE!J$5*1000)</f>
        <v>2.3832211492109265</v>
      </c>
      <c r="K83" s="339">
        <f>IF(K$47=0,0,K$47/MAE!K$5*1000)</f>
        <v>2.563316662656161</v>
      </c>
      <c r="L83" s="339">
        <f>IF(L$47=0,0,L$47/MAE!L$5*1000)</f>
        <v>2.6212531400939034</v>
      </c>
      <c r="M83" s="339">
        <f>IF(M$47=0,0,M$47/MAE!M$5*1000)</f>
        <v>2.404259693957564</v>
      </c>
      <c r="N83" s="339">
        <f>IF(N$47=0,0,N$47/MAE!N$5*1000)</f>
        <v>2.7233247984333184</v>
      </c>
      <c r="O83" s="339">
        <f>IF(O$47=0,0,O$47/MAE!O$5*1000)</f>
        <v>2.5290468627531979</v>
      </c>
      <c r="P83" s="339">
        <f>IF(P$47=0,0,P$47/MAE!P$5*1000)</f>
        <v>2.39142007344378</v>
      </c>
      <c r="Q83" s="339">
        <f>IF(Q$47=0,0,Q$47/MAE!Q$5*1000)</f>
        <v>2.3100545065670159</v>
      </c>
      <c r="R83" s="339">
        <f>IF(R$47=0,0,R$47/MAE!R$5*1000)</f>
        <v>2.2836600113722163</v>
      </c>
      <c r="S83" s="339">
        <f>IF(S$47=0,0,S$47/MAE!S$5*1000)</f>
        <v>2.2643797062662503</v>
      </c>
      <c r="T83" s="339">
        <f>IF(T$47=0,0,T$47/MAE!T$5*1000)</f>
        <v>2.2174966487149175</v>
      </c>
      <c r="U83" s="339">
        <f>IF(U$47=0,0,U$47/MAE!U$5*1000)</f>
        <v>2.2028209439493356</v>
      </c>
      <c r="V83" s="339">
        <f>IF(V$47=0,0,V$47/MAE!V$5*1000)</f>
        <v>2.2094371751724071</v>
      </c>
      <c r="W83" s="339">
        <f>IF(W$47=0,0,W$47/MAE!W$5*1000)</f>
        <v>2.2350456270431129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HU: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92.984925151092824</v>
      </c>
      <c r="C5" s="225">
        <v>107.06815435831911</v>
      </c>
      <c r="D5" s="225">
        <v>111.3516406292642</v>
      </c>
      <c r="E5" s="225">
        <v>121.038343224255</v>
      </c>
      <c r="F5" s="225">
        <v>123.7466289171979</v>
      </c>
      <c r="G5" s="225">
        <v>151.9588127920361</v>
      </c>
      <c r="H5" s="225">
        <v>149.27674899872201</v>
      </c>
      <c r="I5" s="225">
        <v>148.94157051437969</v>
      </c>
      <c r="J5" s="225">
        <v>136.2464186485106</v>
      </c>
      <c r="K5" s="225">
        <v>129.13126335254751</v>
      </c>
      <c r="L5" s="225">
        <v>143.4818777764601</v>
      </c>
      <c r="M5" s="225">
        <v>147.88411460973251</v>
      </c>
      <c r="N5" s="225">
        <v>176.8058294227375</v>
      </c>
      <c r="O5" s="225">
        <v>215.06984420539681</v>
      </c>
      <c r="P5" s="225">
        <v>214.71931209334099</v>
      </c>
      <c r="Q5" s="225">
        <v>216.7919672700024</v>
      </c>
      <c r="R5" s="225">
        <v>227.10574244486099</v>
      </c>
      <c r="S5" s="225">
        <v>244.86855259358711</v>
      </c>
      <c r="T5" s="225">
        <v>248.5218945191518</v>
      </c>
      <c r="U5" s="225">
        <v>250.48272689840809</v>
      </c>
      <c r="V5" s="225">
        <v>265.01786160535448</v>
      </c>
      <c r="W5" s="225">
        <v>296.02965714867543</v>
      </c>
      <c r="DA5" s="89" t="s">
        <v>2598</v>
      </c>
    </row>
    <row r="6" spans="1:105" ht="12" customHeight="1" x14ac:dyDescent="0.25">
      <c r="A6" s="55" t="s">
        <v>92</v>
      </c>
      <c r="B6" s="261">
        <v>1.3905704007576281</v>
      </c>
      <c r="C6" s="261">
        <v>1.6865030165030619</v>
      </c>
      <c r="D6" s="261">
        <v>1.8571145694956559</v>
      </c>
      <c r="E6" s="261">
        <v>1.98160815476156</v>
      </c>
      <c r="F6" s="261">
        <v>2.1722055273525038</v>
      </c>
      <c r="G6" s="261">
        <v>2.673758966522302</v>
      </c>
      <c r="H6" s="261">
        <v>2.6151341736892348</v>
      </c>
      <c r="I6" s="261">
        <v>2.6452654239453031</v>
      </c>
      <c r="J6" s="261">
        <v>2.5628359840819521</v>
      </c>
      <c r="K6" s="261">
        <v>2.4715761525587649</v>
      </c>
      <c r="L6" s="261">
        <v>2.8263434923857229</v>
      </c>
      <c r="M6" s="261">
        <v>2.8968483160370648</v>
      </c>
      <c r="N6" s="261">
        <v>3.8421749246100618</v>
      </c>
      <c r="O6" s="261">
        <v>4.3200125554198916</v>
      </c>
      <c r="P6" s="261">
        <v>4.3346014391335066</v>
      </c>
      <c r="Q6" s="261">
        <v>4.3711650029356761</v>
      </c>
      <c r="R6" s="261">
        <v>4.5578741446237414</v>
      </c>
      <c r="S6" s="261">
        <v>4.9086455098239297</v>
      </c>
      <c r="T6" s="261">
        <v>4.9989333718136821</v>
      </c>
      <c r="U6" s="261">
        <v>5.0520616586468359</v>
      </c>
      <c r="V6" s="261">
        <v>5.3402972444976884</v>
      </c>
      <c r="W6" s="261">
        <v>5.9740407674587734</v>
      </c>
      <c r="DA6" s="67" t="s">
        <v>2599</v>
      </c>
    </row>
    <row r="7" spans="1:105" ht="12" customHeight="1" x14ac:dyDescent="0.25">
      <c r="A7" s="202" t="s">
        <v>93</v>
      </c>
      <c r="B7" s="226">
        <v>0.49106194454853752</v>
      </c>
      <c r="C7" s="226">
        <v>0.59556671875062928</v>
      </c>
      <c r="D7" s="226">
        <v>0.6558159811607468</v>
      </c>
      <c r="E7" s="226">
        <v>0.69977927998487421</v>
      </c>
      <c r="F7" s="226">
        <v>0.76708627599123036</v>
      </c>
      <c r="G7" s="226">
        <v>0.94420338347427424</v>
      </c>
      <c r="H7" s="226">
        <v>0.92350079642677496</v>
      </c>
      <c r="I7" s="226">
        <v>0.93414125758887145</v>
      </c>
      <c r="J7" s="226">
        <v>0.90503236744904847</v>
      </c>
      <c r="K7" s="226">
        <v>0.8728051387502842</v>
      </c>
      <c r="L7" s="226">
        <v>0.99808663450398449</v>
      </c>
      <c r="M7" s="226">
        <v>1.022984500720191</v>
      </c>
      <c r="N7" s="226">
        <v>1.356814361032485</v>
      </c>
      <c r="O7" s="226">
        <v>1.525556537650151</v>
      </c>
      <c r="P7" s="226">
        <v>1.5307084131692159</v>
      </c>
      <c r="Q7" s="226">
        <v>1.543620362632929</v>
      </c>
      <c r="R7" s="226">
        <v>1.6095542802054419</v>
      </c>
      <c r="S7" s="226">
        <v>1.7334246492232941</v>
      </c>
      <c r="T7" s="226">
        <v>1.7653086394575619</v>
      </c>
      <c r="U7" s="226">
        <v>1.784070206530042</v>
      </c>
      <c r="V7" s="226">
        <v>1.885856874216115</v>
      </c>
      <c r="W7" s="226">
        <v>2.1096551993931469</v>
      </c>
      <c r="DA7" s="174" t="s">
        <v>2600</v>
      </c>
    </row>
    <row r="8" spans="1:105" ht="12" customHeight="1" x14ac:dyDescent="0.25">
      <c r="A8" s="202" t="s">
        <v>94</v>
      </c>
      <c r="B8" s="226">
        <v>3.2505302423541602</v>
      </c>
      <c r="C8" s="226">
        <v>3.942288039482166</v>
      </c>
      <c r="D8" s="226">
        <v>4.3411013698934022</v>
      </c>
      <c r="E8" s="226">
        <v>4.632111565181205</v>
      </c>
      <c r="F8" s="226">
        <v>5.0776427827179544</v>
      </c>
      <c r="G8" s="226">
        <v>6.2500498908297883</v>
      </c>
      <c r="H8" s="226">
        <v>6.1130114050747286</v>
      </c>
      <c r="I8" s="226">
        <v>6.1834447611593433</v>
      </c>
      <c r="J8" s="226">
        <v>5.9907616816186362</v>
      </c>
      <c r="K8" s="226">
        <v>5.7774371047999118</v>
      </c>
      <c r="L8" s="226">
        <v>6.606724112835443</v>
      </c>
      <c r="M8" s="226">
        <v>6.7715327851512592</v>
      </c>
      <c r="N8" s="226">
        <v>8.9812826319727144</v>
      </c>
      <c r="O8" s="226">
        <v>10.09825281128616</v>
      </c>
      <c r="P8" s="226">
        <v>10.132355081611671</v>
      </c>
      <c r="Q8" s="226">
        <v>10.217824303337119</v>
      </c>
      <c r="R8" s="226">
        <v>10.654266580010329</v>
      </c>
      <c r="S8" s="226">
        <v>11.474212790654439</v>
      </c>
      <c r="T8" s="226">
        <v>11.6852653384113</v>
      </c>
      <c r="U8" s="226">
        <v>11.80945545707163</v>
      </c>
      <c r="V8" s="226">
        <v>12.48322104867375</v>
      </c>
      <c r="W8" s="226">
        <v>13.964629315496291</v>
      </c>
      <c r="DA8" s="174" t="s">
        <v>2601</v>
      </c>
    </row>
    <row r="9" spans="1:105" ht="12" customHeight="1" x14ac:dyDescent="0.25">
      <c r="A9" s="202" t="s">
        <v>95</v>
      </c>
      <c r="B9" s="226">
        <v>1.4255820328041411</v>
      </c>
      <c r="C9" s="226">
        <v>1.7289656081323439</v>
      </c>
      <c r="D9" s="226">
        <v>1.9038728004633041</v>
      </c>
      <c r="E9" s="226">
        <v>2.0315008718344112</v>
      </c>
      <c r="F9" s="226">
        <v>2.2268970845808411</v>
      </c>
      <c r="G9" s="226">
        <v>2.74107858231877</v>
      </c>
      <c r="H9" s="226">
        <v>2.6809777407546518</v>
      </c>
      <c r="I9" s="226">
        <v>2.71186763239018</v>
      </c>
      <c r="J9" s="226">
        <v>2.627362792952149</v>
      </c>
      <c r="K9" s="226">
        <v>2.5338052312024471</v>
      </c>
      <c r="L9" s="226">
        <v>2.8975048649696289</v>
      </c>
      <c r="M9" s="226">
        <v>2.969784851490711</v>
      </c>
      <c r="N9" s="226">
        <v>3.9389127917798912</v>
      </c>
      <c r="O9" s="226">
        <v>4.4287813670847109</v>
      </c>
      <c r="P9" s="226">
        <v>4.4437375681439786</v>
      </c>
      <c r="Q9" s="226">
        <v>4.4812217254245184</v>
      </c>
      <c r="R9" s="226">
        <v>4.6726318098084301</v>
      </c>
      <c r="S9" s="226">
        <v>5.0322348587293053</v>
      </c>
      <c r="T9" s="226">
        <v>5.1247959788011572</v>
      </c>
      <c r="U9" s="226">
        <v>5.1792619239282391</v>
      </c>
      <c r="V9" s="226">
        <v>5.4747546743707032</v>
      </c>
      <c r="W9" s="226">
        <v>6.1244545236175219</v>
      </c>
      <c r="DA9" s="174" t="s">
        <v>2602</v>
      </c>
    </row>
    <row r="10" spans="1:105" ht="12" customHeight="1" x14ac:dyDescent="0.25">
      <c r="A10" s="56" t="s">
        <v>96</v>
      </c>
      <c r="B10" s="262">
        <v>3.648251982281324</v>
      </c>
      <c r="C10" s="262">
        <v>4.094462693627694</v>
      </c>
      <c r="D10" s="262">
        <v>4.2052142808173993</v>
      </c>
      <c r="E10" s="262">
        <v>5.0166880525908466</v>
      </c>
      <c r="F10" s="262">
        <v>5.0533893938671266</v>
      </c>
      <c r="G10" s="262">
        <v>6.1097464306292313</v>
      </c>
      <c r="H10" s="262">
        <v>5.858145814599891</v>
      </c>
      <c r="I10" s="262">
        <v>5.7904091220201757</v>
      </c>
      <c r="J10" s="262">
        <v>5.2438296051098936</v>
      </c>
      <c r="K10" s="262">
        <v>4.9260081231468327</v>
      </c>
      <c r="L10" s="262">
        <v>5.4792675273967042</v>
      </c>
      <c r="M10" s="262">
        <v>5.6515405048409768</v>
      </c>
      <c r="N10" s="262">
        <v>6.9028466519274279</v>
      </c>
      <c r="O10" s="262">
        <v>8.075936465292358</v>
      </c>
      <c r="P10" s="262">
        <v>8.1235955198334757</v>
      </c>
      <c r="Q10" s="262">
        <v>8.1930871301201904</v>
      </c>
      <c r="R10" s="262">
        <v>8.5126494447866001</v>
      </c>
      <c r="S10" s="262">
        <v>9.2233445312454272</v>
      </c>
      <c r="T10" s="262">
        <v>9.3074727125774679</v>
      </c>
      <c r="U10" s="262">
        <v>9.395002332708696</v>
      </c>
      <c r="V10" s="262">
        <v>10.07706786404103</v>
      </c>
      <c r="W10" s="262">
        <v>11.28872588403949</v>
      </c>
      <c r="DA10" s="68" t="s">
        <v>2603</v>
      </c>
    </row>
    <row r="11" spans="1:105" ht="12" customHeight="1" x14ac:dyDescent="0.25">
      <c r="A11" s="37" t="s">
        <v>160</v>
      </c>
      <c r="B11" s="228">
        <v>3.0365840956504769E-2</v>
      </c>
      <c r="C11" s="228">
        <v>0</v>
      </c>
      <c r="D11" s="228">
        <v>0</v>
      </c>
      <c r="E11" s="228">
        <v>5.3053491403585888E-2</v>
      </c>
      <c r="F11" s="228">
        <v>2.5630254628450391E-2</v>
      </c>
      <c r="G11" s="228">
        <v>2.586999840420896E-2</v>
      </c>
      <c r="H11" s="228">
        <v>2.6501813151093099E-2</v>
      </c>
      <c r="I11" s="228">
        <v>2.5682006626458431E-2</v>
      </c>
      <c r="J11" s="228">
        <v>2.4753418551860421E-2</v>
      </c>
      <c r="K11" s="228">
        <v>0</v>
      </c>
      <c r="L11" s="228">
        <v>0</v>
      </c>
      <c r="M11" s="228">
        <v>0.1206219470720334</v>
      </c>
      <c r="N11" s="228">
        <v>7.2755687232954336E-2</v>
      </c>
      <c r="O11" s="228">
        <v>9.5024442748664242E-2</v>
      </c>
      <c r="P11" s="228">
        <v>9.3949990696042415E-2</v>
      </c>
      <c r="Q11" s="228">
        <v>9.4310966909675234E-2</v>
      </c>
      <c r="R11" s="228">
        <v>9.7625433137170953E-2</v>
      </c>
      <c r="S11" s="228">
        <v>9.7424081962533146E-2</v>
      </c>
      <c r="T11" s="228">
        <v>0.12181231804978319</v>
      </c>
      <c r="U11" s="228">
        <v>0.12082264073430291</v>
      </c>
      <c r="V11" s="228">
        <v>9.5654361126482887E-2</v>
      </c>
      <c r="W11" s="228">
        <v>9.5324159531666688E-2</v>
      </c>
      <c r="DA11" s="69" t="s">
        <v>2604</v>
      </c>
    </row>
    <row r="12" spans="1:105" ht="12" customHeight="1" x14ac:dyDescent="0.25">
      <c r="A12" s="37" t="s">
        <v>162</v>
      </c>
      <c r="B12" s="228">
        <v>3.124033768432529</v>
      </c>
      <c r="C12" s="228">
        <v>3.3787101952872858</v>
      </c>
      <c r="D12" s="228">
        <v>3.2753760541200752</v>
      </c>
      <c r="E12" s="228">
        <v>3.2892326707067778</v>
      </c>
      <c r="F12" s="228">
        <v>3.1160881882212479</v>
      </c>
      <c r="G12" s="228">
        <v>3.8760544264957968</v>
      </c>
      <c r="H12" s="228">
        <v>3.789709993342623</v>
      </c>
      <c r="I12" s="228">
        <v>3.816040821137566</v>
      </c>
      <c r="J12" s="228">
        <v>2.9365298674348321</v>
      </c>
      <c r="K12" s="228">
        <v>2.6565391429827092</v>
      </c>
      <c r="L12" s="228">
        <v>2.6004025560228499</v>
      </c>
      <c r="M12" s="228">
        <v>2.6480136170581501</v>
      </c>
      <c r="N12" s="228">
        <v>1.3319312279778119</v>
      </c>
      <c r="O12" s="228">
        <v>3.594466456941305</v>
      </c>
      <c r="P12" s="228">
        <v>3.2976950312198521</v>
      </c>
      <c r="Q12" s="228">
        <v>3.387148707476713</v>
      </c>
      <c r="R12" s="228">
        <v>3.6370129718516848</v>
      </c>
      <c r="S12" s="228">
        <v>4.0329024260170367</v>
      </c>
      <c r="T12" s="228">
        <v>3.996809157695302</v>
      </c>
      <c r="U12" s="228">
        <v>3.9593988073305151</v>
      </c>
      <c r="V12" s="228">
        <v>4.267102608037507</v>
      </c>
      <c r="W12" s="228">
        <v>4.7650210462839473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0.80632180783144636</v>
      </c>
      <c r="F13" s="228">
        <v>0.75008720753796643</v>
      </c>
      <c r="G13" s="228">
        <v>0.75008720753810443</v>
      </c>
      <c r="H13" s="228">
        <v>0.56254852852275627</v>
      </c>
      <c r="I13" s="228">
        <v>0.41254458872002059</v>
      </c>
      <c r="J13" s="228">
        <v>0.41254458871985678</v>
      </c>
      <c r="K13" s="228">
        <v>0.31877524921169981</v>
      </c>
      <c r="L13" s="228">
        <v>0.37507735803126557</v>
      </c>
      <c r="M13" s="228">
        <v>0.39377721911369867</v>
      </c>
      <c r="N13" s="228">
        <v>0.2813080185235291</v>
      </c>
      <c r="O13" s="228">
        <v>0.2250059097046174</v>
      </c>
      <c r="P13" s="228">
        <v>0.37507735803151321</v>
      </c>
      <c r="Q13" s="228">
        <v>0.3563099884251742</v>
      </c>
      <c r="R13" s="228">
        <v>0.26254064891728079</v>
      </c>
      <c r="S13" s="228">
        <v>0.1875386790157276</v>
      </c>
      <c r="T13" s="228">
        <v>0.1500039398030881</v>
      </c>
      <c r="U13" s="228">
        <v>0.15000393980309501</v>
      </c>
      <c r="V13" s="228">
        <v>0.22500590970463241</v>
      </c>
      <c r="W13" s="228">
        <v>0.24377327931096329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0.13762428990107961</v>
      </c>
      <c r="T14" s="228">
        <v>8.1003296653416337E-2</v>
      </c>
      <c r="U14" s="228">
        <v>0.1024001268264301</v>
      </c>
      <c r="V14" s="228">
        <v>0.26338908870901978</v>
      </c>
      <c r="W14" s="228">
        <v>0.33739166952945687</v>
      </c>
      <c r="DA14" s="69" t="s">
        <v>2607</v>
      </c>
    </row>
    <row r="15" spans="1:105" ht="12" customHeight="1" x14ac:dyDescent="0.25">
      <c r="A15" s="37" t="s">
        <v>38</v>
      </c>
      <c r="B15" s="228">
        <v>0.49385237289229028</v>
      </c>
      <c r="C15" s="228">
        <v>0.71575249834040788</v>
      </c>
      <c r="D15" s="228">
        <v>0.9298382266973243</v>
      </c>
      <c r="E15" s="228">
        <v>0.86808008264903669</v>
      </c>
      <c r="F15" s="228">
        <v>1.1615837434794609</v>
      </c>
      <c r="G15" s="228">
        <v>1.45773479819112</v>
      </c>
      <c r="H15" s="228">
        <v>1.479385479583418</v>
      </c>
      <c r="I15" s="228">
        <v>1.5361417055361311</v>
      </c>
      <c r="J15" s="228">
        <v>1.8700017304033461</v>
      </c>
      <c r="K15" s="228">
        <v>1.9506937309524239</v>
      </c>
      <c r="L15" s="228">
        <v>2.5037876133425891</v>
      </c>
      <c r="M15" s="228">
        <v>2.4891277215970939</v>
      </c>
      <c r="N15" s="228">
        <v>5.2168517181931326</v>
      </c>
      <c r="O15" s="228">
        <v>4.1614396558977713</v>
      </c>
      <c r="P15" s="228">
        <v>4.3568731398860692</v>
      </c>
      <c r="Q15" s="228">
        <v>4.3553174673086277</v>
      </c>
      <c r="R15" s="228">
        <v>4.5154703908804654</v>
      </c>
      <c r="S15" s="228">
        <v>4.7678550543490497</v>
      </c>
      <c r="T15" s="228">
        <v>4.9578440003758786</v>
      </c>
      <c r="U15" s="228">
        <v>5.0623768180143527</v>
      </c>
      <c r="V15" s="228">
        <v>5.2259158964633849</v>
      </c>
      <c r="W15" s="228">
        <v>5.8472157293834517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17.770851850330672</v>
      </c>
      <c r="C16" s="263">
        <f t="shared" si="0"/>
        <v>19.930409815891171</v>
      </c>
      <c r="D16" s="263">
        <f t="shared" si="0"/>
        <v>20.462136023801364</v>
      </c>
      <c r="E16" s="263">
        <f t="shared" si="0"/>
        <v>22.278875449218404</v>
      </c>
      <c r="F16" s="263">
        <f t="shared" si="0"/>
        <v>22.592013642676314</v>
      </c>
      <c r="G16" s="263">
        <f t="shared" si="0"/>
        <v>27.734124466718058</v>
      </c>
      <c r="H16" s="263">
        <f t="shared" si="0"/>
        <v>27.015831670413942</v>
      </c>
      <c r="I16" s="263">
        <f t="shared" si="0"/>
        <v>27.068980313565092</v>
      </c>
      <c r="J16" s="263">
        <f t="shared" si="0"/>
        <v>24.417206632159875</v>
      </c>
      <c r="K16" s="263">
        <f t="shared" si="0"/>
        <v>23.125597463491779</v>
      </c>
      <c r="L16" s="263">
        <f t="shared" si="0"/>
        <v>25.67494734057588</v>
      </c>
      <c r="M16" s="263">
        <f t="shared" si="0"/>
        <v>26.4926828596357</v>
      </c>
      <c r="N16" s="263">
        <f t="shared" si="0"/>
        <v>32.792246344188158</v>
      </c>
      <c r="O16" s="263">
        <f t="shared" si="0"/>
        <v>38.671610286386255</v>
      </c>
      <c r="P16" s="263">
        <f t="shared" si="0"/>
        <v>38.531902164894973</v>
      </c>
      <c r="Q16" s="263">
        <f t="shared" si="0"/>
        <v>38.907564534950978</v>
      </c>
      <c r="R16" s="263">
        <f t="shared" si="0"/>
        <v>40.700329340404451</v>
      </c>
      <c r="S16" s="263">
        <f t="shared" si="0"/>
        <v>43.947528511436133</v>
      </c>
      <c r="T16" s="263">
        <f t="shared" si="0"/>
        <v>44.606962931049964</v>
      </c>
      <c r="U16" s="263">
        <f t="shared" si="0"/>
        <v>44.977020653174009</v>
      </c>
      <c r="V16" s="263">
        <f t="shared" si="0"/>
        <v>47.633940790922864</v>
      </c>
      <c r="W16" s="263">
        <f t="shared" si="0"/>
        <v>53.257675154426551</v>
      </c>
      <c r="DA16" s="70"/>
    </row>
    <row r="17" spans="1:105" ht="12" customHeight="1" x14ac:dyDescent="0.25">
      <c r="A17" s="169" t="s">
        <v>2558</v>
      </c>
      <c r="B17" s="353">
        <v>15.546048759982691</v>
      </c>
      <c r="C17" s="353">
        <v>16.607369939233671</v>
      </c>
      <c r="D17" s="353">
        <v>16.0716689610693</v>
      </c>
      <c r="E17" s="353">
        <v>17.82982127679869</v>
      </c>
      <c r="F17" s="353">
        <v>16.642616032364518</v>
      </c>
      <c r="G17" s="353">
        <v>20.342502771055472</v>
      </c>
      <c r="H17" s="353">
        <v>19.61060193913023</v>
      </c>
      <c r="I17" s="353">
        <v>19.41486566668117</v>
      </c>
      <c r="J17" s="353">
        <v>15.056627067924911</v>
      </c>
      <c r="K17" s="353">
        <v>13.473778681626831</v>
      </c>
      <c r="L17" s="353">
        <v>13.21630647727558</v>
      </c>
      <c r="M17" s="353">
        <v>14.23150760934776</v>
      </c>
      <c r="N17" s="353">
        <v>7.2051614269424897</v>
      </c>
      <c r="O17" s="353">
        <v>18.600084874479471</v>
      </c>
      <c r="P17" s="353">
        <v>17.297814659719378</v>
      </c>
      <c r="Q17" s="353">
        <v>17.750120330618898</v>
      </c>
      <c r="R17" s="353">
        <v>18.853920109592849</v>
      </c>
      <c r="S17" s="353">
        <v>20.867738680907561</v>
      </c>
      <c r="T17" s="353">
        <v>20.74053210507898</v>
      </c>
      <c r="U17" s="353">
        <v>20.532656492767849</v>
      </c>
      <c r="V17" s="353">
        <v>22.127386365451709</v>
      </c>
      <c r="W17" s="353">
        <v>24.709200951024869</v>
      </c>
      <c r="DA17" s="170" t="s">
        <v>2609</v>
      </c>
    </row>
    <row r="18" spans="1:105" ht="12" customHeight="1" x14ac:dyDescent="0.25">
      <c r="A18" s="59" t="s">
        <v>30</v>
      </c>
      <c r="B18" s="232">
        <v>0.46205214581026027</v>
      </c>
      <c r="C18" s="232">
        <v>0.17451696619102181</v>
      </c>
      <c r="D18" s="232">
        <v>0</v>
      </c>
      <c r="E18" s="232">
        <v>3.8061199149481133E-2</v>
      </c>
      <c r="F18" s="232">
        <v>0.20401125296130099</v>
      </c>
      <c r="G18" s="232">
        <v>0.31944380558768343</v>
      </c>
      <c r="H18" s="232">
        <v>0.27077705233690519</v>
      </c>
      <c r="I18" s="232">
        <v>0.19817186913939311</v>
      </c>
      <c r="J18" s="232">
        <v>0.17510073548647881</v>
      </c>
      <c r="K18" s="232">
        <v>0.12763127464625151</v>
      </c>
      <c r="L18" s="232">
        <v>8.0998059312983206E-2</v>
      </c>
      <c r="M18" s="232">
        <v>8.1424530021781155E-2</v>
      </c>
      <c r="N18" s="232">
        <v>5.9815114710085347E-2</v>
      </c>
      <c r="O18" s="232">
        <v>0.15344744789825329</v>
      </c>
      <c r="P18" s="232">
        <v>0.1220764792147105</v>
      </c>
      <c r="Q18" s="232">
        <v>0.19000652870530541</v>
      </c>
      <c r="R18" s="232">
        <v>0.1375730464009019</v>
      </c>
      <c r="S18" s="232">
        <v>7.8470066007332237E-2</v>
      </c>
      <c r="T18" s="232">
        <v>0.1199703368998614</v>
      </c>
      <c r="U18" s="232">
        <v>4.107286514399653E-2</v>
      </c>
      <c r="V18" s="232">
        <v>4.1048985776853467E-2</v>
      </c>
      <c r="W18" s="232">
        <v>3.9692868829411733E-2</v>
      </c>
      <c r="DA18" s="71" t="s">
        <v>2610</v>
      </c>
    </row>
    <row r="19" spans="1:105" ht="12" customHeight="1" x14ac:dyDescent="0.25">
      <c r="A19" s="59" t="s">
        <v>33</v>
      </c>
      <c r="B19" s="232">
        <v>0.17002153072117401</v>
      </c>
      <c r="C19" s="232">
        <v>0.17008683046691081</v>
      </c>
      <c r="D19" s="232">
        <v>0.16703628161750031</v>
      </c>
      <c r="E19" s="232">
        <v>0.3357972995810567</v>
      </c>
      <c r="F19" s="232">
        <v>0.16086363534554829</v>
      </c>
      <c r="G19" s="232">
        <v>0.16080926413723981</v>
      </c>
      <c r="H19" s="232">
        <v>0.16279351461630931</v>
      </c>
      <c r="I19" s="232">
        <v>0</v>
      </c>
      <c r="J19" s="232">
        <v>0</v>
      </c>
      <c r="K19" s="232">
        <v>0.1528293978610715</v>
      </c>
      <c r="L19" s="232">
        <v>0.14763065216072391</v>
      </c>
      <c r="M19" s="232">
        <v>0.44655528379071141</v>
      </c>
      <c r="N19" s="232">
        <v>0.22128211036377041</v>
      </c>
      <c r="O19" s="232">
        <v>0.57372684066954271</v>
      </c>
      <c r="P19" s="232">
        <v>0.57291855630634714</v>
      </c>
      <c r="Q19" s="232">
        <v>0.57333538748634372</v>
      </c>
      <c r="R19" s="232">
        <v>0.56863892210468403</v>
      </c>
      <c r="S19" s="232">
        <v>0.70933987360936779</v>
      </c>
      <c r="T19" s="232">
        <v>0.70561099469697719</v>
      </c>
      <c r="U19" s="232">
        <v>0.70179613225577619</v>
      </c>
      <c r="V19" s="232">
        <v>0.70171051794038664</v>
      </c>
      <c r="W19" s="232">
        <v>0.83931557093150122</v>
      </c>
      <c r="DA19" s="71" t="s">
        <v>2611</v>
      </c>
    </row>
    <row r="20" spans="1:105" ht="12" customHeight="1" x14ac:dyDescent="0.25">
      <c r="A20" s="59" t="s">
        <v>160</v>
      </c>
      <c r="B20" s="232">
        <v>0.14067704745257051</v>
      </c>
      <c r="C20" s="232">
        <v>0</v>
      </c>
      <c r="D20" s="232">
        <v>0</v>
      </c>
      <c r="E20" s="232">
        <v>0.2796181571370161</v>
      </c>
      <c r="F20" s="232">
        <v>0.13499537432522521</v>
      </c>
      <c r="G20" s="232">
        <v>0.1348966329470668</v>
      </c>
      <c r="H20" s="232">
        <v>0.1364194422184038</v>
      </c>
      <c r="I20" s="232">
        <v>0.13159401385070521</v>
      </c>
      <c r="J20" s="232">
        <v>0.12742053182396959</v>
      </c>
      <c r="K20" s="232">
        <v>0</v>
      </c>
      <c r="L20" s="232">
        <v>0</v>
      </c>
      <c r="M20" s="232">
        <v>0.61101904941812368</v>
      </c>
      <c r="N20" s="232">
        <v>0.36696340971284569</v>
      </c>
      <c r="O20" s="232">
        <v>0.47131971569430098</v>
      </c>
      <c r="P20" s="232">
        <v>0.47086772887111811</v>
      </c>
      <c r="Q20" s="232">
        <v>0.47113902842692551</v>
      </c>
      <c r="R20" s="232">
        <v>0.48571726058766251</v>
      </c>
      <c r="S20" s="232">
        <v>0.4849741885689432</v>
      </c>
      <c r="T20" s="232">
        <v>0.60301667781229829</v>
      </c>
      <c r="U20" s="232">
        <v>0.59995143608222012</v>
      </c>
      <c r="V20" s="232">
        <v>0.48010657345990682</v>
      </c>
      <c r="W20" s="232">
        <v>0.47860834536709229</v>
      </c>
      <c r="DA20" s="71" t="s">
        <v>2612</v>
      </c>
    </row>
    <row r="21" spans="1:105" ht="12" customHeight="1" x14ac:dyDescent="0.25">
      <c r="A21" s="59" t="s">
        <v>70</v>
      </c>
      <c r="B21" s="232">
        <v>0.64701530410929353</v>
      </c>
      <c r="C21" s="232">
        <v>0.51781334841567495</v>
      </c>
      <c r="D21" s="232">
        <v>0.38139751178072862</v>
      </c>
      <c r="E21" s="232">
        <v>0.25557012563187081</v>
      </c>
      <c r="F21" s="232">
        <v>0.1232091431876198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14.12628273188939</v>
      </c>
      <c r="C22" s="232">
        <v>15.744952794160071</v>
      </c>
      <c r="D22" s="232">
        <v>15.52323516767107</v>
      </c>
      <c r="E22" s="232">
        <v>16.92077449529927</v>
      </c>
      <c r="F22" s="232">
        <v>16.01953662654482</v>
      </c>
      <c r="G22" s="232">
        <v>19.727353068383479</v>
      </c>
      <c r="H22" s="232">
        <v>19.040611929958612</v>
      </c>
      <c r="I22" s="232">
        <v>19.085099783691071</v>
      </c>
      <c r="J22" s="232">
        <v>14.754105800614459</v>
      </c>
      <c r="K22" s="232">
        <v>13.193318009119499</v>
      </c>
      <c r="L22" s="232">
        <v>12.98767776580188</v>
      </c>
      <c r="M22" s="232">
        <v>13.09250874611714</v>
      </c>
      <c r="N22" s="232">
        <v>6.5571007921557882</v>
      </c>
      <c r="O22" s="232">
        <v>17.401590870217369</v>
      </c>
      <c r="P22" s="232">
        <v>16.131951895327202</v>
      </c>
      <c r="Q22" s="232">
        <v>16.515639386000331</v>
      </c>
      <c r="R22" s="232">
        <v>17.661990880499602</v>
      </c>
      <c r="S22" s="232">
        <v>19.594954552721909</v>
      </c>
      <c r="T22" s="232">
        <v>19.311934095669852</v>
      </c>
      <c r="U22" s="232">
        <v>19.189836059285849</v>
      </c>
      <c r="V22" s="232">
        <v>20.904520288274561</v>
      </c>
      <c r="W22" s="232">
        <v>23.35158416589686</v>
      </c>
      <c r="DA22" s="71" t="s">
        <v>2614</v>
      </c>
    </row>
    <row r="23" spans="1:105" ht="12" customHeight="1" x14ac:dyDescent="0.25">
      <c r="A23" s="60" t="s">
        <v>2565</v>
      </c>
      <c r="B23" s="331">
        <v>2.2248030903479821</v>
      </c>
      <c r="C23" s="331">
        <v>3.3230398766575</v>
      </c>
      <c r="D23" s="331">
        <v>4.3904670627320623</v>
      </c>
      <c r="E23" s="331">
        <v>4.4490541724197161</v>
      </c>
      <c r="F23" s="331">
        <v>5.9493976103117934</v>
      </c>
      <c r="G23" s="331">
        <v>7.3916216956625878</v>
      </c>
      <c r="H23" s="331">
        <v>7.4052297312837121</v>
      </c>
      <c r="I23" s="331">
        <v>7.6541146468839214</v>
      </c>
      <c r="J23" s="331">
        <v>9.3605795642349641</v>
      </c>
      <c r="K23" s="331">
        <v>9.6518187818649501</v>
      </c>
      <c r="L23" s="331">
        <v>12.4586408633003</v>
      </c>
      <c r="M23" s="331">
        <v>12.261175250287939</v>
      </c>
      <c r="N23" s="331">
        <v>25.587084917245669</v>
      </c>
      <c r="O23" s="331">
        <v>20.07152541190678</v>
      </c>
      <c r="P23" s="331">
        <v>21.234087505175591</v>
      </c>
      <c r="Q23" s="331">
        <v>21.15744420433208</v>
      </c>
      <c r="R23" s="331">
        <v>21.846409230811599</v>
      </c>
      <c r="S23" s="331">
        <v>23.079789830528568</v>
      </c>
      <c r="T23" s="331">
        <v>23.86643082597098</v>
      </c>
      <c r="U23" s="331">
        <v>24.44436416040616</v>
      </c>
      <c r="V23" s="331">
        <v>25.506554425471158</v>
      </c>
      <c r="W23" s="331">
        <v>28.548474203401678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7.3263326051820483</v>
      </c>
      <c r="C24" s="263">
        <f t="shared" si="1"/>
        <v>8.3325628860726173</v>
      </c>
      <c r="D24" s="263">
        <f t="shared" si="1"/>
        <v>8.6388320301430106</v>
      </c>
      <c r="E24" s="263">
        <f t="shared" si="1"/>
        <v>9.3766767400761264</v>
      </c>
      <c r="F24" s="263">
        <f t="shared" si="1"/>
        <v>9.5902494641867122</v>
      </c>
      <c r="G24" s="263">
        <f t="shared" si="1"/>
        <v>11.77518329952429</v>
      </c>
      <c r="H24" s="263">
        <f t="shared" si="1"/>
        <v>11.481247097305355</v>
      </c>
      <c r="I24" s="263">
        <f t="shared" si="1"/>
        <v>11.503361826858182</v>
      </c>
      <c r="J24" s="263">
        <f t="shared" si="1"/>
        <v>10.347551149798367</v>
      </c>
      <c r="K24" s="263">
        <f t="shared" si="1"/>
        <v>9.7553787279332802</v>
      </c>
      <c r="L24" s="263">
        <f t="shared" si="1"/>
        <v>10.70194774228016</v>
      </c>
      <c r="M24" s="263">
        <f t="shared" si="1"/>
        <v>11.074926691906175</v>
      </c>
      <c r="N24" s="263">
        <f t="shared" si="1"/>
        <v>11.973035751266449</v>
      </c>
      <c r="O24" s="263">
        <f t="shared" si="1"/>
        <v>15.962754840487108</v>
      </c>
      <c r="P24" s="263">
        <f t="shared" si="1"/>
        <v>15.787107679165448</v>
      </c>
      <c r="Q24" s="263">
        <f t="shared" si="1"/>
        <v>15.971615288119875</v>
      </c>
      <c r="R24" s="263">
        <f t="shared" si="1"/>
        <v>16.748154787890204</v>
      </c>
      <c r="S24" s="263">
        <f t="shared" si="1"/>
        <v>18.123323428933325</v>
      </c>
      <c r="T24" s="263">
        <f t="shared" si="1"/>
        <v>18.347071148494628</v>
      </c>
      <c r="U24" s="263">
        <f t="shared" si="1"/>
        <v>18.45360802149942</v>
      </c>
      <c r="V24" s="263">
        <f t="shared" si="1"/>
        <v>19.584055460325644</v>
      </c>
      <c r="W24" s="263">
        <f t="shared" si="1"/>
        <v>21.885930635151269</v>
      </c>
      <c r="DA24" s="70"/>
    </row>
    <row r="25" spans="1:105" ht="12" customHeight="1" x14ac:dyDescent="0.25">
      <c r="A25" s="169" t="s">
        <v>2568</v>
      </c>
      <c r="B25" s="354">
        <v>5.7243085098449464</v>
      </c>
      <c r="C25" s="354">
        <v>6.3896059039417068</v>
      </c>
      <c r="D25" s="354">
        <v>6.4993198655574034</v>
      </c>
      <c r="E25" s="354">
        <v>7.0937401769831014</v>
      </c>
      <c r="F25" s="354">
        <v>7.0877328041548502</v>
      </c>
      <c r="G25" s="354">
        <v>8.6948457005371367</v>
      </c>
      <c r="H25" s="354">
        <v>8.4684489272112291</v>
      </c>
      <c r="I25" s="354">
        <v>8.4558505714671508</v>
      </c>
      <c r="J25" s="354">
        <v>7.3950037658907783</v>
      </c>
      <c r="K25" s="354">
        <v>6.9079683791279027</v>
      </c>
      <c r="L25" s="354">
        <v>7.4458232238564888</v>
      </c>
      <c r="M25" s="354">
        <v>7.7375762058756834</v>
      </c>
      <c r="N25" s="354">
        <v>7.5466098728127227</v>
      </c>
      <c r="O25" s="354">
        <v>10.98583011796258</v>
      </c>
      <c r="P25" s="354">
        <v>10.793375649926681</v>
      </c>
      <c r="Q25" s="354">
        <v>10.935759745975499</v>
      </c>
      <c r="R25" s="354">
        <v>11.49719863405366</v>
      </c>
      <c r="S25" s="354">
        <v>12.468256718235491</v>
      </c>
      <c r="T25" s="354">
        <v>12.587987172403221</v>
      </c>
      <c r="U25" s="354">
        <v>12.63331693528664</v>
      </c>
      <c r="V25" s="354">
        <v>13.431698947281481</v>
      </c>
      <c r="W25" s="354">
        <v>15.003461936852529</v>
      </c>
      <c r="DA25" s="170" t="s">
        <v>2616</v>
      </c>
    </row>
    <row r="26" spans="1:105" ht="12" customHeight="1" x14ac:dyDescent="0.25">
      <c r="A26" s="61" t="s">
        <v>2570</v>
      </c>
      <c r="B26" s="265">
        <v>1.6020240953371021</v>
      </c>
      <c r="C26" s="265">
        <v>1.9429569821309101</v>
      </c>
      <c r="D26" s="265">
        <v>2.1395121645856081</v>
      </c>
      <c r="E26" s="265">
        <v>2.282936563093025</v>
      </c>
      <c r="F26" s="265">
        <v>2.502516660031862</v>
      </c>
      <c r="G26" s="265">
        <v>3.0803375989871542</v>
      </c>
      <c r="H26" s="265">
        <v>3.012798170094126</v>
      </c>
      <c r="I26" s="265">
        <v>3.047511255391032</v>
      </c>
      <c r="J26" s="265">
        <v>2.952547383907588</v>
      </c>
      <c r="K26" s="265">
        <v>2.847410348805377</v>
      </c>
      <c r="L26" s="265">
        <v>3.2561245184236709</v>
      </c>
      <c r="M26" s="265">
        <v>3.3373504860304921</v>
      </c>
      <c r="N26" s="265">
        <v>4.4264258784537267</v>
      </c>
      <c r="O26" s="265">
        <v>4.9769247225245268</v>
      </c>
      <c r="P26" s="265">
        <v>4.9937320292387684</v>
      </c>
      <c r="Q26" s="265">
        <v>5.0358555421443763</v>
      </c>
      <c r="R26" s="265">
        <v>5.250956153836543</v>
      </c>
      <c r="S26" s="265">
        <v>5.6550667106978336</v>
      </c>
      <c r="T26" s="265">
        <v>5.7590839760914081</v>
      </c>
      <c r="U26" s="265">
        <v>5.820291086212781</v>
      </c>
      <c r="V26" s="265">
        <v>6.1523565130441646</v>
      </c>
      <c r="W26" s="265">
        <v>6.8824686982987382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21.760226755506952</v>
      </c>
      <c r="C27" s="263">
        <f t="shared" si="2"/>
        <v>24.404583448029996</v>
      </c>
      <c r="D27" s="263">
        <f t="shared" si="2"/>
        <v>25.05567676383842</v>
      </c>
      <c r="E27" s="263">
        <f t="shared" si="2"/>
        <v>27.280255652104167</v>
      </c>
      <c r="F27" s="263">
        <f t="shared" si="2"/>
        <v>27.663690174705703</v>
      </c>
      <c r="G27" s="263">
        <f t="shared" si="2"/>
        <v>33.960152408226193</v>
      </c>
      <c r="H27" s="263">
        <f t="shared" si="2"/>
        <v>33.080610208670123</v>
      </c>
      <c r="I27" s="263">
        <f t="shared" si="2"/>
        <v>33.145690179875622</v>
      </c>
      <c r="J27" s="263">
        <f t="shared" si="2"/>
        <v>29.898620365910041</v>
      </c>
      <c r="K27" s="263">
        <f t="shared" si="2"/>
        <v>28.317058118561359</v>
      </c>
      <c r="L27" s="263">
        <f t="shared" si="2"/>
        <v>31.438711029276597</v>
      </c>
      <c r="M27" s="263">
        <f t="shared" si="2"/>
        <v>32.44001982812533</v>
      </c>
      <c r="N27" s="263">
        <f t="shared" si="2"/>
        <v>40.153771033699783</v>
      </c>
      <c r="O27" s="263">
        <f t="shared" si="2"/>
        <v>47.352992187411729</v>
      </c>
      <c r="P27" s="263">
        <f t="shared" si="2"/>
        <v>47.181921018238725</v>
      </c>
      <c r="Q27" s="263">
        <f t="shared" si="2"/>
        <v>47.641915757082813</v>
      </c>
      <c r="R27" s="263">
        <f t="shared" si="2"/>
        <v>49.837137967842189</v>
      </c>
      <c r="S27" s="263">
        <f t="shared" si="2"/>
        <v>53.813300218085018</v>
      </c>
      <c r="T27" s="263">
        <f t="shared" si="2"/>
        <v>54.620770935979536</v>
      </c>
      <c r="U27" s="263">
        <f t="shared" si="2"/>
        <v>55.07390284062123</v>
      </c>
      <c r="V27" s="263">
        <f t="shared" si="2"/>
        <v>58.327274437864745</v>
      </c>
      <c r="W27" s="263">
        <f t="shared" si="2"/>
        <v>65.21347978093047</v>
      </c>
      <c r="DA27" s="70"/>
    </row>
    <row r="28" spans="1:105" ht="12" customHeight="1" x14ac:dyDescent="0.25">
      <c r="A28" s="169" t="s">
        <v>2573</v>
      </c>
      <c r="B28" s="353">
        <v>19.035978073448199</v>
      </c>
      <c r="C28" s="353">
        <v>20.33555502763306</v>
      </c>
      <c r="D28" s="353">
        <v>19.67959464620732</v>
      </c>
      <c r="E28" s="353">
        <v>21.832434216488188</v>
      </c>
      <c r="F28" s="353">
        <v>20.378713509017789</v>
      </c>
      <c r="G28" s="353">
        <v>24.90918706659853</v>
      </c>
      <c r="H28" s="353">
        <v>24.012981966281899</v>
      </c>
      <c r="I28" s="353">
        <v>23.773304897976939</v>
      </c>
      <c r="J28" s="353">
        <v>18.43668620562233</v>
      </c>
      <c r="K28" s="353">
        <v>16.498504508114479</v>
      </c>
      <c r="L28" s="353">
        <v>16.183232421153779</v>
      </c>
      <c r="M28" s="353">
        <v>17.426335848180919</v>
      </c>
      <c r="N28" s="353">
        <v>8.822646645235702</v>
      </c>
      <c r="O28" s="353">
        <v>22.775614132015669</v>
      </c>
      <c r="P28" s="353">
        <v>21.18099754251352</v>
      </c>
      <c r="Q28" s="353">
        <v>21.73484122116599</v>
      </c>
      <c r="R28" s="353">
        <v>23.086432787256548</v>
      </c>
      <c r="S28" s="353">
        <v>25.552333078662301</v>
      </c>
      <c r="T28" s="353">
        <v>25.396569924586519</v>
      </c>
      <c r="U28" s="353">
        <v>25.142028358491238</v>
      </c>
      <c r="V28" s="353">
        <v>27.09475881483883</v>
      </c>
      <c r="W28" s="353">
        <v>30.25616442982637</v>
      </c>
      <c r="DA28" s="170" t="s">
        <v>2618</v>
      </c>
    </row>
    <row r="29" spans="1:105" ht="12" customHeight="1" x14ac:dyDescent="0.25">
      <c r="A29" s="59" t="s">
        <v>30</v>
      </c>
      <c r="B29" s="232">
        <v>0.56577813772684948</v>
      </c>
      <c r="C29" s="232">
        <v>0.21369424431553691</v>
      </c>
      <c r="D29" s="232">
        <v>0</v>
      </c>
      <c r="E29" s="232">
        <v>4.6605549978956502E-2</v>
      </c>
      <c r="F29" s="232">
        <v>0.2498096975036338</v>
      </c>
      <c r="G29" s="232">
        <v>0.39115568031144887</v>
      </c>
      <c r="H29" s="232">
        <v>0.33156373755539409</v>
      </c>
      <c r="I29" s="232">
        <v>0.2426594315992569</v>
      </c>
      <c r="J29" s="232">
        <v>0.21440906386099451</v>
      </c>
      <c r="K29" s="232">
        <v>0.15628319344438971</v>
      </c>
      <c r="L29" s="232">
        <v>9.9181297117938591E-2</v>
      </c>
      <c r="M29" s="232">
        <v>9.9703506149119742E-2</v>
      </c>
      <c r="N29" s="232">
        <v>7.3242997604186136E-2</v>
      </c>
      <c r="O29" s="232">
        <v>0.1878948341611264</v>
      </c>
      <c r="P29" s="232">
        <v>0.1494814031200537</v>
      </c>
      <c r="Q29" s="232">
        <v>0.2326610555575169</v>
      </c>
      <c r="R29" s="232">
        <v>0.16845679151130841</v>
      </c>
      <c r="S29" s="232">
        <v>9.6085795111019001E-2</v>
      </c>
      <c r="T29" s="232">
        <v>0.1469024533467691</v>
      </c>
      <c r="U29" s="232">
        <v>5.0293304257954932E-2</v>
      </c>
      <c r="V29" s="232">
        <v>5.0264064216555271E-2</v>
      </c>
      <c r="W29" s="232">
        <v>4.8603512852340887E-2</v>
      </c>
      <c r="DA29" s="71" t="s">
        <v>2619</v>
      </c>
    </row>
    <row r="30" spans="1:105" ht="12" customHeight="1" x14ac:dyDescent="0.25">
      <c r="A30" s="59" t="s">
        <v>33</v>
      </c>
      <c r="B30" s="232">
        <v>0.2081896294544989</v>
      </c>
      <c r="C30" s="232">
        <v>0.2082695883268296</v>
      </c>
      <c r="D30" s="232">
        <v>0.20453422238877589</v>
      </c>
      <c r="E30" s="232">
        <v>0.41118036683394699</v>
      </c>
      <c r="F30" s="232">
        <v>0.19697588001495719</v>
      </c>
      <c r="G30" s="232">
        <v>0.19690930302519161</v>
      </c>
      <c r="H30" s="232">
        <v>0.19933899748935829</v>
      </c>
      <c r="I30" s="232">
        <v>0</v>
      </c>
      <c r="J30" s="232">
        <v>0</v>
      </c>
      <c r="K30" s="232">
        <v>0.18713803819723041</v>
      </c>
      <c r="L30" s="232">
        <v>0.18077222713558019</v>
      </c>
      <c r="M30" s="232">
        <v>0.54680238831515682</v>
      </c>
      <c r="N30" s="232">
        <v>0.27095768615971882</v>
      </c>
      <c r="O30" s="232">
        <v>0.70252266204433811</v>
      </c>
      <c r="P30" s="232">
        <v>0.70153292608940443</v>
      </c>
      <c r="Q30" s="232">
        <v>0.70204333161593091</v>
      </c>
      <c r="R30" s="232">
        <v>0.69629255767920506</v>
      </c>
      <c r="S30" s="232">
        <v>0.86857943707269503</v>
      </c>
      <c r="T30" s="232">
        <v>0.86401346289425762</v>
      </c>
      <c r="U30" s="232">
        <v>0.8593422027621751</v>
      </c>
      <c r="V30" s="232">
        <v>0.85923736890659563</v>
      </c>
      <c r="W30" s="232">
        <v>1.0277333521610219</v>
      </c>
      <c r="DA30" s="71" t="s">
        <v>2620</v>
      </c>
    </row>
    <row r="31" spans="1:105" ht="12" customHeight="1" x14ac:dyDescent="0.25">
      <c r="A31" s="59" t="s">
        <v>160</v>
      </c>
      <c r="B31" s="232">
        <v>0.17225760912559671</v>
      </c>
      <c r="C31" s="232">
        <v>0</v>
      </c>
      <c r="D31" s="232">
        <v>0</v>
      </c>
      <c r="E31" s="232">
        <v>0.34238958016777482</v>
      </c>
      <c r="F31" s="232">
        <v>0.16530045835741869</v>
      </c>
      <c r="G31" s="232">
        <v>0.16517955054742869</v>
      </c>
      <c r="H31" s="232">
        <v>0.16704421496131069</v>
      </c>
      <c r="I31" s="232">
        <v>0.16113552716412879</v>
      </c>
      <c r="J31" s="232">
        <v>0.15602514100894241</v>
      </c>
      <c r="K31" s="232">
        <v>0</v>
      </c>
      <c r="L31" s="232">
        <v>0</v>
      </c>
      <c r="M31" s="232">
        <v>0.74818659112423269</v>
      </c>
      <c r="N31" s="232">
        <v>0.4493429506687906</v>
      </c>
      <c r="O31" s="232">
        <v>0.57712618248281733</v>
      </c>
      <c r="P31" s="232">
        <v>0.57657272922994052</v>
      </c>
      <c r="Q31" s="232">
        <v>0.57690493276766375</v>
      </c>
      <c r="R31" s="232">
        <v>0.59475582929101534</v>
      </c>
      <c r="S31" s="232">
        <v>0.59384594518646083</v>
      </c>
      <c r="T31" s="232">
        <v>0.73838776874975298</v>
      </c>
      <c r="U31" s="232">
        <v>0.73463441152924913</v>
      </c>
      <c r="V31" s="232">
        <v>0.58788560015498792</v>
      </c>
      <c r="W31" s="232">
        <v>0.58605103514337809</v>
      </c>
      <c r="DA31" s="71" t="s">
        <v>2621</v>
      </c>
    </row>
    <row r="32" spans="1:105" ht="12" customHeight="1" x14ac:dyDescent="0.25">
      <c r="A32" s="59" t="s">
        <v>70</v>
      </c>
      <c r="B32" s="232">
        <v>0.79226363768484964</v>
      </c>
      <c r="C32" s="232">
        <v>0.63405716132531598</v>
      </c>
      <c r="D32" s="232">
        <v>0.4670173613641575</v>
      </c>
      <c r="E32" s="232">
        <v>0.31294301097780092</v>
      </c>
      <c r="F32" s="232">
        <v>0.15086833859708551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17.297489059456399</v>
      </c>
      <c r="C33" s="232">
        <v>19.279534033665382</v>
      </c>
      <c r="D33" s="232">
        <v>19.008043062454391</v>
      </c>
      <c r="E33" s="232">
        <v>20.719315708529709</v>
      </c>
      <c r="F33" s="232">
        <v>19.615759134544689</v>
      </c>
      <c r="G33" s="232">
        <v>24.155942532714459</v>
      </c>
      <c r="H33" s="232">
        <v>23.315035016275839</v>
      </c>
      <c r="I33" s="232">
        <v>23.369509939213561</v>
      </c>
      <c r="J33" s="232">
        <v>18.066252000752399</v>
      </c>
      <c r="K33" s="232">
        <v>16.155083276472858</v>
      </c>
      <c r="L33" s="232">
        <v>15.903278896900259</v>
      </c>
      <c r="M33" s="232">
        <v>16.031643362592401</v>
      </c>
      <c r="N33" s="232">
        <v>8.0291030108030057</v>
      </c>
      <c r="O33" s="232">
        <v>21.308070453327389</v>
      </c>
      <c r="P33" s="232">
        <v>19.75341048407412</v>
      </c>
      <c r="Q33" s="232">
        <v>20.223231901224882</v>
      </c>
      <c r="R33" s="232">
        <v>21.62692760877502</v>
      </c>
      <c r="S33" s="232">
        <v>23.993821901292129</v>
      </c>
      <c r="T33" s="232">
        <v>23.647266239595741</v>
      </c>
      <c r="U33" s="232">
        <v>23.497758439941862</v>
      </c>
      <c r="V33" s="232">
        <v>25.597371781560689</v>
      </c>
      <c r="W33" s="232">
        <v>28.593776529669629</v>
      </c>
      <c r="DA33" s="71" t="s">
        <v>2623</v>
      </c>
    </row>
    <row r="34" spans="1:105" ht="12" customHeight="1" x14ac:dyDescent="0.25">
      <c r="A34" s="60" t="s">
        <v>2580</v>
      </c>
      <c r="B34" s="331">
        <v>2.7242486820587541</v>
      </c>
      <c r="C34" s="331">
        <v>4.069028420396938</v>
      </c>
      <c r="D34" s="331">
        <v>5.3760821176311007</v>
      </c>
      <c r="E34" s="331">
        <v>5.44782143561598</v>
      </c>
      <c r="F34" s="331">
        <v>7.2849766656879131</v>
      </c>
      <c r="G34" s="331">
        <v>9.0509653416276592</v>
      </c>
      <c r="H34" s="331">
        <v>9.0676282423882206</v>
      </c>
      <c r="I34" s="331">
        <v>9.3723852818986817</v>
      </c>
      <c r="J34" s="331">
        <v>11.46193416028771</v>
      </c>
      <c r="K34" s="331">
        <v>11.81855361044688</v>
      </c>
      <c r="L34" s="331">
        <v>15.25547860812282</v>
      </c>
      <c r="M34" s="331">
        <v>15.01368397994441</v>
      </c>
      <c r="N34" s="331">
        <v>31.33112438846408</v>
      </c>
      <c r="O34" s="331">
        <v>24.577378055396061</v>
      </c>
      <c r="P34" s="331">
        <v>26.000923475725209</v>
      </c>
      <c r="Q34" s="331">
        <v>25.90707453591682</v>
      </c>
      <c r="R34" s="331">
        <v>26.750705180585641</v>
      </c>
      <c r="S34" s="331">
        <v>28.260967139422721</v>
      </c>
      <c r="T34" s="331">
        <v>29.224201011393021</v>
      </c>
      <c r="U34" s="331">
        <v>29.931874482129992</v>
      </c>
      <c r="V34" s="331">
        <v>31.232515623025911</v>
      </c>
      <c r="W34" s="331">
        <v>34.957315351104093</v>
      </c>
      <c r="DA34" s="72" t="s">
        <v>2624</v>
      </c>
    </row>
    <row r="35" spans="1:105" ht="12" customHeight="1" x14ac:dyDescent="0.25">
      <c r="A35" s="39" t="s">
        <v>2582</v>
      </c>
      <c r="B35" s="230">
        <v>21.74055392464297</v>
      </c>
      <c r="C35" s="230">
        <v>25.153943552876839</v>
      </c>
      <c r="D35" s="230">
        <v>25.293120635326591</v>
      </c>
      <c r="E35" s="230">
        <v>27.532512284936981</v>
      </c>
      <c r="F35" s="230">
        <v>26.451417470780221</v>
      </c>
      <c r="G35" s="230">
        <v>32.503662813263183</v>
      </c>
      <c r="H35" s="230">
        <v>32.839290078452827</v>
      </c>
      <c r="I35" s="230">
        <v>31.982133086890599</v>
      </c>
      <c r="J35" s="230">
        <v>28.11755222814989</v>
      </c>
      <c r="K35" s="230">
        <v>26.146594386817991</v>
      </c>
      <c r="L35" s="230">
        <v>28.035443555716991</v>
      </c>
      <c r="M35" s="230">
        <v>29.021888332049361</v>
      </c>
      <c r="N35" s="230">
        <v>27.682448227726081</v>
      </c>
      <c r="O35" s="230">
        <v>40.578687559201271</v>
      </c>
      <c r="P35" s="230">
        <v>40.449346949330753</v>
      </c>
      <c r="Q35" s="230">
        <v>40.887043615428937</v>
      </c>
      <c r="R35" s="230">
        <v>43.332184585682903</v>
      </c>
      <c r="S35" s="230">
        <v>46.554430758549508</v>
      </c>
      <c r="T35" s="230">
        <v>47.086455283567432</v>
      </c>
      <c r="U35" s="230">
        <v>47.237686165561847</v>
      </c>
      <c r="V35" s="230">
        <v>49.75132430934881</v>
      </c>
      <c r="W35" s="230">
        <v>55.288114052669769</v>
      </c>
      <c r="DA35" s="92" t="s">
        <v>2625</v>
      </c>
    </row>
    <row r="36" spans="1:105" ht="12" customHeight="1" x14ac:dyDescent="0.25">
      <c r="A36" s="64" t="s">
        <v>30</v>
      </c>
      <c r="B36" s="231">
        <v>0.53835439401957563</v>
      </c>
      <c r="C36" s="231">
        <v>0.2030417205266101</v>
      </c>
      <c r="D36" s="231">
        <v>0</v>
      </c>
      <c r="E36" s="231">
        <v>4.6462418557098872E-2</v>
      </c>
      <c r="F36" s="231">
        <v>0.28277715043765878</v>
      </c>
      <c r="G36" s="231">
        <v>0.44327534285835613</v>
      </c>
      <c r="H36" s="231">
        <v>0.36049754668235379</v>
      </c>
      <c r="I36" s="231">
        <v>0.27556924033126051</v>
      </c>
      <c r="J36" s="231">
        <v>0.27130225549523462</v>
      </c>
      <c r="K36" s="231">
        <v>0.20789058493118229</v>
      </c>
      <c r="L36" s="231">
        <v>0.14579611566805281</v>
      </c>
      <c r="M36" s="231">
        <v>0.1431924458703904</v>
      </c>
      <c r="N36" s="231">
        <v>0.20827038923257679</v>
      </c>
      <c r="O36" s="231">
        <v>0.29877688831841742</v>
      </c>
      <c r="P36" s="231">
        <v>0.23858651984009391</v>
      </c>
      <c r="Q36" s="231">
        <v>0.37063275277419511</v>
      </c>
      <c r="R36" s="231">
        <v>0.2614000527712797</v>
      </c>
      <c r="S36" s="231">
        <v>0.1497498770252314</v>
      </c>
      <c r="T36" s="231">
        <v>0.23220644449178171</v>
      </c>
      <c r="U36" s="231">
        <v>8.0651495411829532E-2</v>
      </c>
      <c r="V36" s="231">
        <v>8.06306246279236E-2</v>
      </c>
      <c r="W36" s="231">
        <v>7.8640495906697278E-2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0.20007307140792299</v>
      </c>
      <c r="C38" s="231">
        <v>0.19985994579409411</v>
      </c>
      <c r="D38" s="231">
        <v>0.20981634139075769</v>
      </c>
      <c r="E38" s="231">
        <v>0.41400348022956668</v>
      </c>
      <c r="F38" s="231">
        <v>0.22519332660516969</v>
      </c>
      <c r="G38" s="231">
        <v>0.22537078360917989</v>
      </c>
      <c r="H38" s="231">
        <v>0.2188945776195737</v>
      </c>
      <c r="I38" s="231">
        <v>0</v>
      </c>
      <c r="J38" s="231">
        <v>0</v>
      </c>
      <c r="K38" s="231">
        <v>0.25141550846296329</v>
      </c>
      <c r="L38" s="231">
        <v>0.26838319898603369</v>
      </c>
      <c r="M38" s="231">
        <v>0.79313575039601369</v>
      </c>
      <c r="N38" s="231">
        <v>0.77816257530030852</v>
      </c>
      <c r="O38" s="231">
        <v>1.1282359784463589</v>
      </c>
      <c r="P38" s="231">
        <v>1.1308740607284771</v>
      </c>
      <c r="Q38" s="231">
        <v>1.1295136051748831</v>
      </c>
      <c r="R38" s="231">
        <v>1.091230123537656</v>
      </c>
      <c r="S38" s="231">
        <v>1.367175529334808</v>
      </c>
      <c r="T38" s="231">
        <v>1.3793458617616139</v>
      </c>
      <c r="U38" s="231">
        <v>1.3917968276316799</v>
      </c>
      <c r="V38" s="231">
        <v>1.392076256034867</v>
      </c>
      <c r="W38" s="231">
        <v>1.6794476904823741</v>
      </c>
      <c r="DA38" s="73" t="s">
        <v>2628</v>
      </c>
    </row>
    <row r="39" spans="1:105" ht="12" customHeight="1" x14ac:dyDescent="0.25">
      <c r="A39" s="64" t="s">
        <v>160</v>
      </c>
      <c r="B39" s="231">
        <v>0.1686899949262004</v>
      </c>
      <c r="C39" s="231">
        <v>0</v>
      </c>
      <c r="D39" s="231">
        <v>0</v>
      </c>
      <c r="E39" s="231">
        <v>0.35129625888944982</v>
      </c>
      <c r="F39" s="231">
        <v>0.19257410491252211</v>
      </c>
      <c r="G39" s="231">
        <v>0.192650004239802</v>
      </c>
      <c r="H39" s="231">
        <v>0.18691989855086041</v>
      </c>
      <c r="I39" s="231">
        <v>0.18832747216221679</v>
      </c>
      <c r="J39" s="231">
        <v>0.2031859422510251</v>
      </c>
      <c r="K39" s="231">
        <v>0</v>
      </c>
      <c r="L39" s="231">
        <v>0</v>
      </c>
      <c r="M39" s="231">
        <v>1.1058810262751491</v>
      </c>
      <c r="N39" s="231">
        <v>1.315007291913403</v>
      </c>
      <c r="O39" s="231">
        <v>0.94447778427132278</v>
      </c>
      <c r="P39" s="231">
        <v>0.94711266408014883</v>
      </c>
      <c r="Q39" s="231">
        <v>0.94583017076988329</v>
      </c>
      <c r="R39" s="231">
        <v>0.94982733374777317</v>
      </c>
      <c r="S39" s="231">
        <v>0.95251076229661602</v>
      </c>
      <c r="T39" s="231">
        <v>1.2012088515475849</v>
      </c>
      <c r="U39" s="231">
        <v>1.2124457964640101</v>
      </c>
      <c r="V39" s="231">
        <v>0.97056372416053815</v>
      </c>
      <c r="W39" s="231">
        <v>0.97589441236219798</v>
      </c>
      <c r="DA39" s="73" t="s">
        <v>2629</v>
      </c>
    </row>
    <row r="40" spans="1:105" ht="12" customHeight="1" x14ac:dyDescent="0.25">
      <c r="A40" s="64" t="s">
        <v>70</v>
      </c>
      <c r="B40" s="231">
        <v>0.75217349123026389</v>
      </c>
      <c r="C40" s="231">
        <v>0.60110047559215951</v>
      </c>
      <c r="D40" s="231">
        <v>0.47328757633288171</v>
      </c>
      <c r="E40" s="231">
        <v>0.31128316385302529</v>
      </c>
      <c r="F40" s="231">
        <v>0.1703959733541868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16.583187805121771</v>
      </c>
      <c r="C42" s="231">
        <v>18.456606264634789</v>
      </c>
      <c r="D42" s="231">
        <v>19.452084193674779</v>
      </c>
      <c r="E42" s="231">
        <v>20.811454690004219</v>
      </c>
      <c r="F42" s="231">
        <v>22.37190645314092</v>
      </c>
      <c r="G42" s="231">
        <v>27.581048697212051</v>
      </c>
      <c r="H42" s="231">
        <v>25.54078335828865</v>
      </c>
      <c r="I42" s="231">
        <v>26.739053034964019</v>
      </c>
      <c r="J42" s="231">
        <v>23.032505407347049</v>
      </c>
      <c r="K42" s="231">
        <v>21.65182955862333</v>
      </c>
      <c r="L42" s="231">
        <v>23.554055788231441</v>
      </c>
      <c r="M42" s="231">
        <v>23.198001588396309</v>
      </c>
      <c r="N42" s="231">
        <v>23.003361397023468</v>
      </c>
      <c r="O42" s="231">
        <v>34.138083646683313</v>
      </c>
      <c r="P42" s="231">
        <v>31.766083970922569</v>
      </c>
      <c r="Q42" s="231">
        <v>32.458879035149728</v>
      </c>
      <c r="R42" s="231">
        <v>33.812308835116617</v>
      </c>
      <c r="S42" s="231">
        <v>37.676414949397362</v>
      </c>
      <c r="T42" s="231">
        <v>37.660754392048972</v>
      </c>
      <c r="U42" s="231">
        <v>37.965711562836233</v>
      </c>
      <c r="V42" s="231">
        <v>41.371441501320263</v>
      </c>
      <c r="W42" s="231">
        <v>46.613633497596453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0.58284521534830536</v>
      </c>
      <c r="F44" s="231">
        <v>1.3887972046578E-2</v>
      </c>
      <c r="G44" s="231">
        <v>2.7775944093165091E-2</v>
      </c>
      <c r="H44" s="231">
        <v>0</v>
      </c>
      <c r="I44" s="231">
        <v>1.388797204659903E-2</v>
      </c>
      <c r="J44" s="231">
        <v>4.1613959405666173E-2</v>
      </c>
      <c r="K44" s="231">
        <v>5.5501931451771729E-2</v>
      </c>
      <c r="L44" s="231">
        <v>6.9389903498742314E-2</v>
      </c>
      <c r="M44" s="231">
        <v>6.9389903498669997E-2</v>
      </c>
      <c r="N44" s="231">
        <v>0.11100386290618119</v>
      </c>
      <c r="O44" s="231">
        <v>0.2497836699026251</v>
      </c>
      <c r="P44" s="231">
        <v>2.761508340972179</v>
      </c>
      <c r="Q44" s="231">
        <v>2.109273222123905</v>
      </c>
      <c r="R44" s="231">
        <v>2.5949525898794721</v>
      </c>
      <c r="S44" s="231">
        <v>1.9288794557199509</v>
      </c>
      <c r="T44" s="231">
        <v>1.7762616334101231</v>
      </c>
      <c r="U44" s="231">
        <v>1.803987620769802</v>
      </c>
      <c r="V44" s="231">
        <v>1.9566553998148399</v>
      </c>
      <c r="W44" s="231">
        <v>2.1925510976715459</v>
      </c>
      <c r="DA44" s="73" t="s">
        <v>2634</v>
      </c>
    </row>
    <row r="45" spans="1:105" ht="12" customHeight="1" x14ac:dyDescent="0.25">
      <c r="A45" s="64" t="s">
        <v>79</v>
      </c>
      <c r="B45" s="231">
        <v>3.4980751679372362</v>
      </c>
      <c r="C45" s="231">
        <v>5.6933351463291846</v>
      </c>
      <c r="D45" s="231">
        <v>5.1579325239281717</v>
      </c>
      <c r="E45" s="231">
        <v>5.0151670580553143</v>
      </c>
      <c r="F45" s="231">
        <v>3.1946824902831872</v>
      </c>
      <c r="G45" s="231">
        <v>4.033542041250624</v>
      </c>
      <c r="H45" s="231">
        <v>6.532194697311386</v>
      </c>
      <c r="I45" s="231">
        <v>4.7652953673865079</v>
      </c>
      <c r="J45" s="231">
        <v>4.5689446636509183</v>
      </c>
      <c r="K45" s="231">
        <v>3.979956803348736</v>
      </c>
      <c r="L45" s="231">
        <v>3.997818549332719</v>
      </c>
      <c r="M45" s="231">
        <v>3.7122876176128252</v>
      </c>
      <c r="N45" s="231">
        <v>2.2666427113501402</v>
      </c>
      <c r="O45" s="231">
        <v>3.819329591579232</v>
      </c>
      <c r="P45" s="231">
        <v>3.605181392787288</v>
      </c>
      <c r="Q45" s="231">
        <v>3.872914829436346</v>
      </c>
      <c r="R45" s="231">
        <v>4.6224656506300921</v>
      </c>
      <c r="S45" s="231">
        <v>4.4797001847755391</v>
      </c>
      <c r="T45" s="231">
        <v>4.8366781003073616</v>
      </c>
      <c r="U45" s="231">
        <v>4.7830928624482993</v>
      </c>
      <c r="V45" s="231">
        <v>3.9799568033903792</v>
      </c>
      <c r="W45" s="231">
        <v>3.747946858650498</v>
      </c>
      <c r="DA45" s="73" t="s">
        <v>2635</v>
      </c>
    </row>
    <row r="46" spans="1:105" ht="12" customHeight="1" x14ac:dyDescent="0.25">
      <c r="A46" s="39" t="s">
        <v>2594</v>
      </c>
      <c r="B46" s="230">
        <v>8.7196602568318227</v>
      </c>
      <c r="C46" s="230">
        <v>10.57532457041842</v>
      </c>
      <c r="D46" s="230">
        <v>11.64515517890494</v>
      </c>
      <c r="E46" s="230">
        <v>12.425800133725041</v>
      </c>
      <c r="F46" s="230">
        <v>13.62095309680576</v>
      </c>
      <c r="G46" s="230">
        <v>16.765975878696882</v>
      </c>
      <c r="H46" s="230">
        <v>16.39836538170012</v>
      </c>
      <c r="I46" s="230">
        <v>16.587305305348242</v>
      </c>
      <c r="J46" s="230">
        <v>16.07042625314222</v>
      </c>
      <c r="K46" s="230">
        <v>15.498175667667111</v>
      </c>
      <c r="L46" s="230">
        <v>17.722766865513449</v>
      </c>
      <c r="M46" s="230">
        <v>18.164871852339431</v>
      </c>
      <c r="N46" s="230">
        <v>24.092602554796891</v>
      </c>
      <c r="O46" s="230">
        <v>27.088913850018681</v>
      </c>
      <c r="P46" s="230">
        <v>27.180394374442201</v>
      </c>
      <c r="Q46" s="230">
        <v>27.40966852982492</v>
      </c>
      <c r="R46" s="230">
        <v>28.580440093406011</v>
      </c>
      <c r="S46" s="230">
        <v>30.779974277870391</v>
      </c>
      <c r="T46" s="230">
        <v>31.346130066485919</v>
      </c>
      <c r="U46" s="230">
        <v>31.67927437256364</v>
      </c>
      <c r="V46" s="230">
        <v>33.486673970008667</v>
      </c>
      <c r="W46" s="230">
        <v>37.460603090877058</v>
      </c>
      <c r="DA46" s="92" t="s">
        <v>2636</v>
      </c>
    </row>
    <row r="47" spans="1:105" ht="12" customHeight="1" x14ac:dyDescent="0.25">
      <c r="A47" s="39" t="s">
        <v>2596</v>
      </c>
      <c r="B47" s="230">
        <v>5.4613031558525913</v>
      </c>
      <c r="C47" s="230">
        <v>6.6235440085341253</v>
      </c>
      <c r="D47" s="230">
        <v>7.2936009954192977</v>
      </c>
      <c r="E47" s="230">
        <v>7.7825350398413962</v>
      </c>
      <c r="F47" s="230">
        <v>8.5310840035335715</v>
      </c>
      <c r="G47" s="230">
        <v>10.500876671833121</v>
      </c>
      <c r="H47" s="230">
        <v>10.270634631634371</v>
      </c>
      <c r="I47" s="230">
        <v>10.38897160473806</v>
      </c>
      <c r="J47" s="230">
        <v>10.065239588138541</v>
      </c>
      <c r="K47" s="230">
        <v>9.7068272376177571</v>
      </c>
      <c r="L47" s="230">
        <v>11.100134611005529</v>
      </c>
      <c r="M47" s="230">
        <v>11.3770340874363</v>
      </c>
      <c r="N47" s="230">
        <v>15.08969414973758</v>
      </c>
      <c r="O47" s="230">
        <v>16.96634574515846</v>
      </c>
      <c r="P47" s="230">
        <v>17.023641885376971</v>
      </c>
      <c r="Q47" s="230">
        <v>17.16724102014442</v>
      </c>
      <c r="R47" s="230">
        <v>17.900519410200751</v>
      </c>
      <c r="S47" s="230">
        <v>19.27813305903636</v>
      </c>
      <c r="T47" s="230">
        <v>19.632728112513099</v>
      </c>
      <c r="U47" s="230">
        <v>19.84138326610249</v>
      </c>
      <c r="V47" s="230">
        <v>20.97339493108446</v>
      </c>
      <c r="W47" s="230">
        <v>23.462348744615081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1.0000000000000004</v>
      </c>
      <c r="C51" s="234">
        <f t="shared" si="3"/>
        <v>0.99999999999999978</v>
      </c>
      <c r="D51" s="234">
        <f t="shared" si="3"/>
        <v>0.99999999999999944</v>
      </c>
      <c r="E51" s="234">
        <f t="shared" si="3"/>
        <v>1.0000000000000002</v>
      </c>
      <c r="F51" s="234">
        <f t="shared" si="3"/>
        <v>1.0000000000000002</v>
      </c>
      <c r="G51" s="234">
        <f t="shared" si="3"/>
        <v>0.99999999999999989</v>
      </c>
      <c r="H51" s="234">
        <f t="shared" si="3"/>
        <v>1</v>
      </c>
      <c r="I51" s="234">
        <f t="shared" si="3"/>
        <v>0.99999999999999978</v>
      </c>
      <c r="J51" s="234">
        <f t="shared" si="3"/>
        <v>1.0000000000000002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0.99999999999999989</v>
      </c>
      <c r="P51" s="234">
        <f t="shared" si="3"/>
        <v>0.99999999999999967</v>
      </c>
      <c r="Q51" s="234">
        <f t="shared" si="3"/>
        <v>0.99999999999999978</v>
      </c>
      <c r="R51" s="234">
        <f t="shared" si="3"/>
        <v>1.0000000000000002</v>
      </c>
      <c r="S51" s="234">
        <f t="shared" si="3"/>
        <v>1</v>
      </c>
      <c r="T51" s="234">
        <f t="shared" si="3"/>
        <v>0.99999999999999967</v>
      </c>
      <c r="U51" s="234">
        <f t="shared" si="3"/>
        <v>1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1.495479400018945E-2</v>
      </c>
      <c r="C52" s="235">
        <f t="shared" si="4"/>
        <v>1.5751677299479124E-2</v>
      </c>
      <c r="D52" s="235">
        <f t="shared" si="4"/>
        <v>1.6677927321059962E-2</v>
      </c>
      <c r="E52" s="235">
        <f t="shared" si="4"/>
        <v>1.6371738921526012E-2</v>
      </c>
      <c r="F52" s="235">
        <f t="shared" si="4"/>
        <v>1.7553654158983058E-2</v>
      </c>
      <c r="G52" s="235">
        <f t="shared" si="4"/>
        <v>1.7595287284729491E-2</v>
      </c>
      <c r="H52" s="235">
        <f t="shared" si="4"/>
        <v>1.75186972601582E-2</v>
      </c>
      <c r="I52" s="235">
        <f t="shared" si="4"/>
        <v>1.7760423868297494E-2</v>
      </c>
      <c r="J52" s="235">
        <f t="shared" si="4"/>
        <v>1.8810299819282391E-2</v>
      </c>
      <c r="K52" s="235">
        <f t="shared" si="4"/>
        <v>1.9140029210517329E-2</v>
      </c>
      <c r="L52" s="235">
        <f t="shared" si="4"/>
        <v>1.9698261105761873E-2</v>
      </c>
      <c r="M52" s="235">
        <f t="shared" si="4"/>
        <v>1.9588637519870701E-2</v>
      </c>
      <c r="N52" s="235">
        <f t="shared" si="4"/>
        <v>2.1731042110741356E-2</v>
      </c>
      <c r="O52" s="235">
        <f t="shared" si="4"/>
        <v>2.0086556399297788E-2</v>
      </c>
      <c r="P52" s="235">
        <f t="shared" si="4"/>
        <v>2.0187291943489484E-2</v>
      </c>
      <c r="Q52" s="235">
        <f t="shared" si="4"/>
        <v>2.0162947262209359E-2</v>
      </c>
      <c r="R52" s="235">
        <f t="shared" si="4"/>
        <v>2.0069391885721901E-2</v>
      </c>
      <c r="S52" s="235">
        <f t="shared" si="4"/>
        <v>2.004604289866041E-2</v>
      </c>
      <c r="T52" s="235">
        <f t="shared" si="4"/>
        <v>2.0114659843092617E-2</v>
      </c>
      <c r="U52" s="235">
        <f t="shared" si="4"/>
        <v>2.0169301577014027E-2</v>
      </c>
      <c r="V52" s="235">
        <f t="shared" si="4"/>
        <v>2.0150706869901752E-2</v>
      </c>
      <c r="W52" s="235">
        <f t="shared" si="4"/>
        <v>2.0180548209257364E-2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5.2810920022853423E-3</v>
      </c>
      <c r="C53" s="235">
        <f t="shared" si="5"/>
        <v>5.5625010286203206E-3</v>
      </c>
      <c r="D53" s="235">
        <f t="shared" si="5"/>
        <v>5.8895942390667618E-3</v>
      </c>
      <c r="E53" s="235">
        <f t="shared" si="5"/>
        <v>5.781467767518522E-3</v>
      </c>
      <c r="F53" s="235">
        <f t="shared" si="5"/>
        <v>6.1988458409198994E-3</v>
      </c>
      <c r="G53" s="235">
        <f t="shared" si="5"/>
        <v>6.213548040589577E-3</v>
      </c>
      <c r="H53" s="235">
        <f t="shared" si="5"/>
        <v>6.1865012644044199E-3</v>
      </c>
      <c r="I53" s="235">
        <f t="shared" si="5"/>
        <v>6.2718638883875874E-3</v>
      </c>
      <c r="J53" s="235">
        <f t="shared" si="5"/>
        <v>6.6426139962170814E-3</v>
      </c>
      <c r="K53" s="235">
        <f t="shared" si="5"/>
        <v>6.7590536643895192E-3</v>
      </c>
      <c r="L53" s="235">
        <f t="shared" si="5"/>
        <v>6.9561860352773588E-3</v>
      </c>
      <c r="M53" s="235">
        <f t="shared" si="5"/>
        <v>6.917473884330688E-3</v>
      </c>
      <c r="N53" s="235">
        <f t="shared" si="5"/>
        <v>7.6740363451952825E-3</v>
      </c>
      <c r="O53" s="235">
        <f t="shared" si="5"/>
        <v>7.0933074940678726E-3</v>
      </c>
      <c r="P53" s="235">
        <f t="shared" si="5"/>
        <v>7.1288809480900307E-3</v>
      </c>
      <c r="Q53" s="235">
        <f t="shared" si="5"/>
        <v>7.1202839388898355E-3</v>
      </c>
      <c r="R53" s="235">
        <f t="shared" si="5"/>
        <v>7.0872460681888115E-3</v>
      </c>
      <c r="S53" s="235">
        <f t="shared" si="5"/>
        <v>7.0790006755187184E-3</v>
      </c>
      <c r="T53" s="235">
        <f t="shared" si="5"/>
        <v>7.1032318616158071E-3</v>
      </c>
      <c r="U53" s="235">
        <f t="shared" si="5"/>
        <v>7.1225278829451311E-3</v>
      </c>
      <c r="V53" s="235">
        <f t="shared" si="5"/>
        <v>7.1159614027238556E-3</v>
      </c>
      <c r="W53" s="235">
        <f t="shared" si="5"/>
        <v>7.1264994856025917E-3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3.4957604547966425E-2</v>
      </c>
      <c r="C54" s="235">
        <f t="shared" si="6"/>
        <v>3.6820360480752545E-2</v>
      </c>
      <c r="D54" s="235">
        <f t="shared" si="6"/>
        <v>3.8985517818697704E-2</v>
      </c>
      <c r="E54" s="235">
        <f t="shared" si="6"/>
        <v>3.8269786596459056E-2</v>
      </c>
      <c r="F54" s="235">
        <f t="shared" si="6"/>
        <v>4.1032574601410257E-2</v>
      </c>
      <c r="G54" s="235">
        <f t="shared" si="6"/>
        <v>4.112989418641564E-2</v>
      </c>
      <c r="H54" s="235">
        <f t="shared" si="6"/>
        <v>4.0950861042177863E-2</v>
      </c>
      <c r="I54" s="235">
        <f t="shared" si="6"/>
        <v>4.1515909492590972E-2</v>
      </c>
      <c r="J54" s="235">
        <f t="shared" si="6"/>
        <v>4.3970048835365295E-2</v>
      </c>
      <c r="K54" s="235">
        <f t="shared" si="6"/>
        <v>4.474080834341914E-2</v>
      </c>
      <c r="L54" s="235">
        <f t="shared" si="6"/>
        <v>4.6045704274434544E-2</v>
      </c>
      <c r="M54" s="235">
        <f t="shared" si="6"/>
        <v>4.5789453471871501E-2</v>
      </c>
      <c r="N54" s="235">
        <f t="shared" si="6"/>
        <v>5.0797435024038343E-2</v>
      </c>
      <c r="O54" s="235">
        <f t="shared" si="6"/>
        <v>4.6953364608578456E-2</v>
      </c>
      <c r="P54" s="235">
        <f t="shared" si="6"/>
        <v>4.7188839153913725E-2</v>
      </c>
      <c r="Q54" s="235">
        <f t="shared" si="6"/>
        <v>4.7131932202134519E-2</v>
      </c>
      <c r="R54" s="235">
        <f t="shared" si="6"/>
        <v>4.6913241670219236E-2</v>
      </c>
      <c r="S54" s="235">
        <f t="shared" si="6"/>
        <v>4.6858662205180771E-2</v>
      </c>
      <c r="T54" s="235">
        <f t="shared" si="6"/>
        <v>4.7019057862166751E-2</v>
      </c>
      <c r="U54" s="235">
        <f t="shared" si="6"/>
        <v>4.7146785741682545E-2</v>
      </c>
      <c r="V54" s="235">
        <f t="shared" si="6"/>
        <v>4.7103319651951851E-2</v>
      </c>
      <c r="W54" s="235">
        <f t="shared" si="6"/>
        <v>4.7173075326310342E-2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1.533132419569826E-2</v>
      </c>
      <c r="C55" s="235">
        <f t="shared" si="7"/>
        <v>1.6148271337022489E-2</v>
      </c>
      <c r="D55" s="235">
        <f t="shared" si="7"/>
        <v>1.7097842382063203E-2</v>
      </c>
      <c r="E55" s="235">
        <f t="shared" si="7"/>
        <v>1.6783944803924884E-2</v>
      </c>
      <c r="F55" s="235">
        <f t="shared" si="7"/>
        <v>1.7995618176159904E-2</v>
      </c>
      <c r="G55" s="235">
        <f t="shared" si="7"/>
        <v>1.80382995362703E-2</v>
      </c>
      <c r="H55" s="235">
        <f t="shared" si="7"/>
        <v>1.7959781136294737E-2</v>
      </c>
      <c r="I55" s="235">
        <f t="shared" si="7"/>
        <v>1.8207593910985115E-2</v>
      </c>
      <c r="J55" s="235">
        <f t="shared" si="7"/>
        <v>1.9283903525789084E-2</v>
      </c>
      <c r="K55" s="235">
        <f t="shared" si="7"/>
        <v>1.962193480818648E-2</v>
      </c>
      <c r="L55" s="235">
        <f t="shared" si="7"/>
        <v>2.0194221806072565E-2</v>
      </c>
      <c r="M55" s="235">
        <f t="shared" si="7"/>
        <v>2.0081838129321732E-2</v>
      </c>
      <c r="N55" s="235">
        <f t="shared" si="7"/>
        <v>2.2278183952645969E-2</v>
      </c>
      <c r="O55" s="235">
        <f t="shared" si="7"/>
        <v>2.0592293556762516E-2</v>
      </c>
      <c r="P55" s="235">
        <f t="shared" si="7"/>
        <v>2.0695565409655531E-2</v>
      </c>
      <c r="Q55" s="235">
        <f t="shared" si="7"/>
        <v>2.0670607780607499E-2</v>
      </c>
      <c r="R55" s="235">
        <f t="shared" si="7"/>
        <v>2.0574696876909215E-2</v>
      </c>
      <c r="S55" s="235">
        <f t="shared" si="7"/>
        <v>2.0550760011561791E-2</v>
      </c>
      <c r="T55" s="235">
        <f t="shared" si="7"/>
        <v>2.0621104586043729E-2</v>
      </c>
      <c r="U55" s="235">
        <f t="shared" si="7"/>
        <v>2.0677122083667142E-2</v>
      </c>
      <c r="V55" s="235">
        <f t="shared" si="7"/>
        <v>2.0658059201018358E-2</v>
      </c>
      <c r="W55" s="235">
        <f t="shared" si="7"/>
        <v>2.0688651882407944E-2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3.9234875721556109E-2</v>
      </c>
      <c r="C56" s="235">
        <f t="shared" si="8"/>
        <v>3.8241648211521241E-2</v>
      </c>
      <c r="D56" s="235">
        <f t="shared" si="8"/>
        <v>3.7765175771574865E-2</v>
      </c>
      <c r="E56" s="235">
        <f t="shared" si="8"/>
        <v>4.1447097828298321E-2</v>
      </c>
      <c r="F56" s="235">
        <f t="shared" si="8"/>
        <v>4.0836582281756392E-2</v>
      </c>
      <c r="G56" s="235">
        <f t="shared" si="8"/>
        <v>4.0206594921156379E-2</v>
      </c>
      <c r="H56" s="235">
        <f t="shared" si="8"/>
        <v>3.9243524888460987E-2</v>
      </c>
      <c r="I56" s="235">
        <f t="shared" si="8"/>
        <v>3.8877051598305359E-2</v>
      </c>
      <c r="J56" s="235">
        <f t="shared" si="8"/>
        <v>3.8487834448243073E-2</v>
      </c>
      <c r="K56" s="235">
        <f t="shared" si="8"/>
        <v>3.8147292880563705E-2</v>
      </c>
      <c r="L56" s="235">
        <f t="shared" si="8"/>
        <v>3.8187871613537268E-2</v>
      </c>
      <c r="M56" s="235">
        <f t="shared" si="8"/>
        <v>3.8216007985411027E-2</v>
      </c>
      <c r="N56" s="235">
        <f t="shared" si="8"/>
        <v>3.9041963008034794E-2</v>
      </c>
      <c r="O56" s="235">
        <f t="shared" si="8"/>
        <v>3.7550296719328288E-2</v>
      </c>
      <c r="P56" s="235">
        <f t="shared" si="8"/>
        <v>3.7833557869736717E-2</v>
      </c>
      <c r="Q56" s="235">
        <f t="shared" si="8"/>
        <v>3.7792392556298703E-2</v>
      </c>
      <c r="R56" s="235">
        <f t="shared" si="8"/>
        <v>3.7483197708456831E-2</v>
      </c>
      <c r="S56" s="235">
        <f t="shared" si="8"/>
        <v>3.7666513047731304E-2</v>
      </c>
      <c r="T56" s="235">
        <f t="shared" si="8"/>
        <v>3.7451318848932276E-2</v>
      </c>
      <c r="U56" s="235">
        <f t="shared" si="8"/>
        <v>3.7507585648886531E-2</v>
      </c>
      <c r="V56" s="235">
        <f t="shared" si="8"/>
        <v>3.802410827330225E-2</v>
      </c>
      <c r="W56" s="235">
        <f t="shared" si="8"/>
        <v>3.8133766706928071E-2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0.19111540737871763</v>
      </c>
      <c r="C57" s="236">
        <f t="shared" si="9"/>
        <v>0.18614694476932109</v>
      </c>
      <c r="D57" s="236">
        <f t="shared" si="9"/>
        <v>0.1837614237937302</v>
      </c>
      <c r="E57" s="236">
        <f t="shared" si="9"/>
        <v>0.18406461007104993</v>
      </c>
      <c r="F57" s="236">
        <f t="shared" si="9"/>
        <v>0.18256669971828662</v>
      </c>
      <c r="G57" s="236">
        <f t="shared" si="9"/>
        <v>0.18251079984859922</v>
      </c>
      <c r="H57" s="236">
        <f t="shared" si="9"/>
        <v>0.18097816204883474</v>
      </c>
      <c r="I57" s="236">
        <f t="shared" si="9"/>
        <v>0.18174227799586479</v>
      </c>
      <c r="J57" s="236">
        <f t="shared" si="9"/>
        <v>0.17921356667107372</v>
      </c>
      <c r="K57" s="236">
        <f t="shared" si="9"/>
        <v>0.17908596929277668</v>
      </c>
      <c r="L57" s="236">
        <f t="shared" si="9"/>
        <v>0.17894209177117529</v>
      </c>
      <c r="M57" s="236">
        <f t="shared" si="9"/>
        <v>0.1791448860450639</v>
      </c>
      <c r="N57" s="236">
        <f t="shared" si="9"/>
        <v>0.18547039117009467</v>
      </c>
      <c r="O57" s="236">
        <f t="shared" si="9"/>
        <v>0.17980954247334624</v>
      </c>
      <c r="P57" s="236">
        <f t="shared" si="9"/>
        <v>0.17945242926330121</v>
      </c>
      <c r="Q57" s="236">
        <f t="shared" si="9"/>
        <v>0.17946958563503304</v>
      </c>
      <c r="R57" s="236">
        <f t="shared" si="9"/>
        <v>0.17921312293671343</v>
      </c>
      <c r="S57" s="236">
        <f t="shared" si="9"/>
        <v>0.1794739587666721</v>
      </c>
      <c r="T57" s="236">
        <f t="shared" si="9"/>
        <v>0.17948906681786311</v>
      </c>
      <c r="U57" s="236">
        <f t="shared" si="9"/>
        <v>0.17956136620716362</v>
      </c>
      <c r="V57" s="236">
        <f t="shared" si="9"/>
        <v>0.17973860517317092</v>
      </c>
      <c r="W57" s="236">
        <f t="shared" si="9"/>
        <v>0.1799065528345995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0.16718891513567005</v>
      </c>
      <c r="C58" s="304">
        <f t="shared" si="10"/>
        <v>0.15511026634170511</v>
      </c>
      <c r="D58" s="304">
        <f t="shared" si="10"/>
        <v>0.14433257444835099</v>
      </c>
      <c r="E58" s="304">
        <f t="shared" si="10"/>
        <v>0.14730721523314566</v>
      </c>
      <c r="F58" s="304">
        <f t="shared" si="10"/>
        <v>0.13448944975705582</v>
      </c>
      <c r="G58" s="304">
        <f t="shared" si="10"/>
        <v>0.13386852922373968</v>
      </c>
      <c r="H58" s="304">
        <f t="shared" si="10"/>
        <v>0.13137077321598237</v>
      </c>
      <c r="I58" s="304">
        <f t="shared" si="10"/>
        <v>0.13035222872721586</v>
      </c>
      <c r="J58" s="304">
        <f t="shared" si="10"/>
        <v>0.11051025940555616</v>
      </c>
      <c r="K58" s="304">
        <f t="shared" si="10"/>
        <v>0.10434172431846668</v>
      </c>
      <c r="L58" s="304">
        <f t="shared" si="10"/>
        <v>9.2111329194242475E-2</v>
      </c>
      <c r="M58" s="304">
        <f t="shared" si="10"/>
        <v>9.6234187471080548E-2</v>
      </c>
      <c r="N58" s="304">
        <f t="shared" si="10"/>
        <v>4.0751831828548829E-2</v>
      </c>
      <c r="O58" s="304">
        <f t="shared" si="10"/>
        <v>8.6483927782622788E-2</v>
      </c>
      <c r="P58" s="304">
        <f t="shared" si="10"/>
        <v>8.0560125174953132E-2</v>
      </c>
      <c r="Q58" s="304">
        <f t="shared" si="10"/>
        <v>8.1876282383249496E-2</v>
      </c>
      <c r="R58" s="304">
        <f t="shared" si="10"/>
        <v>8.3018244746366959E-2</v>
      </c>
      <c r="S58" s="304">
        <f t="shared" si="10"/>
        <v>8.5220165921191748E-2</v>
      </c>
      <c r="T58" s="304">
        <f t="shared" si="10"/>
        <v>8.3455552860678267E-2</v>
      </c>
      <c r="U58" s="304">
        <f t="shared" si="10"/>
        <v>8.1972344947743941E-2</v>
      </c>
      <c r="V58" s="304">
        <f t="shared" si="10"/>
        <v>8.3493943507861448E-2</v>
      </c>
      <c r="W58" s="304">
        <f t="shared" si="10"/>
        <v>8.3468667257940068E-2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2.3926492243047579E-2</v>
      </c>
      <c r="C59" s="304">
        <f t="shared" si="11"/>
        <v>3.1036678427615975E-2</v>
      </c>
      <c r="D59" s="304">
        <f t="shared" si="11"/>
        <v>3.9428849345379192E-2</v>
      </c>
      <c r="E59" s="304">
        <f t="shared" si="11"/>
        <v>3.6757394837904273E-2</v>
      </c>
      <c r="F59" s="304">
        <f t="shared" si="11"/>
        <v>4.8077249961230792E-2</v>
      </c>
      <c r="G59" s="304">
        <f t="shared" si="11"/>
        <v>4.864227062485954E-2</v>
      </c>
      <c r="H59" s="304">
        <f t="shared" si="11"/>
        <v>4.9607388832852393E-2</v>
      </c>
      <c r="I59" s="304">
        <f t="shared" si="11"/>
        <v>5.139004926864893E-2</v>
      </c>
      <c r="J59" s="304">
        <f t="shared" si="11"/>
        <v>6.8703307265517544E-2</v>
      </c>
      <c r="K59" s="304">
        <f t="shared" si="11"/>
        <v>7.4744244974309995E-2</v>
      </c>
      <c r="L59" s="304">
        <f t="shared" si="11"/>
        <v>8.6830762576932813E-2</v>
      </c>
      <c r="M59" s="304">
        <f t="shared" si="11"/>
        <v>8.2910698573983352E-2</v>
      </c>
      <c r="N59" s="304">
        <f t="shared" si="11"/>
        <v>0.14471855934154584</v>
      </c>
      <c r="O59" s="304">
        <f t="shared" si="11"/>
        <v>9.3325614690723438E-2</v>
      </c>
      <c r="P59" s="304">
        <f t="shared" si="11"/>
        <v>9.8892304088348079E-2</v>
      </c>
      <c r="Q59" s="304">
        <f t="shared" si="11"/>
        <v>9.7593303251783559E-2</v>
      </c>
      <c r="R59" s="304">
        <f t="shared" si="11"/>
        <v>9.6194878190346458E-2</v>
      </c>
      <c r="S59" s="304">
        <f t="shared" si="11"/>
        <v>9.4253792845480341E-2</v>
      </c>
      <c r="T59" s="304">
        <f t="shared" si="11"/>
        <v>9.6033513957184832E-2</v>
      </c>
      <c r="U59" s="304">
        <f t="shared" si="11"/>
        <v>9.7589021259419678E-2</v>
      </c>
      <c r="V59" s="304">
        <f t="shared" si="11"/>
        <v>9.6244661665309497E-2</v>
      </c>
      <c r="W59" s="304">
        <f t="shared" si="11"/>
        <v>9.6437885576659416E-2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7.8790541512802889E-2</v>
      </c>
      <c r="C60" s="303">
        <f t="shared" si="12"/>
        <v>7.7824848443604322E-2</v>
      </c>
      <c r="D60" s="303">
        <f t="shared" si="12"/>
        <v>7.7581542412161364E-2</v>
      </c>
      <c r="E60" s="303">
        <f t="shared" si="12"/>
        <v>7.7468647457470521E-2</v>
      </c>
      <c r="F60" s="303">
        <f t="shared" si="12"/>
        <v>7.7499076525177901E-2</v>
      </c>
      <c r="G60" s="303">
        <f t="shared" si="12"/>
        <v>7.7489308340670374E-2</v>
      </c>
      <c r="H60" s="303">
        <f t="shared" si="12"/>
        <v>7.6912494238494222E-2</v>
      </c>
      <c r="I60" s="303">
        <f t="shared" si="12"/>
        <v>7.7234057537667627E-2</v>
      </c>
      <c r="J60" s="303">
        <f t="shared" si="12"/>
        <v>7.594732582654555E-2</v>
      </c>
      <c r="K60" s="303">
        <f t="shared" si="12"/>
        <v>7.5546219208741494E-2</v>
      </c>
      <c r="L60" s="303">
        <f t="shared" si="12"/>
        <v>7.4587452493153392E-2</v>
      </c>
      <c r="M60" s="303">
        <f t="shared" si="12"/>
        <v>7.4889224722567427E-2</v>
      </c>
      <c r="N60" s="303">
        <f t="shared" si="12"/>
        <v>6.7718557642346036E-2</v>
      </c>
      <c r="O60" s="303">
        <f t="shared" si="12"/>
        <v>7.4221260072343281E-2</v>
      </c>
      <c r="P60" s="303">
        <f t="shared" si="12"/>
        <v>7.3524395757669947E-2</v>
      </c>
      <c r="Q60" s="303">
        <f t="shared" si="12"/>
        <v>7.3672541880798151E-2</v>
      </c>
      <c r="R60" s="303">
        <f t="shared" si="12"/>
        <v>7.3746064752001989E-2</v>
      </c>
      <c r="S60" s="303">
        <f t="shared" si="12"/>
        <v>7.4012457855349614E-2</v>
      </c>
      <c r="T60" s="303">
        <f t="shared" si="12"/>
        <v>7.3824767769427854E-2</v>
      </c>
      <c r="U60" s="303">
        <f t="shared" si="12"/>
        <v>7.3672177918215967E-2</v>
      </c>
      <c r="V60" s="303">
        <f t="shared" si="12"/>
        <v>7.3897115242325853E-2</v>
      </c>
      <c r="W60" s="303">
        <f t="shared" si="12"/>
        <v>7.3931547419789315E-2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6.1561683257188388E-2</v>
      </c>
      <c r="C61" s="304">
        <f t="shared" si="13"/>
        <v>5.9677930774429566E-2</v>
      </c>
      <c r="D61" s="304">
        <f t="shared" si="13"/>
        <v>5.836752677220388E-2</v>
      </c>
      <c r="E61" s="304">
        <f t="shared" si="13"/>
        <v>5.8607380008829958E-2</v>
      </c>
      <c r="F61" s="304">
        <f t="shared" si="13"/>
        <v>5.7276168782726497E-2</v>
      </c>
      <c r="G61" s="304">
        <f t="shared" si="13"/>
        <v>5.72184366328033E-2</v>
      </c>
      <c r="H61" s="304">
        <f t="shared" si="13"/>
        <v>5.6729859030382079E-2</v>
      </c>
      <c r="I61" s="304">
        <f t="shared" si="13"/>
        <v>5.6772938154635431E-2</v>
      </c>
      <c r="J61" s="304">
        <f t="shared" si="13"/>
        <v>5.4276683668056311E-2</v>
      </c>
      <c r="K61" s="304">
        <f t="shared" si="13"/>
        <v>5.3495708163778466E-2</v>
      </c>
      <c r="L61" s="304">
        <f t="shared" si="13"/>
        <v>5.1893823382049883E-2</v>
      </c>
      <c r="M61" s="304">
        <f t="shared" si="13"/>
        <v>5.232188884042898E-2</v>
      </c>
      <c r="N61" s="304">
        <f t="shared" si="13"/>
        <v>4.2683037643340381E-2</v>
      </c>
      <c r="O61" s="304">
        <f t="shared" si="13"/>
        <v>5.1080290491450075E-2</v>
      </c>
      <c r="P61" s="304">
        <f t="shared" si="13"/>
        <v>5.02673725278827E-2</v>
      </c>
      <c r="Q61" s="304">
        <f t="shared" si="13"/>
        <v>5.0443565246841529E-2</v>
      </c>
      <c r="R61" s="304">
        <f t="shared" si="13"/>
        <v>5.0624869764555006E-2</v>
      </c>
      <c r="S61" s="304">
        <f t="shared" si="13"/>
        <v>5.0918162361703052E-2</v>
      </c>
      <c r="T61" s="304">
        <f t="shared" si="13"/>
        <v>5.0651421263140074E-2</v>
      </c>
      <c r="U61" s="304">
        <f t="shared" si="13"/>
        <v>5.0435880716080343E-2</v>
      </c>
      <c r="V61" s="304">
        <f t="shared" si="13"/>
        <v>5.0682240306062838E-2</v>
      </c>
      <c r="W61" s="304">
        <f t="shared" si="13"/>
        <v>5.0682293393723446E-2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1.7228858255614501E-2</v>
      </c>
      <c r="C62" s="304">
        <f t="shared" si="14"/>
        <v>1.8146917669174745E-2</v>
      </c>
      <c r="D62" s="304">
        <f t="shared" si="14"/>
        <v>1.9214015639957491E-2</v>
      </c>
      <c r="E62" s="304">
        <f t="shared" si="14"/>
        <v>1.8861267448640563E-2</v>
      </c>
      <c r="F62" s="304">
        <f t="shared" si="14"/>
        <v>2.0222907742451404E-2</v>
      </c>
      <c r="G62" s="304">
        <f t="shared" si="14"/>
        <v>2.0270871707867077E-2</v>
      </c>
      <c r="H62" s="304">
        <f t="shared" si="14"/>
        <v>2.0182635208112143E-2</v>
      </c>
      <c r="I62" s="304">
        <f t="shared" si="14"/>
        <v>2.0461119383032203E-2</v>
      </c>
      <c r="J62" s="304">
        <f t="shared" si="14"/>
        <v>2.1670642158489236E-2</v>
      </c>
      <c r="K62" s="304">
        <f t="shared" si="14"/>
        <v>2.2050511044963018E-2</v>
      </c>
      <c r="L62" s="304">
        <f t="shared" si="14"/>
        <v>2.2693629111103512E-2</v>
      </c>
      <c r="M62" s="304">
        <f t="shared" si="14"/>
        <v>2.2567335882138453E-2</v>
      </c>
      <c r="N62" s="304">
        <f t="shared" si="14"/>
        <v>2.5035519999005652E-2</v>
      </c>
      <c r="O62" s="304">
        <f t="shared" si="14"/>
        <v>2.3140969580893199E-2</v>
      </c>
      <c r="P62" s="304">
        <f t="shared" si="14"/>
        <v>2.3257023229787243E-2</v>
      </c>
      <c r="Q62" s="304">
        <f t="shared" si="14"/>
        <v>2.3228976633956629E-2</v>
      </c>
      <c r="R62" s="304">
        <f t="shared" si="14"/>
        <v>2.3121194987446973E-2</v>
      </c>
      <c r="S62" s="304">
        <f t="shared" si="14"/>
        <v>2.3094295493646555E-2</v>
      </c>
      <c r="T62" s="304">
        <f t="shared" si="14"/>
        <v>2.3173346506287787E-2</v>
      </c>
      <c r="U62" s="304">
        <f t="shared" si="14"/>
        <v>2.3236297202135624E-2</v>
      </c>
      <c r="V62" s="304">
        <f t="shared" si="14"/>
        <v>2.3214874936263018E-2</v>
      </c>
      <c r="W62" s="304">
        <f t="shared" si="14"/>
        <v>2.3249254026065858E-2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0.23401886617802167</v>
      </c>
      <c r="C63" s="303">
        <f t="shared" si="15"/>
        <v>0.2279350344114135</v>
      </c>
      <c r="D63" s="303">
        <f t="shared" si="15"/>
        <v>0.22501398831885344</v>
      </c>
      <c r="E63" s="303">
        <f t="shared" si="15"/>
        <v>0.22538523682169376</v>
      </c>
      <c r="F63" s="303">
        <f t="shared" si="15"/>
        <v>0.22355106087953475</v>
      </c>
      <c r="G63" s="303">
        <f t="shared" si="15"/>
        <v>0.22348261205950923</v>
      </c>
      <c r="H63" s="303">
        <f t="shared" si="15"/>
        <v>0.22160591271285882</v>
      </c>
      <c r="I63" s="303">
        <f t="shared" si="15"/>
        <v>0.22254156489289564</v>
      </c>
      <c r="J63" s="303">
        <f t="shared" si="15"/>
        <v>0.2194451836788657</v>
      </c>
      <c r="K63" s="303">
        <f t="shared" si="15"/>
        <v>0.21928894199115506</v>
      </c>
      <c r="L63" s="303">
        <f t="shared" si="15"/>
        <v>0.21911276543409228</v>
      </c>
      <c r="M63" s="303">
        <f t="shared" si="15"/>
        <v>0.21936108495313936</v>
      </c>
      <c r="N63" s="303">
        <f t="shared" si="15"/>
        <v>0.22710660143276898</v>
      </c>
      <c r="O63" s="303">
        <f t="shared" si="15"/>
        <v>0.2201749499673627</v>
      </c>
      <c r="P63" s="303">
        <f t="shared" si="15"/>
        <v>0.21973766848567489</v>
      </c>
      <c r="Q63" s="303">
        <f t="shared" si="15"/>
        <v>0.2197586762877955</v>
      </c>
      <c r="R63" s="303">
        <f t="shared" si="15"/>
        <v>0.21944464033066952</v>
      </c>
      <c r="S63" s="303">
        <f t="shared" si="15"/>
        <v>0.21976403114286364</v>
      </c>
      <c r="T63" s="303">
        <f t="shared" si="15"/>
        <v>0.21978253079738336</v>
      </c>
      <c r="U63" s="303">
        <f t="shared" si="15"/>
        <v>0.21987106066183298</v>
      </c>
      <c r="V63" s="303">
        <f t="shared" si="15"/>
        <v>0.22008808796714813</v>
      </c>
      <c r="W63" s="303">
        <f t="shared" si="15"/>
        <v>0.22029373816481571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0.20472112057428993</v>
      </c>
      <c r="C64" s="304">
        <f t="shared" si="16"/>
        <v>0.18993093837759803</v>
      </c>
      <c r="D64" s="304">
        <f t="shared" si="16"/>
        <v>0.176733764630634</v>
      </c>
      <c r="E64" s="304">
        <f t="shared" si="16"/>
        <v>0.18037618191813753</v>
      </c>
      <c r="F64" s="304">
        <f t="shared" si="16"/>
        <v>0.16468095888619091</v>
      </c>
      <c r="G64" s="304">
        <f t="shared" si="16"/>
        <v>0.16392064802906894</v>
      </c>
      <c r="H64" s="304">
        <f t="shared" si="16"/>
        <v>0.16086217128487623</v>
      </c>
      <c r="I64" s="304">
        <f t="shared" si="16"/>
        <v>0.15961497395169286</v>
      </c>
      <c r="J64" s="304">
        <f t="shared" si="16"/>
        <v>0.13531868498639524</v>
      </c>
      <c r="K64" s="304">
        <f t="shared" si="16"/>
        <v>0.12776537671648974</v>
      </c>
      <c r="L64" s="304">
        <f t="shared" si="16"/>
        <v>0.11278938268682757</v>
      </c>
      <c r="M64" s="304">
        <f t="shared" si="16"/>
        <v>0.11783778057683325</v>
      </c>
      <c r="N64" s="304">
        <f t="shared" si="16"/>
        <v>4.990020223903939E-2</v>
      </c>
      <c r="O64" s="304">
        <f t="shared" si="16"/>
        <v>0.10589868708076255</v>
      </c>
      <c r="P64" s="304">
        <f t="shared" si="16"/>
        <v>9.8645051234636474E-2</v>
      </c>
      <c r="Q64" s="304">
        <f t="shared" si="16"/>
        <v>0.10025667230601976</v>
      </c>
      <c r="R64" s="304">
        <f t="shared" si="16"/>
        <v>0.10165499356697995</v>
      </c>
      <c r="S64" s="304">
        <f t="shared" si="16"/>
        <v>0.10435122357696941</v>
      </c>
      <c r="T64" s="304">
        <f t="shared" si="16"/>
        <v>0.10219047289062649</v>
      </c>
      <c r="U64" s="304">
        <f t="shared" si="16"/>
        <v>0.10037429993601298</v>
      </c>
      <c r="V64" s="304">
        <f t="shared" si="16"/>
        <v>0.10223748184636096</v>
      </c>
      <c r="W64" s="304">
        <f t="shared" si="16"/>
        <v>0.10220653133625314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2.9297745603731735E-2</v>
      </c>
      <c r="C65" s="304">
        <f t="shared" si="17"/>
        <v>3.8004096033815472E-2</v>
      </c>
      <c r="D65" s="304">
        <f t="shared" si="17"/>
        <v>4.8280223688219451E-2</v>
      </c>
      <c r="E65" s="304">
        <f t="shared" si="17"/>
        <v>4.5009054903556257E-2</v>
      </c>
      <c r="F65" s="304">
        <f t="shared" si="17"/>
        <v>5.8870101993343846E-2</v>
      </c>
      <c r="G65" s="304">
        <f t="shared" si="17"/>
        <v>5.9561964030440256E-2</v>
      </c>
      <c r="H65" s="304">
        <f t="shared" si="17"/>
        <v>6.0743741427982535E-2</v>
      </c>
      <c r="I65" s="304">
        <f t="shared" si="17"/>
        <v>6.2926590941202787E-2</v>
      </c>
      <c r="J65" s="304">
        <f t="shared" si="17"/>
        <v>8.4126498692470464E-2</v>
      </c>
      <c r="K65" s="304">
        <f t="shared" si="17"/>
        <v>9.1523565274665333E-2</v>
      </c>
      <c r="L65" s="304">
        <f t="shared" si="17"/>
        <v>0.1063233827472647</v>
      </c>
      <c r="M65" s="304">
        <f t="shared" si="17"/>
        <v>0.10152330437630611</v>
      </c>
      <c r="N65" s="304">
        <f t="shared" si="17"/>
        <v>0.17720639919372957</v>
      </c>
      <c r="O65" s="304">
        <f t="shared" si="17"/>
        <v>0.11427626288660014</v>
      </c>
      <c r="P65" s="304">
        <f t="shared" si="17"/>
        <v>0.12109261725103844</v>
      </c>
      <c r="Q65" s="304">
        <f t="shared" si="17"/>
        <v>0.11950200398177573</v>
      </c>
      <c r="R65" s="304">
        <f t="shared" si="17"/>
        <v>0.11778964676368958</v>
      </c>
      <c r="S65" s="304">
        <f t="shared" si="17"/>
        <v>0.11541280756589424</v>
      </c>
      <c r="T65" s="304">
        <f t="shared" si="17"/>
        <v>0.11759205790675686</v>
      </c>
      <c r="U65" s="304">
        <f t="shared" si="17"/>
        <v>0.11949676072582001</v>
      </c>
      <c r="V65" s="304">
        <f t="shared" si="17"/>
        <v>0.11785060612078715</v>
      </c>
      <c r="W65" s="304">
        <f t="shared" si="17"/>
        <v>0.11808720682856254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0.23380729606779127</v>
      </c>
      <c r="C66" s="303">
        <f t="shared" si="18"/>
        <v>0.23493394187683034</v>
      </c>
      <c r="D66" s="303">
        <f t="shared" si="18"/>
        <v>0.22714636706196259</v>
      </c>
      <c r="E66" s="303">
        <f t="shared" si="18"/>
        <v>0.22746934195824081</v>
      </c>
      <c r="F66" s="303">
        <f t="shared" si="18"/>
        <v>0.21375465095279125</v>
      </c>
      <c r="G66" s="303">
        <f t="shared" si="18"/>
        <v>0.21389784650230331</v>
      </c>
      <c r="H66" s="303">
        <f t="shared" si="18"/>
        <v>0.21998931714900871</v>
      </c>
      <c r="I66" s="303">
        <f t="shared" si="18"/>
        <v>0.21472939338854935</v>
      </c>
      <c r="J66" s="303">
        <f t="shared" si="18"/>
        <v>0.20637278034212214</v>
      </c>
      <c r="K66" s="303">
        <f t="shared" si="18"/>
        <v>0.2024807448482395</v>
      </c>
      <c r="L66" s="303">
        <f t="shared" si="18"/>
        <v>0.19539362036643584</v>
      </c>
      <c r="M66" s="303">
        <f t="shared" si="18"/>
        <v>0.19624750372031766</v>
      </c>
      <c r="N66" s="303">
        <f t="shared" si="18"/>
        <v>0.15656977102003897</v>
      </c>
      <c r="O66" s="303">
        <f t="shared" si="18"/>
        <v>0.18867678873867441</v>
      </c>
      <c r="P66" s="303">
        <f t="shared" si="18"/>
        <v>0.18838243544552224</v>
      </c>
      <c r="Q66" s="303">
        <f t="shared" si="18"/>
        <v>0.1886003625056199</v>
      </c>
      <c r="R66" s="303">
        <f t="shared" si="18"/>
        <v>0.1908018006026577</v>
      </c>
      <c r="S66" s="303">
        <f t="shared" si="18"/>
        <v>0.19012008796334401</v>
      </c>
      <c r="T66" s="303">
        <f t="shared" si="18"/>
        <v>0.18946602420954431</v>
      </c>
      <c r="U66" s="303">
        <f t="shared" si="18"/>
        <v>0.18858660136162092</v>
      </c>
      <c r="V66" s="303">
        <f t="shared" si="18"/>
        <v>0.18772819314131703</v>
      </c>
      <c r="W66" s="303">
        <f t="shared" si="18"/>
        <v>0.18676545649242954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9.3774988178600943E-2</v>
      </c>
      <c r="C67" s="303">
        <f t="shared" si="19"/>
        <v>9.877189565654193E-2</v>
      </c>
      <c r="D67" s="303">
        <f t="shared" si="19"/>
        <v>0.10458000540536706</v>
      </c>
      <c r="E67" s="303">
        <f t="shared" si="19"/>
        <v>0.102660031546392</v>
      </c>
      <c r="F67" s="303">
        <f t="shared" si="19"/>
        <v>0.11007130631348265</v>
      </c>
      <c r="G67" s="303">
        <f t="shared" si="19"/>
        <v>0.11033236947989342</v>
      </c>
      <c r="H67" s="303">
        <f t="shared" si="19"/>
        <v>0.1098521068531611</v>
      </c>
      <c r="I67" s="303">
        <f t="shared" si="19"/>
        <v>0.11136786894392796</v>
      </c>
      <c r="J67" s="303">
        <f t="shared" si="19"/>
        <v>0.11795118295623469</v>
      </c>
      <c r="K67" s="303">
        <f t="shared" si="19"/>
        <v>0.12001877210288567</v>
      </c>
      <c r="L67" s="303">
        <f t="shared" si="19"/>
        <v>0.12351920075317749</v>
      </c>
      <c r="M67" s="303">
        <f t="shared" si="19"/>
        <v>0.1228317990764369</v>
      </c>
      <c r="N67" s="303">
        <f t="shared" si="19"/>
        <v>0.13626588350315189</v>
      </c>
      <c r="O67" s="303">
        <f t="shared" si="19"/>
        <v>0.1259540311199934</v>
      </c>
      <c r="P67" s="303">
        <f t="shared" si="19"/>
        <v>0.12658569976521986</v>
      </c>
      <c r="Q67" s="303">
        <f t="shared" si="19"/>
        <v>0.12643304489085472</v>
      </c>
      <c r="R67" s="303">
        <f t="shared" si="19"/>
        <v>0.12584639994448865</v>
      </c>
      <c r="S67" s="303">
        <f t="shared" si="19"/>
        <v>0.12569998863413256</v>
      </c>
      <c r="T67" s="303">
        <f t="shared" si="19"/>
        <v>0.12613025555408477</v>
      </c>
      <c r="U67" s="303">
        <f t="shared" si="19"/>
        <v>0.12647289002651374</v>
      </c>
      <c r="V67" s="303">
        <f t="shared" si="19"/>
        <v>0.12635629073135685</v>
      </c>
      <c r="W67" s="303">
        <f t="shared" si="19"/>
        <v>0.12654341275024064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5.8733210216370284E-2</v>
      </c>
      <c r="C68" s="237">
        <f t="shared" si="20"/>
        <v>6.1862876484892741E-2</v>
      </c>
      <c r="D68" s="237">
        <f t="shared" si="20"/>
        <v>6.5500615475462293E-2</v>
      </c>
      <c r="E68" s="237">
        <f t="shared" si="20"/>
        <v>6.4298096227426271E-2</v>
      </c>
      <c r="F68" s="237">
        <f t="shared" si="20"/>
        <v>6.8939930551497636E-2</v>
      </c>
      <c r="G68" s="237">
        <f t="shared" si="20"/>
        <v>6.9103439799863012E-2</v>
      </c>
      <c r="H68" s="237">
        <f t="shared" si="20"/>
        <v>6.8802641406146239E-2</v>
      </c>
      <c r="I68" s="237">
        <f t="shared" si="20"/>
        <v>6.9751994482527946E-2</v>
      </c>
      <c r="J68" s="237">
        <f t="shared" si="20"/>
        <v>7.3875259900261392E-2</v>
      </c>
      <c r="K68" s="237">
        <f t="shared" si="20"/>
        <v>7.5170233649125534E-2</v>
      </c>
      <c r="L68" s="237">
        <f t="shared" si="20"/>
        <v>7.736262434688207E-2</v>
      </c>
      <c r="M68" s="237">
        <f t="shared" si="20"/>
        <v>7.6932090491669061E-2</v>
      </c>
      <c r="N68" s="237">
        <f t="shared" si="20"/>
        <v>8.5346134790943842E-2</v>
      </c>
      <c r="O68" s="237">
        <f t="shared" si="20"/>
        <v>7.8887608850244928E-2</v>
      </c>
      <c r="P68" s="237">
        <f t="shared" si="20"/>
        <v>7.9283235957726031E-2</v>
      </c>
      <c r="Q68" s="237">
        <f t="shared" si="20"/>
        <v>7.9187625059758654E-2</v>
      </c>
      <c r="R68" s="237">
        <f t="shared" si="20"/>
        <v>7.882019722397296E-2</v>
      </c>
      <c r="S68" s="237">
        <f t="shared" si="20"/>
        <v>7.8728496798985192E-2</v>
      </c>
      <c r="T68" s="237">
        <f t="shared" si="20"/>
        <v>7.8997981849845203E-2</v>
      </c>
      <c r="U68" s="237">
        <f t="shared" si="20"/>
        <v>7.9212580890457351E-2</v>
      </c>
      <c r="V68" s="237">
        <f t="shared" si="20"/>
        <v>7.9139552345783126E-2</v>
      </c>
      <c r="W68" s="237">
        <f t="shared" si="20"/>
        <v>7.9256750727618994E-2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0.53732728248314476</v>
      </c>
      <c r="C72" s="324">
        <f>IF(C$5=0,0,C$5/MAE_fec!C$5)</f>
        <v>0.54327359395194941</v>
      </c>
      <c r="D72" s="324">
        <f>IF(D$5=0,0,D$5/MAE_fec!D$5)</f>
        <v>0.54628715140165574</v>
      </c>
      <c r="E72" s="324">
        <f>IF(E$5=0,0,E$5/MAE_fec!E$5)</f>
        <v>0.54545543486568182</v>
      </c>
      <c r="F72" s="324">
        <f>IF(F$5=0,0,F$5/MAE_fec!F$5)</f>
        <v>0.54756791338092992</v>
      </c>
      <c r="G72" s="324">
        <f>IF(G$5=0,0,G$5/MAE_fec!G$5)</f>
        <v>0.54785871298515665</v>
      </c>
      <c r="H72" s="324">
        <f>IF(H$5=0,0,H$5/MAE_fec!H$5)</f>
        <v>0.54975089602452754</v>
      </c>
      <c r="I72" s="324">
        <f>IF(I$5=0,0,I$5/MAE_fec!I$5)</f>
        <v>0.54930726242052175</v>
      </c>
      <c r="J72" s="324">
        <f>IF(J$5=0,0,J$5/MAE_fec!J$5)</f>
        <v>0.55436652866465319</v>
      </c>
      <c r="K72" s="324">
        <f>IF(K$5=0,0,K$5/MAE_fec!K$5)</f>
        <v>0.55591458958549045</v>
      </c>
      <c r="L72" s="324">
        <f>IF(L$5=0,0,L$5/MAE_fec!L$5)</f>
        <v>0.55911326900629166</v>
      </c>
      <c r="M72" s="324">
        <f>IF(M$5=0,0,M$5/MAE_fec!M$5)</f>
        <v>0.55695289240556523</v>
      </c>
      <c r="N72" s="324">
        <f>IF(N$5=0,0,N$5/MAE_fec!N$5)</f>
        <v>0.57155621764687126</v>
      </c>
      <c r="O72" s="324">
        <f>IF(O$5=0,0,O$5/MAE_fec!O$5)</f>
        <v>0.55911283799672251</v>
      </c>
      <c r="P72" s="324">
        <f>IF(P$5=0,0,P$5/MAE_fec!P$5)</f>
        <v>0.56006417935738384</v>
      </c>
      <c r="Q72" s="324">
        <f>IF(Q$5=0,0,Q$5/MAE_fec!Q$5)</f>
        <v>0.55981978130913179</v>
      </c>
      <c r="R72" s="324">
        <f>IF(R$5=0,0,R$5/MAE_fec!R$5)</f>
        <v>0.55971692139853657</v>
      </c>
      <c r="S72" s="324">
        <f>IF(S$5=0,0,S$5/MAE_fec!S$5)</f>
        <v>0.55938510178104905</v>
      </c>
      <c r="T72" s="324">
        <f>IF(T$5=0,0,T$5/MAE_fec!T$5)</f>
        <v>0.55977552495055183</v>
      </c>
      <c r="U72" s="324">
        <f>IF(U$5=0,0,U$5/MAE_fec!U$5)</f>
        <v>0.56031975933424538</v>
      </c>
      <c r="V72" s="324">
        <f>IF(V$5=0,0,V$5/MAE_fec!V$5)</f>
        <v>0.55983802245838366</v>
      </c>
      <c r="W72" s="324">
        <f>IF(W$5=0,0,W$5/MAE_fec!W$5)</f>
        <v>0.55972640842663302</v>
      </c>
      <c r="DA72" s="95"/>
    </row>
    <row r="73" spans="1:105" ht="12" customHeight="1" x14ac:dyDescent="0.25">
      <c r="A73" s="202" t="s">
        <v>92</v>
      </c>
      <c r="B73" s="337">
        <f>IF(B$6=0,0,B$6/MAE_fec!B$6)</f>
        <v>0.48490597977953825</v>
      </c>
      <c r="C73" s="337">
        <f>IF(C$6=0,0,C$6/MAE_fec!C$6)</f>
        <v>0.48490597977953825</v>
      </c>
      <c r="D73" s="337">
        <f>IF(D$6=0,0,D$6/MAE_fec!D$6)</f>
        <v>0.48490597977953814</v>
      </c>
      <c r="E73" s="337">
        <f>IF(E$6=0,0,E$6/MAE_fec!E$6)</f>
        <v>0.48490597977953825</v>
      </c>
      <c r="F73" s="337">
        <f>IF(F$6=0,0,F$6/MAE_fec!F$6)</f>
        <v>0.48490597977953825</v>
      </c>
      <c r="G73" s="337">
        <f>IF(G$6=0,0,G$6/MAE_fec!G$6)</f>
        <v>0.4849059797795382</v>
      </c>
      <c r="H73" s="337">
        <f>IF(H$6=0,0,H$6/MAE_fec!H$6)</f>
        <v>0.4849059797795382</v>
      </c>
      <c r="I73" s="337">
        <f>IF(I$6=0,0,I$6/MAE_fec!I$6)</f>
        <v>0.48490597977953831</v>
      </c>
      <c r="J73" s="337">
        <f>IF(J$6=0,0,J$6/MAE_fec!J$6)</f>
        <v>0.48490597977953825</v>
      </c>
      <c r="K73" s="337">
        <f>IF(K$6=0,0,K$6/MAE_fec!K$6)</f>
        <v>0.48490597977953825</v>
      </c>
      <c r="L73" s="337">
        <f>IF(L$6=0,0,L$6/MAE_fec!L$6)</f>
        <v>0.4849059797795382</v>
      </c>
      <c r="M73" s="337">
        <f>IF(M$6=0,0,M$6/MAE_fec!M$6)</f>
        <v>0.4849059797795382</v>
      </c>
      <c r="N73" s="337">
        <f>IF(N$6=0,0,N$6/MAE_fec!N$6)</f>
        <v>0.4849059797795382</v>
      </c>
      <c r="O73" s="337">
        <f>IF(O$6=0,0,O$6/MAE_fec!O$6)</f>
        <v>0.48490597977953825</v>
      </c>
      <c r="P73" s="337">
        <f>IF(P$6=0,0,P$6/MAE_fec!P$6)</f>
        <v>0.48490597977953814</v>
      </c>
      <c r="Q73" s="337">
        <f>IF(Q$6=0,0,Q$6/MAE_fec!Q$6)</f>
        <v>0.48490597977953825</v>
      </c>
      <c r="R73" s="337">
        <f>IF(R$6=0,0,R$6/MAE_fec!R$6)</f>
        <v>0.48490597977953831</v>
      </c>
      <c r="S73" s="337">
        <f>IF(S$6=0,0,S$6/MAE_fec!S$6)</f>
        <v>0.48490597977953825</v>
      </c>
      <c r="T73" s="337">
        <f>IF(T$6=0,0,T$6/MAE_fec!T$6)</f>
        <v>0.4849059797795382</v>
      </c>
      <c r="U73" s="337">
        <f>IF(U$6=0,0,U$6/MAE_fec!U$6)</f>
        <v>0.4849059797795382</v>
      </c>
      <c r="V73" s="337">
        <f>IF(V$6=0,0,V$6/MAE_fec!V$6)</f>
        <v>0.48490597977953848</v>
      </c>
      <c r="W73" s="337">
        <f>IF(W$6=0,0,W$6/MAE_fec!W$6)</f>
        <v>0.48490597977953842</v>
      </c>
      <c r="DA73" s="174"/>
    </row>
    <row r="74" spans="1:105" ht="12" customHeight="1" x14ac:dyDescent="0.25">
      <c r="A74" s="202" t="s">
        <v>93</v>
      </c>
      <c r="B74" s="337">
        <f>IF(B$7=0,0,B$7/MAE_fec!B$7)</f>
        <v>0.12591049455846814</v>
      </c>
      <c r="C74" s="337">
        <f>IF(C$7=0,0,C$7/MAE_fec!C$7)</f>
        <v>0.12591049455846814</v>
      </c>
      <c r="D74" s="337">
        <f>IF(D$7=0,0,D$7/MAE_fec!D$7)</f>
        <v>0.12591049455846814</v>
      </c>
      <c r="E74" s="337">
        <f>IF(E$7=0,0,E$7/MAE_fec!E$7)</f>
        <v>0.12591049455846817</v>
      </c>
      <c r="F74" s="337">
        <f>IF(F$7=0,0,F$7/MAE_fec!F$7)</f>
        <v>0.12591049455846814</v>
      </c>
      <c r="G74" s="337">
        <f>IF(G$7=0,0,G$7/MAE_fec!G$7)</f>
        <v>0.12591049455846817</v>
      </c>
      <c r="H74" s="337">
        <f>IF(H$7=0,0,H$7/MAE_fec!H$7)</f>
        <v>0.12591049455846817</v>
      </c>
      <c r="I74" s="337">
        <f>IF(I$7=0,0,I$7/MAE_fec!I$7)</f>
        <v>0.12591049455846817</v>
      </c>
      <c r="J74" s="337">
        <f>IF(J$7=0,0,J$7/MAE_fec!J$7)</f>
        <v>0.12591049455846817</v>
      </c>
      <c r="K74" s="337">
        <f>IF(K$7=0,0,K$7/MAE_fec!K$7)</f>
        <v>0.12591049455846814</v>
      </c>
      <c r="L74" s="337">
        <f>IF(L$7=0,0,L$7/MAE_fec!L$7)</f>
        <v>0.1259104945584682</v>
      </c>
      <c r="M74" s="337">
        <f>IF(M$7=0,0,M$7/MAE_fec!M$7)</f>
        <v>0.12591049455846817</v>
      </c>
      <c r="N74" s="337">
        <f>IF(N$7=0,0,N$7/MAE_fec!N$7)</f>
        <v>0.12591049455846814</v>
      </c>
      <c r="O74" s="337">
        <f>IF(O$7=0,0,O$7/MAE_fec!O$7)</f>
        <v>0.12591049455846814</v>
      </c>
      <c r="P74" s="337">
        <f>IF(P$7=0,0,P$7/MAE_fec!P$7)</f>
        <v>0.12591049455846809</v>
      </c>
      <c r="Q74" s="337">
        <f>IF(Q$7=0,0,Q$7/MAE_fec!Q$7)</f>
        <v>0.12591049455846823</v>
      </c>
      <c r="R74" s="337">
        <f>IF(R$7=0,0,R$7/MAE_fec!R$7)</f>
        <v>0.12591049455846817</v>
      </c>
      <c r="S74" s="337">
        <f>IF(S$7=0,0,S$7/MAE_fec!S$7)</f>
        <v>0.1259104945584682</v>
      </c>
      <c r="T74" s="337">
        <f>IF(T$7=0,0,T$7/MAE_fec!T$7)</f>
        <v>0.12591049455846817</v>
      </c>
      <c r="U74" s="337">
        <f>IF(U$7=0,0,U$7/MAE_fec!U$7)</f>
        <v>0.12591049455846817</v>
      </c>
      <c r="V74" s="337">
        <f>IF(V$7=0,0,V$7/MAE_fec!V$7)</f>
        <v>0.12591049455846809</v>
      </c>
      <c r="W74" s="337">
        <f>IF(W$7=0,0,W$7/MAE_fec!W$7)</f>
        <v>0.12591049455846817</v>
      </c>
      <c r="DA74" s="174"/>
    </row>
    <row r="75" spans="1:105" ht="12" customHeight="1" x14ac:dyDescent="0.25">
      <c r="A75" s="202" t="s">
        <v>94</v>
      </c>
      <c r="B75" s="337">
        <f>IF(B$8=0,0,B$8/MAE_fec!B$8)</f>
        <v>0.67469810158179133</v>
      </c>
      <c r="C75" s="337">
        <f>IF(C$8=0,0,C$8/MAE_fec!C$8)</f>
        <v>0.67469810158179133</v>
      </c>
      <c r="D75" s="337">
        <f>IF(D$8=0,0,D$8/MAE_fec!D$8)</f>
        <v>0.67469810158179144</v>
      </c>
      <c r="E75" s="337">
        <f>IF(E$8=0,0,E$8/MAE_fec!E$8)</f>
        <v>0.67469810158179133</v>
      </c>
      <c r="F75" s="337">
        <f>IF(F$8=0,0,F$8/MAE_fec!F$8)</f>
        <v>0.67469810158179144</v>
      </c>
      <c r="G75" s="337">
        <f>IF(G$8=0,0,G$8/MAE_fec!G$8)</f>
        <v>0.67469810158179133</v>
      </c>
      <c r="H75" s="337">
        <f>IF(H$8=0,0,H$8/MAE_fec!H$8)</f>
        <v>0.67469810158179133</v>
      </c>
      <c r="I75" s="337">
        <f>IF(I$8=0,0,I$8/MAE_fec!I$8)</f>
        <v>0.67469810158179122</v>
      </c>
      <c r="J75" s="337">
        <f>IF(J$8=0,0,J$8/MAE_fec!J$8)</f>
        <v>0.67469810158179133</v>
      </c>
      <c r="K75" s="337">
        <f>IF(K$8=0,0,K$8/MAE_fec!K$8)</f>
        <v>0.67469810158179122</v>
      </c>
      <c r="L75" s="337">
        <f>IF(L$8=0,0,L$8/MAE_fec!L$8)</f>
        <v>0.67469810158179122</v>
      </c>
      <c r="M75" s="337">
        <f>IF(M$8=0,0,M$8/MAE_fec!M$8)</f>
        <v>0.67469810158179111</v>
      </c>
      <c r="N75" s="337">
        <f>IF(N$8=0,0,N$8/MAE_fec!N$8)</f>
        <v>0.67469810158179144</v>
      </c>
      <c r="O75" s="337">
        <f>IF(O$8=0,0,O$8/MAE_fec!O$8)</f>
        <v>0.67469810158179111</v>
      </c>
      <c r="P75" s="337">
        <f>IF(P$8=0,0,P$8/MAE_fec!P$8)</f>
        <v>0.67469810158179133</v>
      </c>
      <c r="Q75" s="337">
        <f>IF(Q$8=0,0,Q$8/MAE_fec!Q$8)</f>
        <v>0.67469810158179155</v>
      </c>
      <c r="R75" s="337">
        <f>IF(R$8=0,0,R$8/MAE_fec!R$8)</f>
        <v>0.67469810158179133</v>
      </c>
      <c r="S75" s="337">
        <f>IF(S$8=0,0,S$8/MAE_fec!S$8)</f>
        <v>0.67469810158179155</v>
      </c>
      <c r="T75" s="337">
        <f>IF(T$8=0,0,T$8/MAE_fec!T$8)</f>
        <v>0.674698101581791</v>
      </c>
      <c r="U75" s="337">
        <f>IF(U$8=0,0,U$8/MAE_fec!U$8)</f>
        <v>0.67469810158179144</v>
      </c>
      <c r="V75" s="337">
        <f>IF(V$8=0,0,V$8/MAE_fec!V$8)</f>
        <v>0.67469810158179122</v>
      </c>
      <c r="W75" s="337">
        <f>IF(W$8=0,0,W$8/MAE_fec!W$8)</f>
        <v>0.67469810158179133</v>
      </c>
      <c r="DA75" s="174"/>
    </row>
    <row r="76" spans="1:105" ht="12" customHeight="1" x14ac:dyDescent="0.25">
      <c r="A76" s="202" t="s">
        <v>95</v>
      </c>
      <c r="B76" s="337">
        <f>IF(B$9=0,0,B$9/MAE_fec!B$9)</f>
        <v>0.47799508692783804</v>
      </c>
      <c r="C76" s="337">
        <f>IF(C$9=0,0,C$9/MAE_fec!C$9)</f>
        <v>0.47799508692783788</v>
      </c>
      <c r="D76" s="337">
        <f>IF(D$9=0,0,D$9/MAE_fec!D$9)</f>
        <v>0.4779950869278381</v>
      </c>
      <c r="E76" s="337">
        <f>IF(E$9=0,0,E$9/MAE_fec!E$9)</f>
        <v>0.47799508692783821</v>
      </c>
      <c r="F76" s="337">
        <f>IF(F$9=0,0,F$9/MAE_fec!F$9)</f>
        <v>0.47799508692783821</v>
      </c>
      <c r="G76" s="337">
        <f>IF(G$9=0,0,G$9/MAE_fec!G$9)</f>
        <v>0.4779950869278381</v>
      </c>
      <c r="H76" s="337">
        <f>IF(H$9=0,0,H$9/MAE_fec!H$9)</f>
        <v>0.47799508692783799</v>
      </c>
      <c r="I76" s="337">
        <f>IF(I$9=0,0,I$9/MAE_fec!I$9)</f>
        <v>0.4779950869278381</v>
      </c>
      <c r="J76" s="337">
        <f>IF(J$9=0,0,J$9/MAE_fec!J$9)</f>
        <v>0.4779950869278381</v>
      </c>
      <c r="K76" s="337">
        <f>IF(K$9=0,0,K$9/MAE_fec!K$9)</f>
        <v>0.4779950869278381</v>
      </c>
      <c r="L76" s="337">
        <f>IF(L$9=0,0,L$9/MAE_fec!L$9)</f>
        <v>0.47799508692783799</v>
      </c>
      <c r="M76" s="337">
        <f>IF(M$9=0,0,M$9/MAE_fec!M$9)</f>
        <v>0.47799508692783799</v>
      </c>
      <c r="N76" s="337">
        <f>IF(N$9=0,0,N$9/MAE_fec!N$9)</f>
        <v>0.47799508692783815</v>
      </c>
      <c r="O76" s="337">
        <f>IF(O$9=0,0,O$9/MAE_fec!O$9)</f>
        <v>0.4779950869278381</v>
      </c>
      <c r="P76" s="337">
        <f>IF(P$9=0,0,P$9/MAE_fec!P$9)</f>
        <v>0.4779950869278381</v>
      </c>
      <c r="Q76" s="337">
        <f>IF(Q$9=0,0,Q$9/MAE_fec!Q$9)</f>
        <v>0.47799508692783815</v>
      </c>
      <c r="R76" s="337">
        <f>IF(R$9=0,0,R$9/MAE_fec!R$9)</f>
        <v>0.4779950869278381</v>
      </c>
      <c r="S76" s="337">
        <f>IF(S$9=0,0,S$9/MAE_fec!S$9)</f>
        <v>0.47799508692783804</v>
      </c>
      <c r="T76" s="337">
        <f>IF(T$9=0,0,T$9/MAE_fec!T$9)</f>
        <v>0.47799508692783788</v>
      </c>
      <c r="U76" s="337">
        <f>IF(U$9=0,0,U$9/MAE_fec!U$9)</f>
        <v>0.47799508692783826</v>
      </c>
      <c r="V76" s="337">
        <f>IF(V$9=0,0,V$9/MAE_fec!V$9)</f>
        <v>0.47799508692783815</v>
      </c>
      <c r="W76" s="337">
        <f>IF(W$9=0,0,W$9/MAE_fec!W$9)</f>
        <v>0.47799508692783815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0.7038788495605296</v>
      </c>
      <c r="C77" s="337">
        <f>IF(C$10=0,0,C$10/MAE_fec!C$10)</f>
        <v>0.71022029874081716</v>
      </c>
      <c r="D77" s="337">
        <f>IF(D$10=0,0,D$10/MAE_fec!D$10)</f>
        <v>0.71700995320368954</v>
      </c>
      <c r="E77" s="337">
        <f>IF(E$10=0,0,E$10/MAE_fec!E$10)</f>
        <v>0.72435909410110955</v>
      </c>
      <c r="F77" s="337">
        <f>IF(F$10=0,0,F$10/MAE_fec!F$10)</f>
        <v>0.73229951047205888</v>
      </c>
      <c r="G77" s="337">
        <f>IF(G$10=0,0,G$10/MAE_fec!G$10)</f>
        <v>0.73117938781971881</v>
      </c>
      <c r="H77" s="337">
        <f>IF(H$10=0,0,H$10/MAE_fec!H$10)</f>
        <v>0.73066141921919037</v>
      </c>
      <c r="I77" s="337">
        <f>IF(I$10=0,0,I$10/MAE_fec!I$10)</f>
        <v>0.73018693442224214</v>
      </c>
      <c r="J77" s="337">
        <f>IF(J$10=0,0,J$10/MAE_fec!J$10)</f>
        <v>0.74521621806647398</v>
      </c>
      <c r="K77" s="337">
        <f>IF(K$10=0,0,K$10/MAE_fec!K$10)</f>
        <v>0.75053913734428379</v>
      </c>
      <c r="L77" s="337">
        <f>IF(L$10=0,0,L$10/MAE_fec!L$10)</f>
        <v>0.76095810913727668</v>
      </c>
      <c r="M77" s="337">
        <f>IF(M$10=0,0,M$10/MAE_fec!M$10)</f>
        <v>0.75638936451826644</v>
      </c>
      <c r="N77" s="337">
        <f>IF(N$10=0,0,N$10/MAE_fec!N$10)</f>
        <v>0.80978491446776413</v>
      </c>
      <c r="O77" s="337">
        <f>IF(O$10=0,0,O$10/MAE_fec!O$10)</f>
        <v>0.76528049420525379</v>
      </c>
      <c r="P77" s="337">
        <f>IF(P$10=0,0,P$10/MAE_fec!P$10)</f>
        <v>0.77086706300239427</v>
      </c>
      <c r="Q77" s="337">
        <f>IF(Q$10=0,0,Q$10/MAE_fec!Q$10)</f>
        <v>0.76976859896429106</v>
      </c>
      <c r="R77" s="337">
        <f>IF(R$10=0,0,R$10/MAE_fec!R$10)</f>
        <v>0.76819706923547892</v>
      </c>
      <c r="S77" s="337">
        <f>IF(S$10=0,0,S$10/MAE_fec!S$10)</f>
        <v>0.76862702691766183</v>
      </c>
      <c r="T77" s="337">
        <f>IF(T$10=0,0,T$10/MAE_fec!T$10)</f>
        <v>0.7690276085389568</v>
      </c>
      <c r="U77" s="337">
        <f>IF(U$10=0,0,U$10/MAE_fec!U$10)</f>
        <v>0.77064399434999564</v>
      </c>
      <c r="V77" s="337">
        <f>IF(V$10=0,0,V$10/MAE_fec!V$10)</f>
        <v>0.77209215871658476</v>
      </c>
      <c r="W77" s="337">
        <f>IF(W$10=0,0,W$10/MAE_fec!W$10)</f>
        <v>0.77296560361737798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0.52109859614021992</v>
      </c>
      <c r="C78" s="355">
        <f>IF(C$16=0,0,C$16/MAE_fec!C$16)</f>
        <v>0.52855119664438988</v>
      </c>
      <c r="D78" s="355">
        <f>IF(D$16=0,0,D$16/MAE_fec!D$16)</f>
        <v>0.53529246272203179</v>
      </c>
      <c r="E78" s="355">
        <f>IF(E$16=0,0,E$16/MAE_fec!E$16)</f>
        <v>0.53342910476226246</v>
      </c>
      <c r="F78" s="355">
        <f>IF(F$16=0,0,F$16/MAE_fec!F$16)</f>
        <v>0.54054168459796281</v>
      </c>
      <c r="G78" s="355">
        <f>IF(G$16=0,0,G$16/MAE_fec!G$16)</f>
        <v>0.54118760594763293</v>
      </c>
      <c r="H78" s="355">
        <f>IF(H$16=0,0,H$16/MAE_fec!H$16)</f>
        <v>0.54218724681836383</v>
      </c>
      <c r="I78" s="355">
        <f>IF(I$16=0,0,I$16/MAE_fec!I$16)</f>
        <v>0.54359272353827059</v>
      </c>
      <c r="J78" s="355">
        <f>IF(J$16=0,0,J$16/MAE_fec!J$16)</f>
        <v>0.55505918288877421</v>
      </c>
      <c r="K78" s="355">
        <f>IF(K$16=0,0,K$16/MAE_fec!K$16)</f>
        <v>0.55936915104463725</v>
      </c>
      <c r="L78" s="355">
        <f>IF(L$16=0,0,L$16/MAE_fec!L$16)</f>
        <v>0.56782630629808917</v>
      </c>
      <c r="M78" s="355">
        <f>IF(M$16=0,0,M$16/MAE_fec!M$16)</f>
        <v>0.56369339171236854</v>
      </c>
      <c r="N78" s="355">
        <f>IF(N$16=0,0,N$16/MAE_fec!N$16)</f>
        <v>0.60569433582250409</v>
      </c>
      <c r="O78" s="355">
        <f>IF(O$16=0,0,O$16/MAE_fec!O$16)</f>
        <v>0.57102360519656081</v>
      </c>
      <c r="P78" s="355">
        <f>IF(P$16=0,0,P$16/MAE_fec!P$16)</f>
        <v>0.57510032550322365</v>
      </c>
      <c r="Q78" s="355">
        <f>IF(Q$16=0,0,Q$16/MAE_fec!Q$16)</f>
        <v>0.57397851883748408</v>
      </c>
      <c r="R78" s="355">
        <f>IF(R$16=0,0,R$16/MAE_fec!R$16)</f>
        <v>0.57332525879535812</v>
      </c>
      <c r="S78" s="355">
        <f>IF(S$16=0,0,S$16/MAE_fec!S$16)</f>
        <v>0.57209208452221305</v>
      </c>
      <c r="T78" s="355">
        <f>IF(T$16=0,0,T$16/MAE_fec!T$16)</f>
        <v>0.57307484371236539</v>
      </c>
      <c r="U78" s="355">
        <f>IF(U$16=0,0,U$16/MAE_fec!U$16)</f>
        <v>0.57436833526669995</v>
      </c>
      <c r="V78" s="355">
        <f>IF(V$16=0,0,V$16/MAE_fec!V$16)</f>
        <v>0.57356991313224959</v>
      </c>
      <c r="W78" s="355">
        <f>IF(W$16=0,0,W$16/MAE_fec!W$16)</f>
        <v>0.57369105446452318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0.46078521684512375</v>
      </c>
      <c r="C79" s="351">
        <f>IF(C$24=0,0,C$24/MAE_fec!C$24)</f>
        <v>0.46214699757129052</v>
      </c>
      <c r="D79" s="351">
        <f>IF(D$24=0,0,D$24/MAE_fec!D$24)</f>
        <v>0.46351457781289479</v>
      </c>
      <c r="E79" s="351">
        <f>IF(E$24=0,0,E$24/MAE_fec!E$24)</f>
        <v>0.46311793816965641</v>
      </c>
      <c r="F79" s="351">
        <f>IF(F$24=0,0,F$24/MAE_fec!F$24)</f>
        <v>0.46477560788060307</v>
      </c>
      <c r="G79" s="351">
        <f>IF(G$24=0,0,G$24/MAE_fec!G$24)</f>
        <v>0.46483767647226681</v>
      </c>
      <c r="H79" s="351">
        <f>IF(H$24=0,0,H$24/MAE_fec!H$24)</f>
        <v>0.46491526629459828</v>
      </c>
      <c r="I79" s="351">
        <f>IF(I$24=0,0,I$24/MAE_fec!I$24)</f>
        <v>0.4651547966175627</v>
      </c>
      <c r="J79" s="351">
        <f>IF(J$24=0,0,J$24/MAE_fec!J$24)</f>
        <v>0.46710966066070569</v>
      </c>
      <c r="K79" s="351">
        <f>IF(K$24=0,0,K$24/MAE_fec!K$24)</f>
        <v>0.46773972508101425</v>
      </c>
      <c r="L79" s="351">
        <f>IF(L$24=0,0,L$24/MAE_fec!L$24)</f>
        <v>0.46893592376441606</v>
      </c>
      <c r="M79" s="351">
        <f>IF(M$24=0,0,M$24/MAE_fec!M$24)</f>
        <v>0.46865383446584397</v>
      </c>
      <c r="N79" s="351">
        <f>IF(N$24=0,0,N$24/MAE_fec!N$24)</f>
        <v>0.47536545150479365</v>
      </c>
      <c r="O79" s="351">
        <f>IF(O$24=0,0,O$24/MAE_fec!O$24)</f>
        <v>0.46966666579527433</v>
      </c>
      <c r="P79" s="351">
        <f>IF(P$24=0,0,P$24/MAE_fec!P$24)</f>
        <v>0.47010781915192612</v>
      </c>
      <c r="Q79" s="351">
        <f>IF(Q$24=0,0,Q$24/MAE_fec!Q$24)</f>
        <v>0.47000880639300285</v>
      </c>
      <c r="R79" s="351">
        <f>IF(R$24=0,0,R$24/MAE_fec!R$24)</f>
        <v>0.46983597204010941</v>
      </c>
      <c r="S79" s="351">
        <f>IF(S$24=0,0,S$24/MAE_fec!S$24)</f>
        <v>0.4696908715485778</v>
      </c>
      <c r="T79" s="351">
        <f>IF(T$24=0,0,T$24/MAE_fec!T$24)</f>
        <v>0.46987218359374999</v>
      </c>
      <c r="U79" s="351">
        <f>IF(U$24=0,0,U$24/MAE_fec!U$24)</f>
        <v>0.47001863256065185</v>
      </c>
      <c r="V79" s="351">
        <f>IF(V$24=0,0,V$24/MAE_fec!V$24)</f>
        <v>0.4698969642874305</v>
      </c>
      <c r="W79" s="351">
        <f>IF(W$24=0,0,W$24/MAE_fec!W$24)</f>
        <v>0.46992798031416533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0.44665593954875982</v>
      </c>
      <c r="C80" s="351">
        <f>IF(C$27=0,0,C$27/MAE_fec!C$27)</f>
        <v>0.45304388283804836</v>
      </c>
      <c r="D80" s="351">
        <f>IF(D$27=0,0,D$27/MAE_fec!D$27)</f>
        <v>0.45882211090459879</v>
      </c>
      <c r="E80" s="351">
        <f>IF(E$27=0,0,E$27/MAE_fec!E$27)</f>
        <v>0.45722494693908222</v>
      </c>
      <c r="F80" s="351">
        <f>IF(F$27=0,0,F$27/MAE_fec!F$27)</f>
        <v>0.46332144394111097</v>
      </c>
      <c r="G80" s="351">
        <f>IF(G$27=0,0,G$27/MAE_fec!G$27)</f>
        <v>0.46387509081225675</v>
      </c>
      <c r="H80" s="351">
        <f>IF(H$27=0,0,H$27/MAE_fec!H$27)</f>
        <v>0.46473192584431189</v>
      </c>
      <c r="I80" s="351">
        <f>IF(I$27=0,0,I$27/MAE_fec!I$27)</f>
        <v>0.46593662017566034</v>
      </c>
      <c r="J80" s="351">
        <f>IF(J$27=0,0,J$27/MAE_fec!J$27)</f>
        <v>0.47576501390466341</v>
      </c>
      <c r="K80" s="351">
        <f>IF(K$27=0,0,K$27/MAE_fec!K$27)</f>
        <v>0.47945927232397451</v>
      </c>
      <c r="L80" s="351">
        <f>IF(L$27=0,0,L$27/MAE_fec!L$27)</f>
        <v>0.48670826254121941</v>
      </c>
      <c r="M80" s="351">
        <f>IF(M$27=0,0,M$27/MAE_fec!M$27)</f>
        <v>0.48316576432488711</v>
      </c>
      <c r="N80" s="351">
        <f>IF(N$27=0,0,N$27/MAE_fec!N$27)</f>
        <v>0.51916657356214635</v>
      </c>
      <c r="O80" s="351">
        <f>IF(O$27=0,0,O$27/MAE_fec!O$27)</f>
        <v>0.48944880445419497</v>
      </c>
      <c r="P80" s="351">
        <f>IF(P$27=0,0,P$27/MAE_fec!P$27)</f>
        <v>0.49294313614562013</v>
      </c>
      <c r="Q80" s="351">
        <f>IF(Q$27=0,0,Q$27/MAE_fec!Q$27)</f>
        <v>0.49198158757498633</v>
      </c>
      <c r="R80" s="351">
        <f>IF(R$27=0,0,R$27/MAE_fec!R$27)</f>
        <v>0.49142165039602109</v>
      </c>
      <c r="S80" s="351">
        <f>IF(S$27=0,0,S$27/MAE_fec!S$27)</f>
        <v>0.49036464387618234</v>
      </c>
      <c r="T80" s="351">
        <f>IF(T$27=0,0,T$27/MAE_fec!T$27)</f>
        <v>0.49120700889631308</v>
      </c>
      <c r="U80" s="351">
        <f>IF(U$27=0,0,U$27/MAE_fec!U$27)</f>
        <v>0.49231571594288559</v>
      </c>
      <c r="V80" s="351">
        <f>IF(V$27=0,0,V$27/MAE_fec!V$27)</f>
        <v>0.49163135411335684</v>
      </c>
      <c r="W80" s="351">
        <f>IF(W$27=0,0,W$27/MAE_fec!W$27)</f>
        <v>0.49173518954101991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0.69032379179529346</v>
      </c>
      <c r="C81" s="351">
        <f>IF(C$35=0,0,C$35/MAE_fec!C$35)</f>
        <v>0.69791725014286832</v>
      </c>
      <c r="D81" s="351">
        <f>IF(D$35=0,0,D$35/MAE_fec!D$35)</f>
        <v>0.69853209403285843</v>
      </c>
      <c r="E81" s="351">
        <f>IF(E$35=0,0,E$35/MAE_fec!E$35)</f>
        <v>0.69452444766010291</v>
      </c>
      <c r="F81" s="351">
        <f>IF(F$35=0,0,F$35/MAE_fec!F$35)</f>
        <v>0.69359655450090119</v>
      </c>
      <c r="G81" s="351">
        <f>IF(G$35=0,0,G$35/MAE_fec!G$35)</f>
        <v>0.69416801983979082</v>
      </c>
      <c r="H81" s="351">
        <f>IF(H$35=0,0,H$35/MAE_fec!H$35)</f>
        <v>0.69871223543163419</v>
      </c>
      <c r="I81" s="351">
        <f>IF(I$35=0,0,I$35/MAE_fec!I$35)</f>
        <v>0.69645822025456816</v>
      </c>
      <c r="J81" s="351">
        <f>IF(J$35=0,0,J$35/MAE_fec!J$35)</f>
        <v>0.69683665827025321</v>
      </c>
      <c r="K81" s="351">
        <f>IF(K$35=0,0,K$35/MAE_fec!K$35)</f>
        <v>0.69653500076882557</v>
      </c>
      <c r="L81" s="351">
        <f>IF(L$35=0,0,L$35/MAE_fec!L$35)</f>
        <v>0.6963793268547529</v>
      </c>
      <c r="M81" s="351">
        <f>IF(M$35=0,0,M$35/MAE_fec!M$35)</f>
        <v>0.69363514359502598</v>
      </c>
      <c r="N81" s="351">
        <f>IF(N$35=0,0,N$35/MAE_fec!N$35)</f>
        <v>0.69019420232464257</v>
      </c>
      <c r="O81" s="351">
        <f>IF(O$35=0,0,O$35/MAE_fec!O$35)</f>
        <v>0.69160050717796417</v>
      </c>
      <c r="P81" s="351">
        <f>IF(P$35=0,0,P$35/MAE_fec!P$35)</f>
        <v>0.68355106659237641</v>
      </c>
      <c r="Q81" s="351">
        <f>IF(Q$35=0,0,Q$35/MAE_fec!Q$35)</f>
        <v>0.68553500829284875</v>
      </c>
      <c r="R81" s="351">
        <f>IF(R$35=0,0,R$35/MAE_fec!R$35)</f>
        <v>0.68563516054168061</v>
      </c>
      <c r="S81" s="351">
        <f>IF(S$35=0,0,S$35/MAE_fec!S$35)</f>
        <v>0.68782834952751915</v>
      </c>
      <c r="T81" s="351">
        <f>IF(T$35=0,0,T$35/MAE_fec!T$35)</f>
        <v>0.68819268062577932</v>
      </c>
      <c r="U81" s="351">
        <f>IF(U$35=0,0,U$35/MAE_fec!U$35)</f>
        <v>0.68851142579248903</v>
      </c>
      <c r="V81" s="351">
        <f>IF(V$35=0,0,V$35/MAE_fec!V$35)</f>
        <v>0.68754894411721335</v>
      </c>
      <c r="W81" s="351">
        <f>IF(W$35=0,0,W$35/MAE_fec!W$35)</f>
        <v>0.68691923457185589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0.63346538074712389</v>
      </c>
      <c r="C82" s="351">
        <f>IF(C$46=0,0,C$46/MAE_fec!C$46)</f>
        <v>0.63346538074712411</v>
      </c>
      <c r="D82" s="351">
        <f>IF(D$46=0,0,D$46/MAE_fec!D$46)</f>
        <v>0.633465380747124</v>
      </c>
      <c r="E82" s="351">
        <f>IF(E$46=0,0,E$46/MAE_fec!E$46)</f>
        <v>0.63346538074712411</v>
      </c>
      <c r="F82" s="351">
        <f>IF(F$46=0,0,F$46/MAE_fec!F$46)</f>
        <v>0.63346538074712389</v>
      </c>
      <c r="G82" s="351">
        <f>IF(G$46=0,0,G$46/MAE_fec!G$46)</f>
        <v>0.63346538074712411</v>
      </c>
      <c r="H82" s="351">
        <f>IF(H$46=0,0,H$46/MAE_fec!H$46)</f>
        <v>0.63346538074712389</v>
      </c>
      <c r="I82" s="351">
        <f>IF(I$46=0,0,I$46/MAE_fec!I$46)</f>
        <v>0.633465380747124</v>
      </c>
      <c r="J82" s="351">
        <f>IF(J$46=0,0,J$46/MAE_fec!J$46)</f>
        <v>0.63346538074712411</v>
      </c>
      <c r="K82" s="351">
        <f>IF(K$46=0,0,K$46/MAE_fec!K$46)</f>
        <v>0.63346538074712411</v>
      </c>
      <c r="L82" s="351">
        <f>IF(L$46=0,0,L$46/MAE_fec!L$46)</f>
        <v>0.63346538074712422</v>
      </c>
      <c r="M82" s="351">
        <f>IF(M$46=0,0,M$46/MAE_fec!M$46)</f>
        <v>0.63346538074712411</v>
      </c>
      <c r="N82" s="351">
        <f>IF(N$46=0,0,N$46/MAE_fec!N$46)</f>
        <v>0.63346538074712389</v>
      </c>
      <c r="O82" s="351">
        <f>IF(O$46=0,0,O$46/MAE_fec!O$46)</f>
        <v>0.63346538074712411</v>
      </c>
      <c r="P82" s="351">
        <f>IF(P$46=0,0,P$46/MAE_fec!P$46)</f>
        <v>0.633465380747124</v>
      </c>
      <c r="Q82" s="351">
        <f>IF(Q$46=0,0,Q$46/MAE_fec!Q$46)</f>
        <v>0.63346538074712389</v>
      </c>
      <c r="R82" s="351">
        <f>IF(R$46=0,0,R$46/MAE_fec!R$46)</f>
        <v>0.633465380747124</v>
      </c>
      <c r="S82" s="351">
        <f>IF(S$46=0,0,S$46/MAE_fec!S$46)</f>
        <v>0.63346538074712411</v>
      </c>
      <c r="T82" s="351">
        <f>IF(T$46=0,0,T$46/MAE_fec!T$46)</f>
        <v>0.633465380747124</v>
      </c>
      <c r="U82" s="351">
        <f>IF(U$46=0,0,U$46/MAE_fec!U$46)</f>
        <v>0.633465380747124</v>
      </c>
      <c r="V82" s="351">
        <f>IF(V$46=0,0,V$46/MAE_fec!V$46)</f>
        <v>0.633465380747124</v>
      </c>
      <c r="W82" s="351">
        <f>IF(W$46=0,0,W$46/MAE_fec!W$46)</f>
        <v>0.633465380747124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0.58591022937089365</v>
      </c>
      <c r="C83" s="339">
        <f>IF(C$47=0,0,C$47/MAE_fec!C$47)</f>
        <v>0.58591022937089388</v>
      </c>
      <c r="D83" s="339">
        <f>IF(D$47=0,0,D$47/MAE_fec!D$47)</f>
        <v>0.58591022937089354</v>
      </c>
      <c r="E83" s="339">
        <f>IF(E$47=0,0,E$47/MAE_fec!E$47)</f>
        <v>0.58591022937089354</v>
      </c>
      <c r="F83" s="339">
        <f>IF(F$47=0,0,F$47/MAE_fec!F$47)</f>
        <v>0.58591022937089343</v>
      </c>
      <c r="G83" s="339">
        <f>IF(G$47=0,0,G$47/MAE_fec!G$47)</f>
        <v>0.58591022937089354</v>
      </c>
      <c r="H83" s="339">
        <f>IF(H$47=0,0,H$47/MAE_fec!H$47)</f>
        <v>0.58591022937089376</v>
      </c>
      <c r="I83" s="339">
        <f>IF(I$47=0,0,I$47/MAE_fec!I$47)</f>
        <v>0.58591022937089354</v>
      </c>
      <c r="J83" s="339">
        <f>IF(J$47=0,0,J$47/MAE_fec!J$47)</f>
        <v>0.58591022937089388</v>
      </c>
      <c r="K83" s="339">
        <f>IF(K$47=0,0,K$47/MAE_fec!K$47)</f>
        <v>0.58591022937089376</v>
      </c>
      <c r="L83" s="339">
        <f>IF(L$47=0,0,L$47/MAE_fec!L$47)</f>
        <v>0.58591022937089354</v>
      </c>
      <c r="M83" s="339">
        <f>IF(M$47=0,0,M$47/MAE_fec!M$47)</f>
        <v>0.58591022937089376</v>
      </c>
      <c r="N83" s="339">
        <f>IF(N$47=0,0,N$47/MAE_fec!N$47)</f>
        <v>0.58591022937089365</v>
      </c>
      <c r="O83" s="339">
        <f>IF(O$47=0,0,O$47/MAE_fec!O$47)</f>
        <v>0.58591022937089365</v>
      </c>
      <c r="P83" s="339">
        <f>IF(P$47=0,0,P$47/MAE_fec!P$47)</f>
        <v>0.58591022937089354</v>
      </c>
      <c r="Q83" s="339">
        <f>IF(Q$47=0,0,Q$47/MAE_fec!Q$47)</f>
        <v>0.58591022937089365</v>
      </c>
      <c r="R83" s="339">
        <f>IF(R$47=0,0,R$47/MAE_fec!R$47)</f>
        <v>0.58591022937089365</v>
      </c>
      <c r="S83" s="339">
        <f>IF(S$47=0,0,S$47/MAE_fec!S$47)</f>
        <v>0.58591022937089343</v>
      </c>
      <c r="T83" s="339">
        <f>IF(T$47=0,0,T$47/MAE_fec!T$47)</f>
        <v>0.58591022937089388</v>
      </c>
      <c r="U83" s="339">
        <f>IF(U$47=0,0,U$47/MAE_fec!U$47)</f>
        <v>0.58591022937089376</v>
      </c>
      <c r="V83" s="339">
        <f>IF(V$47=0,0,V$47/MAE_fec!V$47)</f>
        <v>0.58591022937089376</v>
      </c>
      <c r="W83" s="339">
        <f>IF(W$47=0,0,W$47/MAE_fec!W$47)</f>
        <v>0.58591022937089365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HU: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291.64029332308922</v>
      </c>
      <c r="C5" s="225">
        <v>304.29318662361209</v>
      </c>
      <c r="D5" s="225">
        <v>296.42236811895532</v>
      </c>
      <c r="E5" s="225">
        <v>333.12804879225081</v>
      </c>
      <c r="F5" s="225">
        <v>318.74566130255602</v>
      </c>
      <c r="G5" s="225">
        <v>389.77031480326082</v>
      </c>
      <c r="H5" s="225">
        <v>371.8558241532503</v>
      </c>
      <c r="I5" s="225">
        <v>370.90888194352237</v>
      </c>
      <c r="J5" s="225">
        <v>300.67012883889828</v>
      </c>
      <c r="K5" s="225">
        <v>273.4469217579026</v>
      </c>
      <c r="L5" s="225">
        <v>278.8163491189872</v>
      </c>
      <c r="M5" s="225">
        <v>301.9651689587173</v>
      </c>
      <c r="N5" s="225">
        <v>217.2370281610645</v>
      </c>
      <c r="O5" s="225">
        <v>410.39627627909442</v>
      </c>
      <c r="P5" s="225">
        <v>384.75420443898878</v>
      </c>
      <c r="Q5" s="225">
        <v>394.90940531900918</v>
      </c>
      <c r="R5" s="225">
        <v>414.15870143877828</v>
      </c>
      <c r="S5" s="225">
        <v>456.02435351879029</v>
      </c>
      <c r="T5" s="225">
        <v>458.23453848396269</v>
      </c>
      <c r="U5" s="225">
        <v>454.82502204129003</v>
      </c>
      <c r="V5" s="225">
        <v>487.531603825064</v>
      </c>
      <c r="W5" s="225">
        <v>545.42445363019249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10.853359464085591</v>
      </c>
      <c r="C10" s="262">
        <v>11.57329782447129</v>
      </c>
      <c r="D10" s="262">
        <v>11.219341219127569</v>
      </c>
      <c r="E10" s="262">
        <v>11.53310480294483</v>
      </c>
      <c r="F10" s="262">
        <v>10.802372924496019</v>
      </c>
      <c r="G10" s="262">
        <v>13.40673405266786</v>
      </c>
      <c r="H10" s="262">
        <v>13.114144675470831</v>
      </c>
      <c r="I10" s="262">
        <v>13.200222249404289</v>
      </c>
      <c r="J10" s="262">
        <v>10.182919843769911</v>
      </c>
      <c r="K10" s="262">
        <v>9.0996021875413931</v>
      </c>
      <c r="L10" s="262">
        <v>8.9073141834852976</v>
      </c>
      <c r="M10" s="262">
        <v>9.675855799691746</v>
      </c>
      <c r="N10" s="262">
        <v>4.9275375849904357</v>
      </c>
      <c r="O10" s="262">
        <v>12.78931168165599</v>
      </c>
      <c r="P10" s="262">
        <v>11.767369627297469</v>
      </c>
      <c r="Q10" s="262">
        <v>12.07559255154573</v>
      </c>
      <c r="R10" s="262">
        <v>12.948104358132699</v>
      </c>
      <c r="S10" s="262">
        <v>14.303157476432011</v>
      </c>
      <c r="T10" s="262">
        <v>14.301940736718739</v>
      </c>
      <c r="U10" s="262">
        <v>14.16882918714723</v>
      </c>
      <c r="V10" s="262">
        <v>15.09649431085686</v>
      </c>
      <c r="W10" s="262">
        <v>16.800386642915289</v>
      </c>
      <c r="DA10" s="68" t="s">
        <v>2643</v>
      </c>
    </row>
    <row r="11" spans="1:105" ht="12" customHeight="1" x14ac:dyDescent="0.25">
      <c r="A11" s="37" t="s">
        <v>160</v>
      </c>
      <c r="B11" s="228">
        <v>0.15242001500070509</v>
      </c>
      <c r="C11" s="228">
        <v>0</v>
      </c>
      <c r="D11" s="228">
        <v>0</v>
      </c>
      <c r="E11" s="228">
        <v>0.26629968744014387</v>
      </c>
      <c r="F11" s="228">
        <v>0.12864994585646281</v>
      </c>
      <c r="G11" s="228">
        <v>0.12985332928818749</v>
      </c>
      <c r="H11" s="228">
        <v>0.13302469586867141</v>
      </c>
      <c r="I11" s="228">
        <v>0.1289097127545375</v>
      </c>
      <c r="J11" s="228">
        <v>0.1242487053922703</v>
      </c>
      <c r="K11" s="228">
        <v>0</v>
      </c>
      <c r="L11" s="228">
        <v>0</v>
      </c>
      <c r="M11" s="228">
        <v>0.60545660528447265</v>
      </c>
      <c r="N11" s="228">
        <v>0.36519400056523071</v>
      </c>
      <c r="O11" s="228">
        <v>0.47697104815674329</v>
      </c>
      <c r="P11" s="228">
        <v>0.47157788291515712</v>
      </c>
      <c r="Q11" s="228">
        <v>0.47338978728413611</v>
      </c>
      <c r="R11" s="228">
        <v>0.49002660603181541</v>
      </c>
      <c r="S11" s="228">
        <v>0.48901593258784049</v>
      </c>
      <c r="T11" s="228">
        <v>0.61143162051770517</v>
      </c>
      <c r="U11" s="228">
        <v>0.60646397837377686</v>
      </c>
      <c r="V11" s="228">
        <v>0.48013289599536768</v>
      </c>
      <c r="W11" s="228">
        <v>0.47847546348403908</v>
      </c>
      <c r="DA11" s="69" t="s">
        <v>2644</v>
      </c>
    </row>
    <row r="12" spans="1:105" ht="12" customHeight="1" x14ac:dyDescent="0.25">
      <c r="A12" s="37" t="s">
        <v>162</v>
      </c>
      <c r="B12" s="228">
        <v>10.70093944908489</v>
      </c>
      <c r="C12" s="228">
        <v>11.57329782447129</v>
      </c>
      <c r="D12" s="228">
        <v>11.219341219127569</v>
      </c>
      <c r="E12" s="228">
        <v>11.26680511550469</v>
      </c>
      <c r="F12" s="228">
        <v>10.67372297863956</v>
      </c>
      <c r="G12" s="228">
        <v>13.276880723379669</v>
      </c>
      <c r="H12" s="228">
        <v>12.98111997960215</v>
      </c>
      <c r="I12" s="228">
        <v>13.071312536649749</v>
      </c>
      <c r="J12" s="228">
        <v>10.05867113837764</v>
      </c>
      <c r="K12" s="228">
        <v>9.0996021875413931</v>
      </c>
      <c r="L12" s="228">
        <v>8.9073141834852976</v>
      </c>
      <c r="M12" s="228">
        <v>9.0703991944072726</v>
      </c>
      <c r="N12" s="228">
        <v>4.5623435844252054</v>
      </c>
      <c r="O12" s="228">
        <v>12.31234063349924</v>
      </c>
      <c r="P12" s="228">
        <v>11.295791744382321</v>
      </c>
      <c r="Q12" s="228">
        <v>11.602202764261589</v>
      </c>
      <c r="R12" s="228">
        <v>12.458077752100881</v>
      </c>
      <c r="S12" s="228">
        <v>13.814141543844171</v>
      </c>
      <c r="T12" s="228">
        <v>13.69050911620103</v>
      </c>
      <c r="U12" s="228">
        <v>13.562365208773461</v>
      </c>
      <c r="V12" s="228">
        <v>14.616361414861499</v>
      </c>
      <c r="W12" s="228">
        <v>16.32191117943125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75.756173368998276</v>
      </c>
      <c r="C16" s="263">
        <f t="shared" si="0"/>
        <v>78.325779844544655</v>
      </c>
      <c r="D16" s="263">
        <f t="shared" si="0"/>
        <v>74.512309869566053</v>
      </c>
      <c r="E16" s="263">
        <f t="shared" si="0"/>
        <v>83.07531628938564</v>
      </c>
      <c r="F16" s="263">
        <f t="shared" si="0"/>
        <v>77.865240788752885</v>
      </c>
      <c r="G16" s="263">
        <f t="shared" si="0"/>
        <v>95.083965091746165</v>
      </c>
      <c r="H16" s="263">
        <f t="shared" si="0"/>
        <v>91.469760827947624</v>
      </c>
      <c r="I16" s="263">
        <f t="shared" si="0"/>
        <v>90.019899003352478</v>
      </c>
      <c r="J16" s="263">
        <f t="shared" si="0"/>
        <v>69.891644085888657</v>
      </c>
      <c r="K16" s="263">
        <f t="shared" si="0"/>
        <v>62.302902264621927</v>
      </c>
      <c r="L16" s="263">
        <f t="shared" si="0"/>
        <v>60.897164636692317</v>
      </c>
      <c r="M16" s="263">
        <f t="shared" si="0"/>
        <v>66.95607018384581</v>
      </c>
      <c r="N16" s="263">
        <f t="shared" si="0"/>
        <v>34.117890602453222</v>
      </c>
      <c r="O16" s="263">
        <f t="shared" si="0"/>
        <v>87.136701861042255</v>
      </c>
      <c r="P16" s="263">
        <f t="shared" si="0"/>
        <v>80.959641780658274</v>
      </c>
      <c r="Q16" s="263">
        <f t="shared" si="0"/>
        <v>83.352346036424265</v>
      </c>
      <c r="R16" s="263">
        <f t="shared" si="0"/>
        <v>88.163515511542869</v>
      </c>
      <c r="S16" s="263">
        <f t="shared" si="0"/>
        <v>97.170581491964271</v>
      </c>
      <c r="T16" s="263">
        <f t="shared" si="0"/>
        <v>97.065111380151478</v>
      </c>
      <c r="U16" s="263">
        <f t="shared" si="0"/>
        <v>95.639332157474513</v>
      </c>
      <c r="V16" s="263">
        <f t="shared" si="0"/>
        <v>102.6777233695784</v>
      </c>
      <c r="W16" s="263">
        <f t="shared" si="0"/>
        <v>114.5506053492132</v>
      </c>
      <c r="DA16" s="70"/>
    </row>
    <row r="17" spans="1:105" ht="12" customHeight="1" x14ac:dyDescent="0.25">
      <c r="A17" s="60" t="s">
        <v>2558</v>
      </c>
      <c r="B17" s="331">
        <v>75.756173368998276</v>
      </c>
      <c r="C17" s="331">
        <v>78.325779844544655</v>
      </c>
      <c r="D17" s="331">
        <v>74.512309869566053</v>
      </c>
      <c r="E17" s="331">
        <v>83.07531628938564</v>
      </c>
      <c r="F17" s="331">
        <v>77.865240788752885</v>
      </c>
      <c r="G17" s="331">
        <v>95.083965091746165</v>
      </c>
      <c r="H17" s="331">
        <v>91.469760827947624</v>
      </c>
      <c r="I17" s="331">
        <v>90.019899003352478</v>
      </c>
      <c r="J17" s="331">
        <v>69.891644085888657</v>
      </c>
      <c r="K17" s="331">
        <v>62.302902264621927</v>
      </c>
      <c r="L17" s="331">
        <v>60.897164636692317</v>
      </c>
      <c r="M17" s="331">
        <v>66.95607018384581</v>
      </c>
      <c r="N17" s="331">
        <v>34.117890602453222</v>
      </c>
      <c r="O17" s="331">
        <v>87.136701861042255</v>
      </c>
      <c r="P17" s="331">
        <v>80.959641780658274</v>
      </c>
      <c r="Q17" s="331">
        <v>83.352346036424265</v>
      </c>
      <c r="R17" s="331">
        <v>88.163515511542869</v>
      </c>
      <c r="S17" s="331">
        <v>97.170581491964271</v>
      </c>
      <c r="T17" s="331">
        <v>97.065111380151478</v>
      </c>
      <c r="U17" s="331">
        <v>95.639332157474513</v>
      </c>
      <c r="V17" s="331">
        <v>102.6777233695784</v>
      </c>
      <c r="W17" s="331">
        <v>114.5506053492132</v>
      </c>
      <c r="DA17" s="72" t="s">
        <v>2649</v>
      </c>
    </row>
    <row r="18" spans="1:105" ht="12" customHeight="1" x14ac:dyDescent="0.25">
      <c r="A18" s="59" t="s">
        <v>30</v>
      </c>
      <c r="B18" s="232">
        <v>4.7418766206138194</v>
      </c>
      <c r="C18" s="232">
        <v>1.7878727086913371</v>
      </c>
      <c r="D18" s="232">
        <v>0</v>
      </c>
      <c r="E18" s="232">
        <v>0.38438449985808859</v>
      </c>
      <c r="F18" s="232">
        <v>2.1281344745277981</v>
      </c>
      <c r="G18" s="232">
        <v>3.3293540379265321</v>
      </c>
      <c r="H18" s="232">
        <v>2.828404970831143</v>
      </c>
      <c r="I18" s="232">
        <v>2.0719251679364201</v>
      </c>
      <c r="J18" s="232">
        <v>1.734094497436113</v>
      </c>
      <c r="K18" s="232">
        <v>1.2872165175407519</v>
      </c>
      <c r="L18" s="232">
        <v>0.84747620322500261</v>
      </c>
      <c r="M18" s="232">
        <v>0.85193833207283332</v>
      </c>
      <c r="N18" s="232">
        <v>0.62584075149373009</v>
      </c>
      <c r="O18" s="232">
        <v>1.605508349735651</v>
      </c>
      <c r="P18" s="232">
        <v>1.2293071730628109</v>
      </c>
      <c r="Q18" s="232">
        <v>1.8671840080706601</v>
      </c>
      <c r="R18" s="232">
        <v>1.3771277778062541</v>
      </c>
      <c r="S18" s="232">
        <v>0.8210260118670486</v>
      </c>
      <c r="T18" s="232">
        <v>1.2564166154419769</v>
      </c>
      <c r="U18" s="232">
        <v>0.4280686280207418</v>
      </c>
      <c r="V18" s="232">
        <v>0.42466250747318612</v>
      </c>
      <c r="W18" s="232">
        <v>0.4098121400730193</v>
      </c>
      <c r="DA18" s="71" t="s">
        <v>2650</v>
      </c>
    </row>
    <row r="19" spans="1:105" ht="12" customHeight="1" x14ac:dyDescent="0.25">
      <c r="A19" s="59" t="s">
        <v>33</v>
      </c>
      <c r="B19" s="232">
        <v>0.90329601528894365</v>
      </c>
      <c r="C19" s="232">
        <v>0.90364294193919326</v>
      </c>
      <c r="D19" s="232">
        <v>0.88743588505393434</v>
      </c>
      <c r="E19" s="232">
        <v>1.7840350064474559</v>
      </c>
      <c r="F19" s="232">
        <v>0.85464164565618295</v>
      </c>
      <c r="G19" s="232">
        <v>0.85435278050126262</v>
      </c>
      <c r="H19" s="232">
        <v>0.86489477211536048</v>
      </c>
      <c r="I19" s="232">
        <v>0</v>
      </c>
      <c r="J19" s="232">
        <v>0</v>
      </c>
      <c r="K19" s="232">
        <v>0.81195708285504797</v>
      </c>
      <c r="L19" s="232">
        <v>0.78433701464541816</v>
      </c>
      <c r="M19" s="232">
        <v>2.3724736904991182</v>
      </c>
      <c r="N19" s="232">
        <v>1.175634919286308</v>
      </c>
      <c r="O19" s="232">
        <v>3.0481149466358239</v>
      </c>
      <c r="P19" s="232">
        <v>3.0438206667208139</v>
      </c>
      <c r="Q19" s="232">
        <v>3.0460352212089559</v>
      </c>
      <c r="R19" s="232">
        <v>3.02108368449945</v>
      </c>
      <c r="S19" s="232">
        <v>3.7686043561605702</v>
      </c>
      <c r="T19" s="232">
        <v>3.7487934448673341</v>
      </c>
      <c r="U19" s="232">
        <v>3.7285257174366029</v>
      </c>
      <c r="V19" s="232">
        <v>3.7280708628683898</v>
      </c>
      <c r="W19" s="232">
        <v>4.4591435424476584</v>
      </c>
      <c r="DA19" s="71" t="s">
        <v>2651</v>
      </c>
    </row>
    <row r="20" spans="1:105" ht="12" customHeight="1" x14ac:dyDescent="0.25">
      <c r="A20" s="59" t="s">
        <v>160</v>
      </c>
      <c r="B20" s="232">
        <v>0.91815783940875151</v>
      </c>
      <c r="C20" s="232">
        <v>0</v>
      </c>
      <c r="D20" s="232">
        <v>0</v>
      </c>
      <c r="E20" s="232">
        <v>1.824985722016504</v>
      </c>
      <c r="F20" s="232">
        <v>0.88107522488637202</v>
      </c>
      <c r="G20" s="232">
        <v>0.88043076886407201</v>
      </c>
      <c r="H20" s="232">
        <v>0.89036969846005876</v>
      </c>
      <c r="I20" s="232">
        <v>0.85887554241586417</v>
      </c>
      <c r="J20" s="232">
        <v>0.83163644897547406</v>
      </c>
      <c r="K20" s="232">
        <v>0</v>
      </c>
      <c r="L20" s="232">
        <v>0</v>
      </c>
      <c r="M20" s="232">
        <v>3.9879421725884558</v>
      </c>
      <c r="N20" s="232">
        <v>2.3950625742099918</v>
      </c>
      <c r="O20" s="232">
        <v>3.0761655840020898</v>
      </c>
      <c r="P20" s="232">
        <v>3.0732155985387211</v>
      </c>
      <c r="Q20" s="232">
        <v>3.0749862911890382</v>
      </c>
      <c r="R20" s="232">
        <v>3.1701341378739372</v>
      </c>
      <c r="S20" s="232">
        <v>3.165284324691283</v>
      </c>
      <c r="T20" s="232">
        <v>3.9357130395720858</v>
      </c>
      <c r="U20" s="232">
        <v>3.9157071055898349</v>
      </c>
      <c r="V20" s="232">
        <v>3.1335148281563692</v>
      </c>
      <c r="W20" s="232">
        <v>3.1237363327049068</v>
      </c>
      <c r="DA20" s="71" t="s">
        <v>2652</v>
      </c>
    </row>
    <row r="21" spans="1:105" ht="12" customHeight="1" x14ac:dyDescent="0.25">
      <c r="A21" s="59" t="s">
        <v>70</v>
      </c>
      <c r="B21" s="232">
        <v>4.7318110261186943</v>
      </c>
      <c r="C21" s="232">
        <v>3.7869195611651958</v>
      </c>
      <c r="D21" s="232">
        <v>2.7892708875916119</v>
      </c>
      <c r="E21" s="232">
        <v>1.8690586308096819</v>
      </c>
      <c r="F21" s="232">
        <v>0.9010642848029693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64.461031867568067</v>
      </c>
      <c r="C22" s="232">
        <v>71.847344632748928</v>
      </c>
      <c r="D22" s="232">
        <v>70.835603096920508</v>
      </c>
      <c r="E22" s="232">
        <v>77.212852430253903</v>
      </c>
      <c r="F22" s="232">
        <v>73.100325158879556</v>
      </c>
      <c r="G22" s="232">
        <v>90.019827504454298</v>
      </c>
      <c r="H22" s="232">
        <v>86.886091386541068</v>
      </c>
      <c r="I22" s="232">
        <v>87.089098293000191</v>
      </c>
      <c r="J22" s="232">
        <v>67.325913139477066</v>
      </c>
      <c r="K22" s="232">
        <v>60.203728664226126</v>
      </c>
      <c r="L22" s="232">
        <v>59.265351418821901</v>
      </c>
      <c r="M22" s="232">
        <v>59.743715988685409</v>
      </c>
      <c r="N22" s="232">
        <v>29.921352357463189</v>
      </c>
      <c r="O22" s="232">
        <v>79.406912980668693</v>
      </c>
      <c r="P22" s="232">
        <v>73.613298342335924</v>
      </c>
      <c r="Q22" s="232">
        <v>75.364140515955611</v>
      </c>
      <c r="R22" s="232">
        <v>80.595169911363229</v>
      </c>
      <c r="S22" s="232">
        <v>89.415666799245372</v>
      </c>
      <c r="T22" s="232">
        <v>88.12418828027009</v>
      </c>
      <c r="U22" s="232">
        <v>87.567030706427332</v>
      </c>
      <c r="V22" s="232">
        <v>95.391475171080486</v>
      </c>
      <c r="W22" s="232">
        <v>106.5579133339876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30.474681862334879</v>
      </c>
      <c r="C24" s="263">
        <f t="shared" si="1"/>
        <v>34.016546594829592</v>
      </c>
      <c r="D24" s="263">
        <f t="shared" si="1"/>
        <v>34.60063427465056</v>
      </c>
      <c r="E24" s="263">
        <f t="shared" si="1"/>
        <v>37.765168445381143</v>
      </c>
      <c r="F24" s="263">
        <f t="shared" si="1"/>
        <v>37.733186805073927</v>
      </c>
      <c r="G24" s="263">
        <f t="shared" si="1"/>
        <v>46.289024449022357</v>
      </c>
      <c r="H24" s="263">
        <f t="shared" si="1"/>
        <v>45.083748802208369</v>
      </c>
      <c r="I24" s="263">
        <f t="shared" si="1"/>
        <v>45.016678538153073</v>
      </c>
      <c r="J24" s="263">
        <f t="shared" si="1"/>
        <v>39.36901492096451</v>
      </c>
      <c r="K24" s="263">
        <f t="shared" si="1"/>
        <v>36.776169262528818</v>
      </c>
      <c r="L24" s="263">
        <f t="shared" si="1"/>
        <v>39.639564073103642</v>
      </c>
      <c r="M24" s="263">
        <f t="shared" si="1"/>
        <v>41.192778630657813</v>
      </c>
      <c r="N24" s="263">
        <f t="shared" si="1"/>
        <v>40.176125136790127</v>
      </c>
      <c r="O24" s="263">
        <f t="shared" si="1"/>
        <v>58.485610491254732</v>
      </c>
      <c r="P24" s="263">
        <f t="shared" si="1"/>
        <v>57.46103456626885</v>
      </c>
      <c r="Q24" s="263">
        <f t="shared" si="1"/>
        <v>58.219049271779788</v>
      </c>
      <c r="R24" s="263">
        <f t="shared" si="1"/>
        <v>61.207999198203041</v>
      </c>
      <c r="S24" s="263">
        <f t="shared" si="1"/>
        <v>66.37765176573933</v>
      </c>
      <c r="T24" s="263">
        <f t="shared" si="1"/>
        <v>67.015064563061358</v>
      </c>
      <c r="U24" s="263">
        <f t="shared" si="1"/>
        <v>67.256388052246365</v>
      </c>
      <c r="V24" s="263">
        <f t="shared" si="1"/>
        <v>71.506759564946748</v>
      </c>
      <c r="W24" s="263">
        <f t="shared" si="1"/>
        <v>79.874403794427266</v>
      </c>
      <c r="DA24" s="70"/>
    </row>
    <row r="25" spans="1:105" ht="12" customHeight="1" x14ac:dyDescent="0.25">
      <c r="A25" s="60" t="s">
        <v>2568</v>
      </c>
      <c r="B25" s="264">
        <v>30.474681862334879</v>
      </c>
      <c r="C25" s="264">
        <v>34.016546594829592</v>
      </c>
      <c r="D25" s="264">
        <v>34.60063427465056</v>
      </c>
      <c r="E25" s="264">
        <v>37.765168445381143</v>
      </c>
      <c r="F25" s="264">
        <v>37.733186805073927</v>
      </c>
      <c r="G25" s="264">
        <v>46.289024449022357</v>
      </c>
      <c r="H25" s="264">
        <v>45.083748802208369</v>
      </c>
      <c r="I25" s="264">
        <v>45.016678538153073</v>
      </c>
      <c r="J25" s="264">
        <v>39.36901492096451</v>
      </c>
      <c r="K25" s="264">
        <v>36.776169262528818</v>
      </c>
      <c r="L25" s="264">
        <v>39.639564073103642</v>
      </c>
      <c r="M25" s="264">
        <v>41.192778630657813</v>
      </c>
      <c r="N25" s="264">
        <v>40.176125136790127</v>
      </c>
      <c r="O25" s="264">
        <v>58.485610491254732</v>
      </c>
      <c r="P25" s="264">
        <v>57.46103456626885</v>
      </c>
      <c r="Q25" s="264">
        <v>58.219049271779788</v>
      </c>
      <c r="R25" s="264">
        <v>61.207999198203041</v>
      </c>
      <c r="S25" s="264">
        <v>66.37765176573933</v>
      </c>
      <c r="T25" s="264">
        <v>67.015064563061358</v>
      </c>
      <c r="U25" s="264">
        <v>67.256388052246365</v>
      </c>
      <c r="V25" s="264">
        <v>71.506759564946748</v>
      </c>
      <c r="W25" s="264">
        <v>79.874403794427266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108.2231048128547</v>
      </c>
      <c r="C27" s="263">
        <f t="shared" si="2"/>
        <v>111.8939712064923</v>
      </c>
      <c r="D27" s="263">
        <f t="shared" si="2"/>
        <v>106.446156956523</v>
      </c>
      <c r="E27" s="263">
        <f t="shared" si="2"/>
        <v>118.6790232705509</v>
      </c>
      <c r="F27" s="263">
        <f t="shared" si="2"/>
        <v>111.236058269647</v>
      </c>
      <c r="G27" s="263">
        <f t="shared" si="2"/>
        <v>135.83423584535171</v>
      </c>
      <c r="H27" s="263">
        <f t="shared" si="2"/>
        <v>130.67108689706799</v>
      </c>
      <c r="I27" s="263">
        <f t="shared" si="2"/>
        <v>128.59985571907501</v>
      </c>
      <c r="J27" s="263">
        <f t="shared" si="2"/>
        <v>99.845205836983794</v>
      </c>
      <c r="K27" s="263">
        <f t="shared" si="2"/>
        <v>89.004146092317058</v>
      </c>
      <c r="L27" s="263">
        <f t="shared" si="2"/>
        <v>86.995949480989026</v>
      </c>
      <c r="M27" s="263">
        <f t="shared" si="2"/>
        <v>95.651528834065431</v>
      </c>
      <c r="N27" s="263">
        <f t="shared" si="2"/>
        <v>48.739843717790322</v>
      </c>
      <c r="O27" s="263">
        <f t="shared" si="2"/>
        <v>124.48100265863179</v>
      </c>
      <c r="P27" s="263">
        <f t="shared" si="2"/>
        <v>115.65663111522611</v>
      </c>
      <c r="Q27" s="263">
        <f t="shared" si="2"/>
        <v>119.0747800520347</v>
      </c>
      <c r="R27" s="263">
        <f t="shared" si="2"/>
        <v>125.9478793022041</v>
      </c>
      <c r="S27" s="263">
        <f t="shared" si="2"/>
        <v>138.81511641709179</v>
      </c>
      <c r="T27" s="263">
        <f t="shared" si="2"/>
        <v>138.66444482878791</v>
      </c>
      <c r="U27" s="263">
        <f t="shared" si="2"/>
        <v>136.6276173678207</v>
      </c>
      <c r="V27" s="263">
        <f t="shared" si="2"/>
        <v>146.68246195654069</v>
      </c>
      <c r="W27" s="263">
        <f t="shared" si="2"/>
        <v>163.6437219274475</v>
      </c>
      <c r="DA27" s="70"/>
    </row>
    <row r="28" spans="1:105" ht="12" customHeight="1" x14ac:dyDescent="0.25">
      <c r="A28" s="60" t="s">
        <v>2573</v>
      </c>
      <c r="B28" s="331">
        <v>108.2231048128547</v>
      </c>
      <c r="C28" s="331">
        <v>111.8939712064923</v>
      </c>
      <c r="D28" s="331">
        <v>106.446156956523</v>
      </c>
      <c r="E28" s="331">
        <v>118.6790232705509</v>
      </c>
      <c r="F28" s="331">
        <v>111.236058269647</v>
      </c>
      <c r="G28" s="331">
        <v>135.83423584535171</v>
      </c>
      <c r="H28" s="331">
        <v>130.67108689706799</v>
      </c>
      <c r="I28" s="331">
        <v>128.59985571907501</v>
      </c>
      <c r="J28" s="331">
        <v>99.845205836983794</v>
      </c>
      <c r="K28" s="331">
        <v>89.004146092317058</v>
      </c>
      <c r="L28" s="331">
        <v>86.995949480989026</v>
      </c>
      <c r="M28" s="331">
        <v>95.651528834065431</v>
      </c>
      <c r="N28" s="331">
        <v>48.739843717790322</v>
      </c>
      <c r="O28" s="331">
        <v>124.48100265863179</v>
      </c>
      <c r="P28" s="331">
        <v>115.65663111522611</v>
      </c>
      <c r="Q28" s="331">
        <v>119.0747800520347</v>
      </c>
      <c r="R28" s="331">
        <v>125.9478793022041</v>
      </c>
      <c r="S28" s="331">
        <v>138.81511641709179</v>
      </c>
      <c r="T28" s="331">
        <v>138.66444482878791</v>
      </c>
      <c r="U28" s="331">
        <v>136.6276173678207</v>
      </c>
      <c r="V28" s="331">
        <v>146.68246195654069</v>
      </c>
      <c r="W28" s="331">
        <v>163.6437219274475</v>
      </c>
      <c r="DA28" s="72" t="s">
        <v>2658</v>
      </c>
    </row>
    <row r="29" spans="1:105" ht="12" customHeight="1" x14ac:dyDescent="0.25">
      <c r="A29" s="59" t="s">
        <v>30</v>
      </c>
      <c r="B29" s="232">
        <v>6.7741094580197441</v>
      </c>
      <c r="C29" s="232">
        <v>2.5541038695590532</v>
      </c>
      <c r="D29" s="232">
        <v>0</v>
      </c>
      <c r="E29" s="232">
        <v>0.54912071408298391</v>
      </c>
      <c r="F29" s="232">
        <v>3.0401921064682842</v>
      </c>
      <c r="G29" s="232">
        <v>4.7562200541807593</v>
      </c>
      <c r="H29" s="232">
        <v>4.0405785297587764</v>
      </c>
      <c r="I29" s="232">
        <v>2.9598930970520301</v>
      </c>
      <c r="J29" s="232">
        <v>2.4772778534801621</v>
      </c>
      <c r="K29" s="232">
        <v>1.838880739343931</v>
      </c>
      <c r="L29" s="232">
        <v>1.210680290321432</v>
      </c>
      <c r="M29" s="232">
        <v>1.2170547601040469</v>
      </c>
      <c r="N29" s="232">
        <v>0.89405821641961436</v>
      </c>
      <c r="O29" s="232">
        <v>2.293583356765216</v>
      </c>
      <c r="P29" s="232">
        <v>1.756153104375445</v>
      </c>
      <c r="Q29" s="232">
        <v>2.6674057258152288</v>
      </c>
      <c r="R29" s="232">
        <v>1.9673253968660771</v>
      </c>
      <c r="S29" s="232">
        <v>1.1728943026672121</v>
      </c>
      <c r="T29" s="232">
        <v>1.7948808792028239</v>
      </c>
      <c r="U29" s="232">
        <v>0.61152661145820253</v>
      </c>
      <c r="V29" s="232">
        <v>0.60666072496169454</v>
      </c>
      <c r="W29" s="232">
        <v>0.58544591439002769</v>
      </c>
      <c r="DA29" s="71" t="s">
        <v>2659</v>
      </c>
    </row>
    <row r="30" spans="1:105" ht="12" customHeight="1" x14ac:dyDescent="0.25">
      <c r="A30" s="59" t="s">
        <v>33</v>
      </c>
      <c r="B30" s="232">
        <v>1.290422878984206</v>
      </c>
      <c r="C30" s="232">
        <v>1.290918488484561</v>
      </c>
      <c r="D30" s="232">
        <v>1.2677655500770491</v>
      </c>
      <c r="E30" s="232">
        <v>2.5486214377820811</v>
      </c>
      <c r="F30" s="232">
        <v>1.2209166366516899</v>
      </c>
      <c r="G30" s="232">
        <v>1.2205039721446611</v>
      </c>
      <c r="H30" s="232">
        <v>1.235563960164801</v>
      </c>
      <c r="I30" s="232">
        <v>0</v>
      </c>
      <c r="J30" s="232">
        <v>0</v>
      </c>
      <c r="K30" s="232">
        <v>1.159938689792926</v>
      </c>
      <c r="L30" s="232">
        <v>1.1204814494934541</v>
      </c>
      <c r="M30" s="232">
        <v>3.3892481292844541</v>
      </c>
      <c r="N30" s="232">
        <v>1.679478456123298</v>
      </c>
      <c r="O30" s="232">
        <v>4.3544499237654621</v>
      </c>
      <c r="P30" s="232">
        <v>4.3483152381725922</v>
      </c>
      <c r="Q30" s="232">
        <v>4.3514788874413641</v>
      </c>
      <c r="R30" s="232">
        <v>4.315833834999216</v>
      </c>
      <c r="S30" s="232">
        <v>5.3837205088008124</v>
      </c>
      <c r="T30" s="232">
        <v>5.355419206953334</v>
      </c>
      <c r="U30" s="232">
        <v>5.3264653106237212</v>
      </c>
      <c r="V30" s="232">
        <v>5.3258155183834139</v>
      </c>
      <c r="W30" s="232">
        <v>6.3702050606395142</v>
      </c>
      <c r="DA30" s="71" t="s">
        <v>2660</v>
      </c>
    </row>
    <row r="31" spans="1:105" ht="12" customHeight="1" x14ac:dyDescent="0.25">
      <c r="A31" s="59" t="s">
        <v>160</v>
      </c>
      <c r="B31" s="232">
        <v>1.3116540562982171</v>
      </c>
      <c r="C31" s="232">
        <v>0</v>
      </c>
      <c r="D31" s="232">
        <v>0</v>
      </c>
      <c r="E31" s="232">
        <v>2.6071224600235778</v>
      </c>
      <c r="F31" s="232">
        <v>1.258678892694818</v>
      </c>
      <c r="G31" s="232">
        <v>1.2577582412343891</v>
      </c>
      <c r="H31" s="232">
        <v>1.271956712085798</v>
      </c>
      <c r="I31" s="232">
        <v>1.226965060594092</v>
      </c>
      <c r="J31" s="232">
        <v>1.188052069964963</v>
      </c>
      <c r="K31" s="232">
        <v>0</v>
      </c>
      <c r="L31" s="232">
        <v>0</v>
      </c>
      <c r="M31" s="232">
        <v>5.6970602465549369</v>
      </c>
      <c r="N31" s="232">
        <v>3.4215179631571311</v>
      </c>
      <c r="O31" s="232">
        <v>4.3945222628601286</v>
      </c>
      <c r="P31" s="232">
        <v>4.3903079979124584</v>
      </c>
      <c r="Q31" s="232">
        <v>4.3928375588414834</v>
      </c>
      <c r="R31" s="232">
        <v>4.5287630541056254</v>
      </c>
      <c r="S31" s="232">
        <v>4.5218347495589741</v>
      </c>
      <c r="T31" s="232">
        <v>5.6224471993886942</v>
      </c>
      <c r="U31" s="232">
        <v>5.5938672936997644</v>
      </c>
      <c r="V31" s="232">
        <v>4.4764497545090993</v>
      </c>
      <c r="W31" s="232">
        <v>4.4624804752927254</v>
      </c>
      <c r="DA31" s="71" t="s">
        <v>2661</v>
      </c>
    </row>
    <row r="32" spans="1:105" ht="12" customHeight="1" x14ac:dyDescent="0.25">
      <c r="A32" s="59" t="s">
        <v>70</v>
      </c>
      <c r="B32" s="232">
        <v>6.7597300373124236</v>
      </c>
      <c r="C32" s="232">
        <v>5.40988508737885</v>
      </c>
      <c r="D32" s="232">
        <v>3.9846726965594468</v>
      </c>
      <c r="E32" s="232">
        <v>2.6700837582995449</v>
      </c>
      <c r="F32" s="232">
        <v>1.287234692575671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92.087188382240143</v>
      </c>
      <c r="C33" s="232">
        <v>102.63906376106991</v>
      </c>
      <c r="D33" s="232">
        <v>101.1937187098865</v>
      </c>
      <c r="E33" s="232">
        <v>110.30407490036271</v>
      </c>
      <c r="F33" s="232">
        <v>104.4290359412566</v>
      </c>
      <c r="G33" s="232">
        <v>128.59975357779189</v>
      </c>
      <c r="H33" s="232">
        <v>124.1229876950586</v>
      </c>
      <c r="I33" s="232">
        <v>124.4129975614289</v>
      </c>
      <c r="J33" s="232">
        <v>96.179875913538666</v>
      </c>
      <c r="K33" s="232">
        <v>86.005326663180199</v>
      </c>
      <c r="L33" s="232">
        <v>84.664787741174138</v>
      </c>
      <c r="M33" s="232">
        <v>85.348165698121988</v>
      </c>
      <c r="N33" s="232">
        <v>42.744789082090278</v>
      </c>
      <c r="O33" s="232">
        <v>113.438447115241</v>
      </c>
      <c r="P33" s="232">
        <v>105.1618547747656</v>
      </c>
      <c r="Q33" s="232">
        <v>107.6630578799366</v>
      </c>
      <c r="R33" s="232">
        <v>115.13595701623321</v>
      </c>
      <c r="S33" s="232">
        <v>127.7366668560648</v>
      </c>
      <c r="T33" s="232">
        <v>125.891697543243</v>
      </c>
      <c r="U33" s="232">
        <v>125.0957581520391</v>
      </c>
      <c r="V33" s="232">
        <v>136.27353595868649</v>
      </c>
      <c r="W33" s="232">
        <v>152.22559047712519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66.332973814815645</v>
      </c>
      <c r="C35" s="263">
        <v>68.48359115327419</v>
      </c>
      <c r="D35" s="263">
        <v>69.643925799088109</v>
      </c>
      <c r="E35" s="263">
        <v>82.075435983988356</v>
      </c>
      <c r="F35" s="263">
        <v>81.108802514586145</v>
      </c>
      <c r="G35" s="263">
        <v>99.156355364472745</v>
      </c>
      <c r="H35" s="263">
        <v>91.517082950555434</v>
      </c>
      <c r="I35" s="263">
        <v>94.072226433537622</v>
      </c>
      <c r="J35" s="263">
        <v>81.381344151291415</v>
      </c>
      <c r="K35" s="263">
        <v>76.264101950893405</v>
      </c>
      <c r="L35" s="263">
        <v>82.376356744716901</v>
      </c>
      <c r="M35" s="263">
        <v>88.488935510456542</v>
      </c>
      <c r="N35" s="263">
        <v>89.275631119040369</v>
      </c>
      <c r="O35" s="263">
        <v>127.5036495865097</v>
      </c>
      <c r="P35" s="263">
        <v>118.9095273495381</v>
      </c>
      <c r="Q35" s="263">
        <v>122.1876374072248</v>
      </c>
      <c r="R35" s="263">
        <v>125.8912030686956</v>
      </c>
      <c r="S35" s="263">
        <v>139.3578463675629</v>
      </c>
      <c r="T35" s="263">
        <v>141.18797697524329</v>
      </c>
      <c r="U35" s="263">
        <v>141.13285527660111</v>
      </c>
      <c r="V35" s="263">
        <v>151.56816462314131</v>
      </c>
      <c r="W35" s="263">
        <v>170.55533591618919</v>
      </c>
      <c r="DA35" s="70" t="s">
        <v>2665</v>
      </c>
    </row>
    <row r="36" spans="1:105" ht="12" customHeight="1" x14ac:dyDescent="0.25">
      <c r="A36" s="46" t="s">
        <v>30</v>
      </c>
      <c r="B36" s="231">
        <v>4.1520415263871193</v>
      </c>
      <c r="C36" s="231">
        <v>1.563213846821881</v>
      </c>
      <c r="D36" s="231">
        <v>0</v>
      </c>
      <c r="E36" s="231">
        <v>0.3526301001353026</v>
      </c>
      <c r="F36" s="231">
        <v>2.2167842424997701</v>
      </c>
      <c r="G36" s="231">
        <v>3.4719483122127648</v>
      </c>
      <c r="H36" s="231">
        <v>2.829868253621024</v>
      </c>
      <c r="I36" s="231">
        <v>2.1651947592631888</v>
      </c>
      <c r="J36" s="231">
        <v>2.0191675690628399</v>
      </c>
      <c r="K36" s="231">
        <v>1.5756635430825789</v>
      </c>
      <c r="L36" s="231">
        <v>1.146391666443157</v>
      </c>
      <c r="M36" s="231">
        <v>1.125919067810929</v>
      </c>
      <c r="N36" s="231">
        <v>1.637625512100088</v>
      </c>
      <c r="O36" s="231">
        <v>2.3492761334868968</v>
      </c>
      <c r="P36" s="231">
        <v>1.8055457225505931</v>
      </c>
      <c r="Q36" s="231">
        <v>2.7371371460979428</v>
      </c>
      <c r="R36" s="231">
        <v>1.9664401053137479</v>
      </c>
      <c r="S36" s="231">
        <v>1.1774800054582659</v>
      </c>
      <c r="T36" s="231">
        <v>1.827545630454084</v>
      </c>
      <c r="U36" s="231">
        <v>0.63169144288282175</v>
      </c>
      <c r="V36" s="231">
        <v>0.62686739372176359</v>
      </c>
      <c r="W36" s="231">
        <v>0.61017265687602285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0.79093634570656901</v>
      </c>
      <c r="C38" s="231">
        <v>0.79009380956218889</v>
      </c>
      <c r="D38" s="231">
        <v>0.82945380485899867</v>
      </c>
      <c r="E38" s="231">
        <v>1.636654035739505</v>
      </c>
      <c r="F38" s="231">
        <v>0.89024267768373655</v>
      </c>
      <c r="G38" s="231">
        <v>0.89094420734629509</v>
      </c>
      <c r="H38" s="231">
        <v>0.86534222771247171</v>
      </c>
      <c r="I38" s="231">
        <v>0</v>
      </c>
      <c r="J38" s="231">
        <v>0</v>
      </c>
      <c r="K38" s="231">
        <v>0.99390518733137467</v>
      </c>
      <c r="L38" s="231">
        <v>1.060982495851494</v>
      </c>
      <c r="M38" s="231">
        <v>3.1354539001824819</v>
      </c>
      <c r="N38" s="231">
        <v>3.0762613846156288</v>
      </c>
      <c r="O38" s="231">
        <v>4.4601846495754884</v>
      </c>
      <c r="P38" s="231">
        <v>4.4706136150789826</v>
      </c>
      <c r="Q38" s="231">
        <v>4.4652354113233077</v>
      </c>
      <c r="R38" s="231">
        <v>4.3138917204707976</v>
      </c>
      <c r="S38" s="231">
        <v>5.4047694150043171</v>
      </c>
      <c r="T38" s="231">
        <v>5.4528816281470149</v>
      </c>
      <c r="U38" s="231">
        <v>5.502103251909209</v>
      </c>
      <c r="V38" s="231">
        <v>5.5032078987192374</v>
      </c>
      <c r="W38" s="231">
        <v>6.6392553968802757</v>
      </c>
      <c r="DA38" s="73" t="s">
        <v>2668</v>
      </c>
    </row>
    <row r="39" spans="1:105" ht="12" customHeight="1" x14ac:dyDescent="0.25">
      <c r="A39" s="46" t="s">
        <v>160</v>
      </c>
      <c r="B39" s="231">
        <v>0.8039495292708676</v>
      </c>
      <c r="C39" s="231">
        <v>0</v>
      </c>
      <c r="D39" s="231">
        <v>0</v>
      </c>
      <c r="E39" s="231">
        <v>1.6742217704870219</v>
      </c>
      <c r="F39" s="231">
        <v>0.91777737655343705</v>
      </c>
      <c r="G39" s="231">
        <v>0.91813910060509341</v>
      </c>
      <c r="H39" s="231">
        <v>0.89083033357766961</v>
      </c>
      <c r="I39" s="231">
        <v>0.89753860422975629</v>
      </c>
      <c r="J39" s="231">
        <v>0.96835169565707335</v>
      </c>
      <c r="K39" s="231">
        <v>0</v>
      </c>
      <c r="L39" s="231">
        <v>0</v>
      </c>
      <c r="M39" s="231">
        <v>5.2704520555143013</v>
      </c>
      <c r="N39" s="231">
        <v>6.2671143821188036</v>
      </c>
      <c r="O39" s="231">
        <v>4.5012300249573833</v>
      </c>
      <c r="P39" s="231">
        <v>4.5137874406056424</v>
      </c>
      <c r="Q39" s="231">
        <v>4.5076752826585622</v>
      </c>
      <c r="R39" s="231">
        <v>4.5267251219563782</v>
      </c>
      <c r="S39" s="231">
        <v>4.5395139131328666</v>
      </c>
      <c r="T39" s="231">
        <v>5.7247692204873566</v>
      </c>
      <c r="U39" s="231">
        <v>5.7783227023044272</v>
      </c>
      <c r="V39" s="231">
        <v>4.6255514413146344</v>
      </c>
      <c r="W39" s="231">
        <v>4.6509566484953524</v>
      </c>
      <c r="DA39" s="73" t="s">
        <v>2669</v>
      </c>
    </row>
    <row r="40" spans="1:105" ht="12" customHeight="1" x14ac:dyDescent="0.25">
      <c r="A40" s="46" t="s">
        <v>70</v>
      </c>
      <c r="B40" s="231">
        <v>4.1432279764626347</v>
      </c>
      <c r="C40" s="231">
        <v>3.3110663113970502</v>
      </c>
      <c r="D40" s="231">
        <v>2.6070292958174539</v>
      </c>
      <c r="E40" s="231">
        <v>1.7146537708583429</v>
      </c>
      <c r="F40" s="231">
        <v>0.93859910261251533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56.442818436988453</v>
      </c>
      <c r="C42" s="231">
        <v>62.819217185493073</v>
      </c>
      <c r="D42" s="231">
        <v>66.207442698411654</v>
      </c>
      <c r="E42" s="231">
        <v>70.834219106818722</v>
      </c>
      <c r="F42" s="231">
        <v>76.145399115236685</v>
      </c>
      <c r="G42" s="231">
        <v>93.875323744308588</v>
      </c>
      <c r="H42" s="231">
        <v>86.931042135644262</v>
      </c>
      <c r="I42" s="231">
        <v>91.00949307004467</v>
      </c>
      <c r="J42" s="231">
        <v>78.393824886571508</v>
      </c>
      <c r="K42" s="231">
        <v>73.694533220479457</v>
      </c>
      <c r="L42" s="231">
        <v>80.168982582422245</v>
      </c>
      <c r="M42" s="231">
        <v>78.957110486948835</v>
      </c>
      <c r="N42" s="231">
        <v>78.294629840205843</v>
      </c>
      <c r="O42" s="231">
        <v>116.1929587784899</v>
      </c>
      <c r="P42" s="231">
        <v>108.1195805713029</v>
      </c>
      <c r="Q42" s="231">
        <v>110.477589567145</v>
      </c>
      <c r="R42" s="231">
        <v>115.0841461209547</v>
      </c>
      <c r="S42" s="231">
        <v>128.2360830339675</v>
      </c>
      <c r="T42" s="231">
        <v>128.18278049615481</v>
      </c>
      <c r="U42" s="231">
        <v>129.22073787950461</v>
      </c>
      <c r="V42" s="231">
        <v>140.81253788938571</v>
      </c>
      <c r="W42" s="231">
        <v>158.65495121393761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5.8630571999494512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0.99999999999999956</v>
      </c>
      <c r="C51" s="234">
        <f t="shared" si="3"/>
        <v>0.99999999999999978</v>
      </c>
      <c r="D51" s="234">
        <f t="shared" si="3"/>
        <v>0.99999999999999989</v>
      </c>
      <c r="E51" s="234">
        <f t="shared" si="3"/>
        <v>1</v>
      </c>
      <c r="F51" s="234">
        <f t="shared" si="3"/>
        <v>0.99999999999999978</v>
      </c>
      <c r="G51" s="234">
        <f t="shared" si="3"/>
        <v>1</v>
      </c>
      <c r="H51" s="234">
        <f t="shared" si="3"/>
        <v>0.99999999999999978</v>
      </c>
      <c r="I51" s="234">
        <f t="shared" si="3"/>
        <v>1.0000000000000002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1.0000000000000002</v>
      </c>
      <c r="N51" s="234">
        <f t="shared" si="3"/>
        <v>0.99999999999999978</v>
      </c>
      <c r="O51" s="234">
        <f t="shared" si="3"/>
        <v>1</v>
      </c>
      <c r="P51" s="234">
        <f t="shared" si="3"/>
        <v>1</v>
      </c>
      <c r="Q51" s="234">
        <f t="shared" si="3"/>
        <v>1.0000000000000002</v>
      </c>
      <c r="R51" s="234">
        <f t="shared" si="3"/>
        <v>1</v>
      </c>
      <c r="S51" s="234">
        <f t="shared" si="3"/>
        <v>1</v>
      </c>
      <c r="T51" s="234">
        <f t="shared" si="3"/>
        <v>1.0000000000000002</v>
      </c>
      <c r="U51" s="234">
        <f t="shared" si="3"/>
        <v>0.99999999999999978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3.7214883239957051E-2</v>
      </c>
      <c r="C56" s="302">
        <f t="shared" si="8"/>
        <v>3.8033378114333508E-2</v>
      </c>
      <c r="D56" s="302">
        <f t="shared" si="8"/>
        <v>3.7849172079433661E-2</v>
      </c>
      <c r="E56" s="302">
        <f t="shared" si="8"/>
        <v>3.4620635652740366E-2</v>
      </c>
      <c r="F56" s="302">
        <f t="shared" si="8"/>
        <v>3.3890258710823101E-2</v>
      </c>
      <c r="G56" s="302">
        <f t="shared" si="8"/>
        <v>3.4396498510757545E-2</v>
      </c>
      <c r="H56" s="302">
        <f t="shared" si="8"/>
        <v>3.5266745398792494E-2</v>
      </c>
      <c r="I56" s="302">
        <f t="shared" si="8"/>
        <v>3.5588854546260942E-2</v>
      </c>
      <c r="J56" s="302">
        <f t="shared" si="8"/>
        <v>3.3867414375659544E-2</v>
      </c>
      <c r="K56" s="302">
        <f t="shared" si="8"/>
        <v>3.3277398513184814E-2</v>
      </c>
      <c r="L56" s="302">
        <f t="shared" si="8"/>
        <v>3.1946886226833227E-2</v>
      </c>
      <c r="M56" s="302">
        <f t="shared" si="8"/>
        <v>3.2042953275232107E-2</v>
      </c>
      <c r="N56" s="302">
        <f t="shared" si="8"/>
        <v>2.2682770182885427E-2</v>
      </c>
      <c r="O56" s="302">
        <f t="shared" si="8"/>
        <v>3.1163322917088263E-2</v>
      </c>
      <c r="P56" s="302">
        <f t="shared" si="8"/>
        <v>3.0584122256585876E-2</v>
      </c>
      <c r="Q56" s="302">
        <f t="shared" si="8"/>
        <v>3.0578133589376087E-2</v>
      </c>
      <c r="R56" s="302">
        <f t="shared" si="8"/>
        <v>3.1263629891515661E-2</v>
      </c>
      <c r="S56" s="302">
        <f t="shared" si="8"/>
        <v>3.136489831313944E-2</v>
      </c>
      <c r="T56" s="302">
        <f t="shared" si="8"/>
        <v>3.121096193236704E-2</v>
      </c>
      <c r="U56" s="302">
        <f t="shared" si="8"/>
        <v>3.1152264058728396E-2</v>
      </c>
      <c r="V56" s="302">
        <f t="shared" si="8"/>
        <v>3.0965160396604321E-2</v>
      </c>
      <c r="W56" s="302">
        <f t="shared" si="8"/>
        <v>3.0802408163214206E-2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0.2597589397054712</v>
      </c>
      <c r="C57" s="303">
        <f t="shared" si="9"/>
        <v>0.25740234513179483</v>
      </c>
      <c r="D57" s="303">
        <f t="shared" si="9"/>
        <v>0.25137208889601748</v>
      </c>
      <c r="E57" s="303">
        <f t="shared" si="9"/>
        <v>0.24937953015536687</v>
      </c>
      <c r="F57" s="303">
        <f t="shared" si="9"/>
        <v>0.24428643348604689</v>
      </c>
      <c r="G57" s="303">
        <f t="shared" si="9"/>
        <v>0.24394870897169385</v>
      </c>
      <c r="H57" s="303">
        <f t="shared" si="9"/>
        <v>0.24598178887269717</v>
      </c>
      <c r="I57" s="303">
        <f t="shared" si="9"/>
        <v>0.24270084483191115</v>
      </c>
      <c r="J57" s="303">
        <f t="shared" si="9"/>
        <v>0.23245290230788845</v>
      </c>
      <c r="K57" s="303">
        <f t="shared" si="9"/>
        <v>0.22784276328326003</v>
      </c>
      <c r="L57" s="303">
        <f t="shared" si="9"/>
        <v>0.21841317709351377</v>
      </c>
      <c r="M57" s="303">
        <f t="shared" si="9"/>
        <v>0.2217344153126469</v>
      </c>
      <c r="N57" s="303">
        <f t="shared" si="9"/>
        <v>0.15705375318040826</v>
      </c>
      <c r="O57" s="303">
        <f t="shared" si="9"/>
        <v>0.21232332479007193</v>
      </c>
      <c r="P57" s="303">
        <f t="shared" si="9"/>
        <v>0.21041912173177096</v>
      </c>
      <c r="Q57" s="303">
        <f t="shared" si="9"/>
        <v>0.21106700654316388</v>
      </c>
      <c r="R57" s="303">
        <f t="shared" si="9"/>
        <v>0.21287374913351995</v>
      </c>
      <c r="S57" s="303">
        <f t="shared" si="9"/>
        <v>0.21308200042864683</v>
      </c>
      <c r="T57" s="303">
        <f t="shared" si="9"/>
        <v>0.21182408401881861</v>
      </c>
      <c r="U57" s="303">
        <f t="shared" si="9"/>
        <v>0.21027720007188205</v>
      </c>
      <c r="V57" s="303">
        <f t="shared" si="9"/>
        <v>0.21060731768769847</v>
      </c>
      <c r="W57" s="303">
        <f t="shared" si="9"/>
        <v>0.21002102965277122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0.2597589397054712</v>
      </c>
      <c r="C58" s="304">
        <f t="shared" si="10"/>
        <v>0.25740234513179483</v>
      </c>
      <c r="D58" s="304">
        <f t="shared" si="10"/>
        <v>0.25137208889601748</v>
      </c>
      <c r="E58" s="304">
        <f t="shared" si="10"/>
        <v>0.24937953015536687</v>
      </c>
      <c r="F58" s="304">
        <f t="shared" si="10"/>
        <v>0.24428643348604689</v>
      </c>
      <c r="G58" s="304">
        <f t="shared" si="10"/>
        <v>0.24394870897169385</v>
      </c>
      <c r="H58" s="304">
        <f t="shared" si="10"/>
        <v>0.24598178887269717</v>
      </c>
      <c r="I58" s="304">
        <f t="shared" si="10"/>
        <v>0.24270084483191115</v>
      </c>
      <c r="J58" s="304">
        <f t="shared" si="10"/>
        <v>0.23245290230788845</v>
      </c>
      <c r="K58" s="304">
        <f t="shared" si="10"/>
        <v>0.22784276328326003</v>
      </c>
      <c r="L58" s="304">
        <f t="shared" si="10"/>
        <v>0.21841317709351377</v>
      </c>
      <c r="M58" s="304">
        <f t="shared" si="10"/>
        <v>0.2217344153126469</v>
      </c>
      <c r="N58" s="304">
        <f t="shared" si="10"/>
        <v>0.15705375318040826</v>
      </c>
      <c r="O58" s="304">
        <f t="shared" si="10"/>
        <v>0.21232332479007193</v>
      </c>
      <c r="P58" s="304">
        <f t="shared" si="10"/>
        <v>0.21041912173177096</v>
      </c>
      <c r="Q58" s="304">
        <f t="shared" si="10"/>
        <v>0.21106700654316388</v>
      </c>
      <c r="R58" s="304">
        <f t="shared" si="10"/>
        <v>0.21287374913351995</v>
      </c>
      <c r="S58" s="304">
        <f t="shared" si="10"/>
        <v>0.21308200042864683</v>
      </c>
      <c r="T58" s="304">
        <f t="shared" si="10"/>
        <v>0.21182408401881861</v>
      </c>
      <c r="U58" s="304">
        <f t="shared" si="10"/>
        <v>0.21027720007188205</v>
      </c>
      <c r="V58" s="304">
        <f t="shared" si="10"/>
        <v>0.21060731768769847</v>
      </c>
      <c r="W58" s="304">
        <f t="shared" si="10"/>
        <v>0.21002102965277122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0.1044940721842368</v>
      </c>
      <c r="C60" s="303">
        <f t="shared" si="12"/>
        <v>0.11178872248922719</v>
      </c>
      <c r="D60" s="303">
        <f t="shared" si="12"/>
        <v>0.11672747402370527</v>
      </c>
      <c r="E60" s="303">
        <f t="shared" si="12"/>
        <v>0.11336532178031246</v>
      </c>
      <c r="F60" s="303">
        <f t="shared" si="12"/>
        <v>0.11838023661522808</v>
      </c>
      <c r="G60" s="303">
        <f t="shared" si="12"/>
        <v>0.11875974821835021</v>
      </c>
      <c r="H60" s="303">
        <f t="shared" si="12"/>
        <v>0.12123986199454637</v>
      </c>
      <c r="I60" s="303">
        <f t="shared" si="12"/>
        <v>0.12136856443628567</v>
      </c>
      <c r="J60" s="303">
        <f t="shared" si="12"/>
        <v>0.13093756627236747</v>
      </c>
      <c r="K60" s="303">
        <f t="shared" si="12"/>
        <v>0.13449107061109561</v>
      </c>
      <c r="L60" s="303">
        <f t="shared" si="12"/>
        <v>0.14217087411967771</v>
      </c>
      <c r="M60" s="303">
        <f t="shared" si="12"/>
        <v>0.13641566268290176</v>
      </c>
      <c r="N60" s="303">
        <f t="shared" si="12"/>
        <v>0.18494142309386882</v>
      </c>
      <c r="O60" s="303">
        <f t="shared" si="12"/>
        <v>0.14251009054351399</v>
      </c>
      <c r="P60" s="303">
        <f t="shared" si="12"/>
        <v>0.14934478662826559</v>
      </c>
      <c r="Q60" s="303">
        <f t="shared" si="12"/>
        <v>0.14742381034138763</v>
      </c>
      <c r="R60" s="303">
        <f t="shared" si="12"/>
        <v>0.1477887558213018</v>
      </c>
      <c r="S60" s="303">
        <f t="shared" si="12"/>
        <v>0.14555725204926862</v>
      </c>
      <c r="T60" s="303">
        <f t="shared" si="12"/>
        <v>0.14624621004077099</v>
      </c>
      <c r="U60" s="303">
        <f t="shared" si="12"/>
        <v>0.14787310458513139</v>
      </c>
      <c r="V60" s="303">
        <f t="shared" si="12"/>
        <v>0.1466710239991022</v>
      </c>
      <c r="W60" s="303">
        <f t="shared" si="12"/>
        <v>0.1464444860563284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0.1044940721842368</v>
      </c>
      <c r="C61" s="304">
        <f t="shared" si="13"/>
        <v>0.11178872248922719</v>
      </c>
      <c r="D61" s="304">
        <f t="shared" si="13"/>
        <v>0.11672747402370527</v>
      </c>
      <c r="E61" s="304">
        <f t="shared" si="13"/>
        <v>0.11336532178031246</v>
      </c>
      <c r="F61" s="304">
        <f t="shared" si="13"/>
        <v>0.11838023661522808</v>
      </c>
      <c r="G61" s="304">
        <f t="shared" si="13"/>
        <v>0.11875974821835021</v>
      </c>
      <c r="H61" s="304">
        <f t="shared" si="13"/>
        <v>0.12123986199454637</v>
      </c>
      <c r="I61" s="304">
        <f t="shared" si="13"/>
        <v>0.12136856443628567</v>
      </c>
      <c r="J61" s="304">
        <f t="shared" si="13"/>
        <v>0.13093756627236747</v>
      </c>
      <c r="K61" s="304">
        <f t="shared" si="13"/>
        <v>0.13449107061109561</v>
      </c>
      <c r="L61" s="304">
        <f t="shared" si="13"/>
        <v>0.14217087411967771</v>
      </c>
      <c r="M61" s="304">
        <f t="shared" si="13"/>
        <v>0.13641566268290176</v>
      </c>
      <c r="N61" s="304">
        <f t="shared" si="13"/>
        <v>0.18494142309386882</v>
      </c>
      <c r="O61" s="304">
        <f t="shared" si="13"/>
        <v>0.14251009054351399</v>
      </c>
      <c r="P61" s="304">
        <f t="shared" si="13"/>
        <v>0.14934478662826559</v>
      </c>
      <c r="Q61" s="304">
        <f t="shared" si="13"/>
        <v>0.14742381034138763</v>
      </c>
      <c r="R61" s="304">
        <f t="shared" si="13"/>
        <v>0.1477887558213018</v>
      </c>
      <c r="S61" s="304">
        <f t="shared" si="13"/>
        <v>0.14555725204926862</v>
      </c>
      <c r="T61" s="304">
        <f t="shared" si="13"/>
        <v>0.14624621004077099</v>
      </c>
      <c r="U61" s="304">
        <f t="shared" si="13"/>
        <v>0.14787310458513139</v>
      </c>
      <c r="V61" s="304">
        <f t="shared" si="13"/>
        <v>0.1466710239991022</v>
      </c>
      <c r="W61" s="304">
        <f t="shared" si="13"/>
        <v>0.1464444860563284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0.37108419957924466</v>
      </c>
      <c r="C63" s="303">
        <f t="shared" si="15"/>
        <v>0.36771763590256384</v>
      </c>
      <c r="D63" s="303">
        <f t="shared" si="15"/>
        <v>0.35910298413716807</v>
      </c>
      <c r="E63" s="303">
        <f t="shared" si="15"/>
        <v>0.3562564716505241</v>
      </c>
      <c r="F63" s="303">
        <f t="shared" si="15"/>
        <v>0.34898061926578139</v>
      </c>
      <c r="G63" s="303">
        <f t="shared" si="15"/>
        <v>0.34849815567384845</v>
      </c>
      <c r="H63" s="303">
        <f t="shared" si="15"/>
        <v>0.35140255553242444</v>
      </c>
      <c r="I63" s="303">
        <f t="shared" si="15"/>
        <v>0.34671549261701606</v>
      </c>
      <c r="J63" s="303">
        <f t="shared" si="15"/>
        <v>0.33207557472555493</v>
      </c>
      <c r="K63" s="303">
        <f t="shared" si="15"/>
        <v>0.32548966183322869</v>
      </c>
      <c r="L63" s="303">
        <f t="shared" si="15"/>
        <v>0.3120188244193054</v>
      </c>
      <c r="M63" s="303">
        <f t="shared" si="15"/>
        <v>0.31676345044663839</v>
      </c>
      <c r="N63" s="303">
        <f t="shared" si="15"/>
        <v>0.22436250454344039</v>
      </c>
      <c r="O63" s="303">
        <f t="shared" si="15"/>
        <v>0.30331903541438848</v>
      </c>
      <c r="P63" s="303">
        <f t="shared" si="15"/>
        <v>0.30059874533110137</v>
      </c>
      <c r="Q63" s="303">
        <f t="shared" si="15"/>
        <v>0.30152429506166278</v>
      </c>
      <c r="R63" s="303">
        <f t="shared" si="15"/>
        <v>0.30410535590502846</v>
      </c>
      <c r="S63" s="303">
        <f t="shared" si="15"/>
        <v>0.3044028577552097</v>
      </c>
      <c r="T63" s="303">
        <f t="shared" si="15"/>
        <v>0.30260583431259819</v>
      </c>
      <c r="U63" s="303">
        <f t="shared" si="15"/>
        <v>0.30039600010268858</v>
      </c>
      <c r="V63" s="303">
        <f t="shared" si="15"/>
        <v>0.30086759669671231</v>
      </c>
      <c r="W63" s="303">
        <f t="shared" si="15"/>
        <v>0.30003004236110187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0.37108419957924466</v>
      </c>
      <c r="C64" s="304">
        <f t="shared" si="16"/>
        <v>0.36771763590256384</v>
      </c>
      <c r="D64" s="304">
        <f t="shared" si="16"/>
        <v>0.35910298413716807</v>
      </c>
      <c r="E64" s="304">
        <f t="shared" si="16"/>
        <v>0.3562564716505241</v>
      </c>
      <c r="F64" s="304">
        <f t="shared" si="16"/>
        <v>0.34898061926578139</v>
      </c>
      <c r="G64" s="304">
        <f t="shared" si="16"/>
        <v>0.34849815567384845</v>
      </c>
      <c r="H64" s="304">
        <f t="shared" si="16"/>
        <v>0.35140255553242444</v>
      </c>
      <c r="I64" s="304">
        <f t="shared" si="16"/>
        <v>0.34671549261701606</v>
      </c>
      <c r="J64" s="304">
        <f t="shared" si="16"/>
        <v>0.33207557472555493</v>
      </c>
      <c r="K64" s="304">
        <f t="shared" si="16"/>
        <v>0.32548966183322869</v>
      </c>
      <c r="L64" s="304">
        <f t="shared" si="16"/>
        <v>0.3120188244193054</v>
      </c>
      <c r="M64" s="304">
        <f t="shared" si="16"/>
        <v>0.31676345044663839</v>
      </c>
      <c r="N64" s="304">
        <f t="shared" si="16"/>
        <v>0.22436250454344039</v>
      </c>
      <c r="O64" s="304">
        <f t="shared" si="16"/>
        <v>0.30331903541438848</v>
      </c>
      <c r="P64" s="304">
        <f t="shared" si="16"/>
        <v>0.30059874533110137</v>
      </c>
      <c r="Q64" s="304">
        <f t="shared" si="16"/>
        <v>0.30152429506166278</v>
      </c>
      <c r="R64" s="304">
        <f t="shared" si="16"/>
        <v>0.30410535590502846</v>
      </c>
      <c r="S64" s="304">
        <f t="shared" si="16"/>
        <v>0.3044028577552097</v>
      </c>
      <c r="T64" s="304">
        <f t="shared" si="16"/>
        <v>0.30260583431259819</v>
      </c>
      <c r="U64" s="304">
        <f t="shared" si="16"/>
        <v>0.30039600010268858</v>
      </c>
      <c r="V64" s="304">
        <f t="shared" si="16"/>
        <v>0.30086759669671231</v>
      </c>
      <c r="W64" s="304">
        <f t="shared" si="16"/>
        <v>0.30003004236110187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0.2274479052910898</v>
      </c>
      <c r="C66" s="303">
        <f t="shared" si="18"/>
        <v>0.22505791836208042</v>
      </c>
      <c r="D66" s="303">
        <f t="shared" si="18"/>
        <v>0.23494828086367545</v>
      </c>
      <c r="E66" s="303">
        <f t="shared" si="18"/>
        <v>0.2463780407610564</v>
      </c>
      <c r="F66" s="303">
        <f t="shared" si="18"/>
        <v>0.25446245192212041</v>
      </c>
      <c r="G66" s="303">
        <f t="shared" si="18"/>
        <v>0.25439688862534998</v>
      </c>
      <c r="H66" s="303">
        <f t="shared" si="18"/>
        <v>0.24610904820153939</v>
      </c>
      <c r="I66" s="303">
        <f t="shared" si="18"/>
        <v>0.25362624356852642</v>
      </c>
      <c r="J66" s="303">
        <f t="shared" si="18"/>
        <v>0.2706665423185296</v>
      </c>
      <c r="K66" s="303">
        <f t="shared" si="18"/>
        <v>0.27889910575923088</v>
      </c>
      <c r="L66" s="303">
        <f t="shared" si="18"/>
        <v>0.29545023814066979</v>
      </c>
      <c r="M66" s="303">
        <f t="shared" si="18"/>
        <v>0.29304351828258102</v>
      </c>
      <c r="N66" s="303">
        <f t="shared" si="18"/>
        <v>0.41095954899939696</v>
      </c>
      <c r="O66" s="303">
        <f t="shared" si="18"/>
        <v>0.31068422633493747</v>
      </c>
      <c r="P66" s="303">
        <f t="shared" si="18"/>
        <v>0.30905322405227625</v>
      </c>
      <c r="Q66" s="303">
        <f t="shared" si="18"/>
        <v>0.30940675446440991</v>
      </c>
      <c r="R66" s="303">
        <f t="shared" si="18"/>
        <v>0.30396850924863417</v>
      </c>
      <c r="S66" s="303">
        <f t="shared" si="18"/>
        <v>0.30559299145373542</v>
      </c>
      <c r="T66" s="303">
        <f t="shared" si="18"/>
        <v>0.30811290969544536</v>
      </c>
      <c r="U66" s="303">
        <f t="shared" si="18"/>
        <v>0.31030143118156933</v>
      </c>
      <c r="V66" s="303">
        <f t="shared" si="18"/>
        <v>0.31088890121988272</v>
      </c>
      <c r="W66" s="303">
        <f t="shared" si="18"/>
        <v>0.31270203376658423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1.6852870077515036</v>
      </c>
      <c r="C72" s="322">
        <f>IF(C$5=0,0,C$5/MAE_fec!C$5)</f>
        <v>1.5440114206027331</v>
      </c>
      <c r="D72" s="322">
        <f>IF(D$5=0,0,D$5/MAE_fec!D$5)</f>
        <v>1.4542374964242779</v>
      </c>
      <c r="E72" s="322">
        <f>IF(E$5=0,0,E$5/MAE_fec!E$5)</f>
        <v>1.5012309312865817</v>
      </c>
      <c r="F72" s="322">
        <f>IF(F$5=0,0,F$5/MAE_fec!F$5)</f>
        <v>1.4104214246955453</v>
      </c>
      <c r="G72" s="322">
        <f>IF(G$5=0,0,G$5/MAE_fec!G$5)</f>
        <v>1.4052430333222836</v>
      </c>
      <c r="H72" s="322">
        <f>IF(H$5=0,0,H$5/MAE_fec!H$5)</f>
        <v>1.3694568905833999</v>
      </c>
      <c r="I72" s="322">
        <f>IF(I$5=0,0,I$5/MAE_fec!I$5)</f>
        <v>1.3679387282154531</v>
      </c>
      <c r="J72" s="322">
        <f>IF(J$5=0,0,J$5/MAE_fec!J$5)</f>
        <v>1.2233822896114428</v>
      </c>
      <c r="K72" s="322">
        <f>IF(K$5=0,0,K$5/MAE_fec!K$5)</f>
        <v>1.1771985291233598</v>
      </c>
      <c r="L72" s="322">
        <f>IF(L$5=0,0,L$5/MAE_fec!L$5)</f>
        <v>1.0864781171263149</v>
      </c>
      <c r="M72" s="322">
        <f>IF(M$5=0,0,M$5/MAE_fec!M$5)</f>
        <v>1.1372443531282741</v>
      </c>
      <c r="N72" s="322">
        <f>IF(N$5=0,0,N$5/MAE_fec!N$5)</f>
        <v>0.70225724204892814</v>
      </c>
      <c r="O72" s="322">
        <f>IF(O$5=0,0,O$5/MAE_fec!O$5)</f>
        <v>1.0668991163380106</v>
      </c>
      <c r="P72" s="322">
        <f>IF(P$5=0,0,P$5/MAE_fec!P$5)</f>
        <v>1.0035755315281123</v>
      </c>
      <c r="Q72" s="322">
        <f>IF(Q$5=0,0,Q$5/MAE_fec!Q$5)</f>
        <v>1.0197707032533472</v>
      </c>
      <c r="R72" s="322">
        <f>IF(R$5=0,0,R$5/MAE_fec!R$5)</f>
        <v>1.0207211444510709</v>
      </c>
      <c r="S72" s="322">
        <f>IF(S$5=0,0,S$5/MAE_fec!S$5)</f>
        <v>1.0417557775625381</v>
      </c>
      <c r="T72" s="322">
        <f>IF(T$5=0,0,T$5/MAE_fec!T$5)</f>
        <v>1.0321363428628088</v>
      </c>
      <c r="U72" s="322">
        <f>IF(U$5=0,0,U$5/MAE_fec!U$5)</f>
        <v>1.0174252334482554</v>
      </c>
      <c r="V72" s="322">
        <f>IF(V$5=0,0,V$5/MAE_fec!V$5)</f>
        <v>1.0298880510092887</v>
      </c>
      <c r="W72" s="322">
        <f>IF(W$5=0,0,W$5/MAE_fec!W$5)</f>
        <v>1.031276641127753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2.0940028842718132</v>
      </c>
      <c r="C77" s="334">
        <f>IF(C$10=0,0,C$10/MAE_fec!C$10)</f>
        <v>2.0074895421821246</v>
      </c>
      <c r="D77" s="334">
        <f>IF(D$10=0,0,D$10/MAE_fec!D$10)</f>
        <v>1.912953487102502</v>
      </c>
      <c r="E77" s="334">
        <f>IF(E$10=0,0,E$10/MAE_fec!E$10)</f>
        <v>1.6652638672480005</v>
      </c>
      <c r="F77" s="334">
        <f>IF(F$10=0,0,F$10/MAE_fec!F$10)</f>
        <v>1.5653993365612107</v>
      </c>
      <c r="G77" s="334">
        <f>IF(G$10=0,0,G$10/MAE_fec!G$10)</f>
        <v>1.6044409876240804</v>
      </c>
      <c r="H77" s="334">
        <f>IF(H$10=0,0,H$10/MAE_fec!H$10)</f>
        <v>1.6356710576484266</v>
      </c>
      <c r="I77" s="334">
        <f>IF(I$10=0,0,I$10/MAE_fec!I$10)</f>
        <v>1.6645852848860596</v>
      </c>
      <c r="J77" s="334">
        <f>IF(J$10=0,0,J$10/MAE_fec!J$10)</f>
        <v>1.4471250186035047</v>
      </c>
      <c r="K77" s="334">
        <f>IF(K$10=0,0,K$10/MAE_fec!K$10)</f>
        <v>1.3864385533433883</v>
      </c>
      <c r="L77" s="334">
        <f>IF(L$10=0,0,L$10/MAE_fec!L$10)</f>
        <v>1.2370436239270486</v>
      </c>
      <c r="M77" s="334">
        <f>IF(M$10=0,0,M$10/MAE_fec!M$10)</f>
        <v>1.2949945971775632</v>
      </c>
      <c r="N77" s="334">
        <f>IF(N$10=0,0,N$10/MAE_fec!N$10)</f>
        <v>0.57805798143929621</v>
      </c>
      <c r="O77" s="334">
        <f>IF(O$10=0,0,O$10/MAE_fec!O$10)</f>
        <v>1.2119227047347017</v>
      </c>
      <c r="P77" s="334">
        <f>IF(P$10=0,0,P$10/MAE_fec!P$10)</f>
        <v>1.1166333480921913</v>
      </c>
      <c r="Q77" s="334">
        <f>IF(Q$10=0,0,Q$10/MAE_fec!Q$10)</f>
        <v>1.1345432817251908</v>
      </c>
      <c r="R77" s="334">
        <f>IF(R$10=0,0,R$10/MAE_fec!R$10)</f>
        <v>1.1684606402022493</v>
      </c>
      <c r="S77" s="334">
        <f>IF(S$10=0,0,S$10/MAE_fec!S$10)</f>
        <v>1.1919530241337057</v>
      </c>
      <c r="T77" s="334">
        <f>IF(T$10=0,0,T$10/MAE_fec!T$10)</f>
        <v>1.1816942817744689</v>
      </c>
      <c r="U77" s="334">
        <f>IF(U$10=0,0,U$10/MAE_fec!U$10)</f>
        <v>1.1622267598626368</v>
      </c>
      <c r="V77" s="334">
        <f>IF(V$10=0,0,V$10/MAE_fec!V$10)</f>
        <v>1.1566742467930506</v>
      </c>
      <c r="W77" s="334">
        <f>IF(W$10=0,0,W$10/MAE_fec!W$10)</f>
        <v>1.150361974933479</v>
      </c>
      <c r="DA77" s="68"/>
    </row>
    <row r="78" spans="1:105" ht="12" customHeight="1" x14ac:dyDescent="0.25">
      <c r="A78" s="203" t="s">
        <v>2557</v>
      </c>
      <c r="B78" s="350">
        <f>IF(B$16=0,0,B$16/MAE_fec!B$16)</f>
        <v>2.2214149284467504</v>
      </c>
      <c r="C78" s="350">
        <f>IF(C$16=0,0,C$16/MAE_fec!C$16)</f>
        <v>2.0771868239222147</v>
      </c>
      <c r="D78" s="350">
        <f>IF(D$16=0,0,D$16/MAE_fec!D$16)</f>
        <v>1.9492528935782798</v>
      </c>
      <c r="E78" s="350">
        <f>IF(E$16=0,0,E$16/MAE_fec!E$16)</f>
        <v>1.989094633483552</v>
      </c>
      <c r="F78" s="350">
        <f>IF(F$16=0,0,F$16/MAE_fec!F$16)</f>
        <v>1.8630215567890593</v>
      </c>
      <c r="G78" s="350">
        <f>IF(G$16=0,0,G$16/MAE_fec!G$16)</f>
        <v>1.855413301175675</v>
      </c>
      <c r="H78" s="350">
        <f>IF(H$16=0,0,H$16/MAE_fec!H$16)</f>
        <v>1.835728708835239</v>
      </c>
      <c r="I78" s="350">
        <f>IF(I$16=0,0,I$16/MAE_fec!I$16)</f>
        <v>1.8077578654615969</v>
      </c>
      <c r="J78" s="350">
        <f>IF(J$16=0,0,J$16/MAE_fec!J$16)</f>
        <v>1.5887975820285214</v>
      </c>
      <c r="K78" s="350">
        <f>IF(K$16=0,0,K$16/MAE_fec!K$16)</f>
        <v>1.5070019964844816</v>
      </c>
      <c r="L78" s="350">
        <f>IF(L$16=0,0,L$16/MAE_fec!L$16)</f>
        <v>1.3467997266359346</v>
      </c>
      <c r="M78" s="350">
        <f>IF(M$16=0,0,M$16/MAE_fec!M$16)</f>
        <v>1.424645986125032</v>
      </c>
      <c r="N78" s="350">
        <f>IF(N$16=0,0,N$16/MAE_fec!N$16)</f>
        <v>0.63017985627508755</v>
      </c>
      <c r="O78" s="350">
        <f>IF(O$16=0,0,O$16/MAE_fec!O$16)</f>
        <v>1.2866574025014534</v>
      </c>
      <c r="P78" s="350">
        <f>IF(P$16=0,0,P$16/MAE_fec!P$16)</f>
        <v>1.2083472064636358</v>
      </c>
      <c r="Q78" s="350">
        <f>IF(Q$16=0,0,Q$16/MAE_fec!Q$16)</f>
        <v>1.2296440728547524</v>
      </c>
      <c r="R78" s="350">
        <f>IF(R$16=0,0,R$16/MAE_fec!R$16)</f>
        <v>1.2419155118920615</v>
      </c>
      <c r="S78" s="350">
        <f>IF(S$16=0,0,S$16/MAE_fec!S$16)</f>
        <v>1.2649293920022717</v>
      </c>
      <c r="T78" s="350">
        <f>IF(T$16=0,0,T$16/MAE_fec!T$16)</f>
        <v>1.2470154854542643</v>
      </c>
      <c r="U78" s="350">
        <f>IF(U$16=0,0,U$16/MAE_fec!U$16)</f>
        <v>1.2213393239383243</v>
      </c>
      <c r="V78" s="350">
        <f>IF(V$16=0,0,V$16/MAE_fec!V$16)</f>
        <v>1.2363632295761864</v>
      </c>
      <c r="W78" s="350">
        <f>IF(W$16=0,0,W$16/MAE_fec!W$16)</f>
        <v>1.2339377823344111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1.9166865124700692</v>
      </c>
      <c r="C79" s="350">
        <f>IF(C$24=0,0,C$24/MAE_fec!C$24)</f>
        <v>1.886651813071885</v>
      </c>
      <c r="D79" s="350">
        <f>IF(D$24=0,0,D$24/MAE_fec!D$24)</f>
        <v>1.8564892026969453</v>
      </c>
      <c r="E79" s="350">
        <f>IF(E$24=0,0,E$24/MAE_fec!E$24)</f>
        <v>1.8652372722100143</v>
      </c>
      <c r="F79" s="350">
        <f>IF(F$24=0,0,F$24/MAE_fec!F$24)</f>
        <v>1.8286766053470775</v>
      </c>
      <c r="G79" s="350">
        <f>IF(G$24=0,0,G$24/MAE_fec!G$24)</f>
        <v>1.8273076540490687</v>
      </c>
      <c r="H79" s="350">
        <f>IF(H$24=0,0,H$24/MAE_fec!H$24)</f>
        <v>1.8255963748795907</v>
      </c>
      <c r="I79" s="350">
        <f>IF(I$24=0,0,I$24/MAE_fec!I$24)</f>
        <v>1.8203134235873972</v>
      </c>
      <c r="J79" s="350">
        <f>IF(J$24=0,0,J$24/MAE_fec!J$24)</f>
        <v>1.7771979992228724</v>
      </c>
      <c r="K79" s="350">
        <f>IF(K$24=0,0,K$24/MAE_fec!K$24)</f>
        <v>1.7633016390366556</v>
      </c>
      <c r="L79" s="350">
        <f>IF(L$24=0,0,L$24/MAE_fec!L$24)</f>
        <v>1.7369189276455168</v>
      </c>
      <c r="M79" s="350">
        <f>IF(M$24=0,0,M$24/MAE_fec!M$24)</f>
        <v>1.7431405366925938</v>
      </c>
      <c r="N79" s="350">
        <f>IF(N$24=0,0,N$24/MAE_fec!N$24)</f>
        <v>1.595112740170612</v>
      </c>
      <c r="O79" s="350">
        <f>IF(O$24=0,0,O$24/MAE_fec!O$24)</f>
        <v>1.720802076516168</v>
      </c>
      <c r="P79" s="350">
        <f>IF(P$24=0,0,P$24/MAE_fec!P$24)</f>
        <v>1.7110722366080722</v>
      </c>
      <c r="Q79" s="350">
        <f>IF(Q$24=0,0,Q$24/MAE_fec!Q$24)</f>
        <v>1.713256008483897</v>
      </c>
      <c r="R79" s="350">
        <f>IF(R$24=0,0,R$24/MAE_fec!R$24)</f>
        <v>1.7170679495218963</v>
      </c>
      <c r="S79" s="350">
        <f>IF(S$24=0,0,S$24/MAE_fec!S$24)</f>
        <v>1.720268207509061</v>
      </c>
      <c r="T79" s="350">
        <f>IF(T$24=0,0,T$24/MAE_fec!T$24)</f>
        <v>1.7162692870739427</v>
      </c>
      <c r="U79" s="350">
        <f>IF(U$24=0,0,U$24/MAE_fec!U$24)</f>
        <v>1.7130392878431171</v>
      </c>
      <c r="V79" s="350">
        <f>IF(V$24=0,0,V$24/MAE_fec!V$24)</f>
        <v>1.7157227374927453</v>
      </c>
      <c r="W79" s="350">
        <f>IF(W$24=0,0,W$24/MAE_fec!W$24)</f>
        <v>1.7150386647770657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2.2214149284467499</v>
      </c>
      <c r="C80" s="350">
        <f>IF(C$27=0,0,C$27/MAE_fec!C$27)</f>
        <v>2.0771868239222138</v>
      </c>
      <c r="D80" s="350">
        <f>IF(D$27=0,0,D$27/MAE_fec!D$27)</f>
        <v>1.9492528935782802</v>
      </c>
      <c r="E80" s="350">
        <f>IF(E$27=0,0,E$27/MAE_fec!E$27)</f>
        <v>1.9890946334835522</v>
      </c>
      <c r="F80" s="350">
        <f>IF(F$27=0,0,F$27/MAE_fec!F$27)</f>
        <v>1.8630215567890587</v>
      </c>
      <c r="G80" s="350">
        <f>IF(G$27=0,0,G$27/MAE_fec!G$27)</f>
        <v>1.8554133011756755</v>
      </c>
      <c r="H80" s="350">
        <f>IF(H$27=0,0,H$27/MAE_fec!H$27)</f>
        <v>1.8357287088352392</v>
      </c>
      <c r="I80" s="350">
        <f>IF(I$27=0,0,I$27/MAE_fec!I$27)</f>
        <v>1.8077578654615971</v>
      </c>
      <c r="J80" s="350">
        <f>IF(J$27=0,0,J$27/MAE_fec!J$27)</f>
        <v>1.5887975820285212</v>
      </c>
      <c r="K80" s="350">
        <f>IF(K$27=0,0,K$27/MAE_fec!K$27)</f>
        <v>1.5070019964844812</v>
      </c>
      <c r="L80" s="350">
        <f>IF(L$27=0,0,L$27/MAE_fec!L$27)</f>
        <v>1.3467997266359348</v>
      </c>
      <c r="M80" s="350">
        <f>IF(M$27=0,0,M$27/MAE_fec!M$27)</f>
        <v>1.424645986125032</v>
      </c>
      <c r="N80" s="350">
        <f>IF(N$27=0,0,N$27/MAE_fec!N$27)</f>
        <v>0.63017985627508755</v>
      </c>
      <c r="O80" s="350">
        <f>IF(O$27=0,0,O$27/MAE_fec!O$27)</f>
        <v>1.2866574025014534</v>
      </c>
      <c r="P80" s="350">
        <f>IF(P$27=0,0,P$27/MAE_fec!P$27)</f>
        <v>1.2083472064636358</v>
      </c>
      <c r="Q80" s="350">
        <f>IF(Q$27=0,0,Q$27/MAE_fec!Q$27)</f>
        <v>1.2296440728547531</v>
      </c>
      <c r="R80" s="350">
        <f>IF(R$27=0,0,R$27/MAE_fec!R$27)</f>
        <v>1.2419155118920611</v>
      </c>
      <c r="S80" s="350">
        <f>IF(S$27=0,0,S$27/MAE_fec!S$27)</f>
        <v>1.2649293920022717</v>
      </c>
      <c r="T80" s="350">
        <f>IF(T$27=0,0,T$27/MAE_fec!T$27)</f>
        <v>1.247015485454265</v>
      </c>
      <c r="U80" s="350">
        <f>IF(U$27=0,0,U$27/MAE_fec!U$27)</f>
        <v>1.2213393239383241</v>
      </c>
      <c r="V80" s="350">
        <f>IF(V$27=0,0,V$27/MAE_fec!V$27)</f>
        <v>1.2363632295761873</v>
      </c>
      <c r="W80" s="350">
        <f>IF(W$27=0,0,W$27/MAE_fec!W$27)</f>
        <v>1.233937782334412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2.1062586612844756</v>
      </c>
      <c r="C81" s="350">
        <f>IF(C$35=0,0,C$35/MAE_fec!C$35)</f>
        <v>1.9001346455727099</v>
      </c>
      <c r="D81" s="350">
        <f>IF(D$35=0,0,D$35/MAE_fec!D$35)</f>
        <v>1.9233892893848474</v>
      </c>
      <c r="E81" s="350">
        <f>IF(E$35=0,0,E$35/MAE_fec!E$35)</f>
        <v>2.0704030294550408</v>
      </c>
      <c r="F81" s="350">
        <f>IF(F$35=0,0,F$35/MAE_fec!F$35)</f>
        <v>2.1267966461893963</v>
      </c>
      <c r="G81" s="350">
        <f>IF(G$35=0,0,G$35/MAE_fec!G$35)</f>
        <v>2.117643517696103</v>
      </c>
      <c r="H81" s="350">
        <f>IF(H$35=0,0,H$35/MAE_fec!H$35)</f>
        <v>1.9471829462757226</v>
      </c>
      <c r="I81" s="350">
        <f>IF(I$35=0,0,I$35/MAE_fec!I$35)</f>
        <v>2.0485617772675009</v>
      </c>
      <c r="J81" s="350">
        <f>IF(J$35=0,0,J$35/MAE_fec!J$35)</f>
        <v>2.0168720037853296</v>
      </c>
      <c r="K81" s="350">
        <f>IF(K$35=0,0,K$35/MAE_fec!K$35)</f>
        <v>2.0316457097671008</v>
      </c>
      <c r="L81" s="350">
        <f>IF(L$35=0,0,L$35/MAE_fec!L$35)</f>
        <v>2.0461667297906909</v>
      </c>
      <c r="M81" s="350">
        <f>IF(M$35=0,0,M$35/MAE_fec!M$35)</f>
        <v>2.1149221851834024</v>
      </c>
      <c r="N81" s="350">
        <f>IF(N$35=0,0,N$35/MAE_fec!N$35)</f>
        <v>2.2258697099456857</v>
      </c>
      <c r="O81" s="350">
        <f>IF(O$35=0,0,O$35/MAE_fec!O$35)</f>
        <v>2.1731010544000759</v>
      </c>
      <c r="P81" s="350">
        <f>IF(P$35=0,0,P$35/MAE_fec!P$35)</f>
        <v>2.0094449077160426</v>
      </c>
      <c r="Q81" s="350">
        <f>IF(Q$35=0,0,Q$35/MAE_fec!Q$35)</f>
        <v>2.0486661694375159</v>
      </c>
      <c r="R81" s="350">
        <f>IF(R$35=0,0,R$35/MAE_fec!R$35)</f>
        <v>1.9919474647329303</v>
      </c>
      <c r="S81" s="350">
        <f>IF(S$35=0,0,S$35/MAE_fec!S$35)</f>
        <v>2.0589721729785553</v>
      </c>
      <c r="T81" s="350">
        <f>IF(T$35=0,0,T$35/MAE_fec!T$35)</f>
        <v>2.0635346568683555</v>
      </c>
      <c r="U81" s="350">
        <f>IF(U$35=0,0,U$35/MAE_fec!U$35)</f>
        <v>2.0570775433852555</v>
      </c>
      <c r="V81" s="350">
        <f>IF(V$35=0,0,V$35/MAE_fec!V$35)</f>
        <v>2.0946282937204646</v>
      </c>
      <c r="W81" s="350">
        <f>IF(W$35=0,0,W$35/MAE_fec!W$35)</f>
        <v>2.1190402821135312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HU: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1107.3878295890761</v>
      </c>
      <c r="C3" s="205">
        <v>1131.921711625851</v>
      </c>
      <c r="D3" s="205">
        <v>981.82958148956436</v>
      </c>
      <c r="E3" s="205">
        <v>819.72559060824187</v>
      </c>
      <c r="F3" s="205">
        <v>752.9651508906901</v>
      </c>
      <c r="G3" s="205">
        <v>630.71617226551416</v>
      </c>
      <c r="H3" s="205">
        <v>638.39494358266757</v>
      </c>
      <c r="I3" s="205">
        <v>557.17019919189067</v>
      </c>
      <c r="J3" s="205">
        <v>493.74939432115508</v>
      </c>
      <c r="K3" s="205">
        <v>438.16424112083178</v>
      </c>
      <c r="L3" s="205">
        <v>422.19432588501132</v>
      </c>
      <c r="M3" s="205">
        <v>461.39726054729198</v>
      </c>
      <c r="N3" s="205">
        <v>450.84088625452921</v>
      </c>
      <c r="O3" s="205">
        <v>457.74612109696488</v>
      </c>
      <c r="P3" s="205">
        <v>464.94773803690998</v>
      </c>
      <c r="Q3" s="205">
        <v>454.3</v>
      </c>
      <c r="R3" s="205">
        <v>467.83510439051321</v>
      </c>
      <c r="S3" s="205">
        <v>472.29953362419133</v>
      </c>
      <c r="T3" s="205">
        <v>483.82143555096462</v>
      </c>
      <c r="U3" s="205">
        <v>472.47511504488779</v>
      </c>
      <c r="V3" s="205">
        <v>400.80178662956718</v>
      </c>
      <c r="W3" s="205">
        <v>406.10341010910241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637.66302649875377</v>
      </c>
      <c r="C5" s="205">
        <v>694.85320554443274</v>
      </c>
      <c r="D5" s="205">
        <v>640.32949410876142</v>
      </c>
      <c r="E5" s="205">
        <v>524.18383903893732</v>
      </c>
      <c r="F5" s="205">
        <v>448.56885730843948</v>
      </c>
      <c r="G5" s="205">
        <v>459.4735523483356</v>
      </c>
      <c r="H5" s="205">
        <v>354.51470852944288</v>
      </c>
      <c r="I5" s="205">
        <v>332.79007084099521</v>
      </c>
      <c r="J5" s="205">
        <v>315.06796365823448</v>
      </c>
      <c r="K5" s="205">
        <v>261.88684970026083</v>
      </c>
      <c r="L5" s="205">
        <v>327.75943412454041</v>
      </c>
      <c r="M5" s="205">
        <v>368.25849962864629</v>
      </c>
      <c r="N5" s="205">
        <v>438.5065664985504</v>
      </c>
      <c r="O5" s="205">
        <v>563.37283004287701</v>
      </c>
      <c r="P5" s="205">
        <v>639.26658365256208</v>
      </c>
      <c r="Q5" s="205">
        <v>710.66490022701043</v>
      </c>
      <c r="R5" s="205">
        <v>741.79008273697025</v>
      </c>
      <c r="S5" s="205">
        <v>735.01165799988905</v>
      </c>
      <c r="T5" s="205">
        <v>763.23118555245549</v>
      </c>
      <c r="U5" s="205">
        <v>725.1197992056974</v>
      </c>
      <c r="V5" s="205">
        <v>598.38312133280465</v>
      </c>
      <c r="W5" s="205">
        <v>681.87841154221337</v>
      </c>
      <c r="DA5" s="112" t="s">
        <v>2679</v>
      </c>
    </row>
    <row r="6" spans="1:105" ht="12" customHeight="1" x14ac:dyDescent="0.25">
      <c r="A6" s="154" t="s">
        <v>2114</v>
      </c>
      <c r="B6" s="340">
        <v>797.07878312344212</v>
      </c>
      <c r="C6" s="340">
        <v>757.22484396726998</v>
      </c>
      <c r="D6" s="340">
        <v>757.22484396726998</v>
      </c>
      <c r="E6" s="340">
        <v>717.37090481109783</v>
      </c>
      <c r="F6" s="340">
        <v>677.51696565492568</v>
      </c>
      <c r="G6" s="340">
        <v>637.66302649875354</v>
      </c>
      <c r="H6" s="340">
        <v>637.66302649875354</v>
      </c>
      <c r="I6" s="340">
        <v>597.80908734258139</v>
      </c>
      <c r="J6" s="340">
        <v>557.95514818640925</v>
      </c>
      <c r="K6" s="340">
        <v>557.95514818640925</v>
      </c>
      <c r="L6" s="340">
        <v>518.1012090302371</v>
      </c>
      <c r="M6" s="340">
        <v>478.24726987406501</v>
      </c>
      <c r="N6" s="340">
        <v>478.24726987406501</v>
      </c>
      <c r="O6" s="340">
        <v>597.80908734258128</v>
      </c>
      <c r="P6" s="340">
        <v>677.51696565492546</v>
      </c>
      <c r="Q6" s="340">
        <v>757.22484396726963</v>
      </c>
      <c r="R6" s="340">
        <v>797.07878312344178</v>
      </c>
      <c r="S6" s="340">
        <v>797.07878312344178</v>
      </c>
      <c r="T6" s="340">
        <v>836.93272227961393</v>
      </c>
      <c r="U6" s="340">
        <v>797.07878312344178</v>
      </c>
      <c r="V6" s="340">
        <v>757.22484396726963</v>
      </c>
      <c r="W6" s="340">
        <v>757.22484396726963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159.41575662468841</v>
      </c>
      <c r="P7" s="342">
        <v>79.707878312344221</v>
      </c>
      <c r="Q7" s="342">
        <v>119.5618174685163</v>
      </c>
      <c r="R7" s="342">
        <v>79.707878312344221</v>
      </c>
      <c r="S7" s="342">
        <v>0</v>
      </c>
      <c r="T7" s="342">
        <v>79.707878312344221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39.853939156172146</v>
      </c>
      <c r="D8" s="344">
        <f t="shared" si="0"/>
        <v>0</v>
      </c>
      <c r="E8" s="344">
        <f t="shared" si="0"/>
        <v>39.853939156172146</v>
      </c>
      <c r="F8" s="344">
        <f t="shared" si="0"/>
        <v>39.853939156172146</v>
      </c>
      <c r="G8" s="344">
        <f t="shared" si="0"/>
        <v>39.853939156172146</v>
      </c>
      <c r="H8" s="344">
        <f t="shared" si="0"/>
        <v>0</v>
      </c>
      <c r="I8" s="344">
        <f t="shared" si="0"/>
        <v>39.853939156172146</v>
      </c>
      <c r="J8" s="344">
        <f t="shared" si="0"/>
        <v>39.853939156172146</v>
      </c>
      <c r="K8" s="344">
        <f t="shared" si="0"/>
        <v>0</v>
      </c>
      <c r="L8" s="344">
        <f t="shared" si="0"/>
        <v>39.853939156172146</v>
      </c>
      <c r="M8" s="344">
        <f t="shared" si="0"/>
        <v>39.853939156172089</v>
      </c>
      <c r="N8" s="344">
        <f t="shared" si="0"/>
        <v>0</v>
      </c>
      <c r="O8" s="344">
        <f t="shared" si="0"/>
        <v>39.853939156172146</v>
      </c>
      <c r="P8" s="344">
        <f t="shared" si="0"/>
        <v>0</v>
      </c>
      <c r="Q8" s="344">
        <f t="shared" si="0"/>
        <v>39.853939156172146</v>
      </c>
      <c r="R8" s="344">
        <f t="shared" si="0"/>
        <v>39.853939156172032</v>
      </c>
      <c r="S8" s="344">
        <f t="shared" si="0"/>
        <v>0</v>
      </c>
      <c r="T8" s="344">
        <f t="shared" si="0"/>
        <v>39.853939156172032</v>
      </c>
      <c r="U8" s="344">
        <f t="shared" si="0"/>
        <v>39.853939156172146</v>
      </c>
      <c r="V8" s="344">
        <f t="shared" si="0"/>
        <v>39.853939156172146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159.41575662468836</v>
      </c>
      <c r="C9" s="345">
        <f t="shared" si="1"/>
        <v>62.371638422837236</v>
      </c>
      <c r="D9" s="345">
        <f t="shared" si="1"/>
        <v>116.89534985850855</v>
      </c>
      <c r="E9" s="345">
        <f t="shared" si="1"/>
        <v>193.18706577216051</v>
      </c>
      <c r="F9" s="345">
        <f t="shared" si="1"/>
        <v>228.94810834648621</v>
      </c>
      <c r="G9" s="345">
        <f t="shared" si="1"/>
        <v>178.18947415041794</v>
      </c>
      <c r="H9" s="345">
        <f t="shared" si="1"/>
        <v>283.14831796931065</v>
      </c>
      <c r="I9" s="345">
        <f t="shared" si="1"/>
        <v>265.01901650158618</v>
      </c>
      <c r="J9" s="345">
        <f t="shared" si="1"/>
        <v>242.88718452817477</v>
      </c>
      <c r="K9" s="345">
        <f t="shared" si="1"/>
        <v>296.06829848614842</v>
      </c>
      <c r="L9" s="345">
        <f t="shared" si="1"/>
        <v>190.3417749056967</v>
      </c>
      <c r="M9" s="345">
        <f t="shared" si="1"/>
        <v>109.98877024541872</v>
      </c>
      <c r="N9" s="345">
        <f t="shared" si="1"/>
        <v>39.740703375514613</v>
      </c>
      <c r="O9" s="345">
        <f t="shared" si="1"/>
        <v>34.436257299704266</v>
      </c>
      <c r="P9" s="345">
        <f t="shared" si="1"/>
        <v>38.250382002363381</v>
      </c>
      <c r="Q9" s="345">
        <f t="shared" si="1"/>
        <v>46.5599437402592</v>
      </c>
      <c r="R9" s="345">
        <f t="shared" si="1"/>
        <v>55.288700386471533</v>
      </c>
      <c r="S9" s="345">
        <f t="shared" si="1"/>
        <v>62.067125123552728</v>
      </c>
      <c r="T9" s="345">
        <f t="shared" si="1"/>
        <v>73.701536727158441</v>
      </c>
      <c r="U9" s="345">
        <f t="shared" si="1"/>
        <v>71.958983917744376</v>
      </c>
      <c r="V9" s="345">
        <f t="shared" si="1"/>
        <v>158.84172263446499</v>
      </c>
      <c r="W9" s="345">
        <f t="shared" si="1"/>
        <v>75.346432425056264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65.825881341358553</v>
      </c>
      <c r="C12" s="212">
        <v>70.84737747205503</v>
      </c>
      <c r="D12" s="212">
        <v>67.820980223559758</v>
      </c>
      <c r="E12" s="212">
        <v>57.930438521066201</v>
      </c>
      <c r="F12" s="212">
        <v>48.552622527944962</v>
      </c>
      <c r="G12" s="212">
        <v>43.095012897678423</v>
      </c>
      <c r="H12" s="212">
        <v>30.868443680137581</v>
      </c>
      <c r="I12" s="212">
        <v>26.211006018916581</v>
      </c>
      <c r="J12" s="212">
        <v>23.244539982803101</v>
      </c>
      <c r="K12" s="212">
        <v>19.267755803955289</v>
      </c>
      <c r="L12" s="212">
        <v>22.702321582115211</v>
      </c>
      <c r="M12" s="212">
        <v>22.759673258813411</v>
      </c>
      <c r="N12" s="212">
        <v>27.491143594153051</v>
      </c>
      <c r="O12" s="212">
        <v>34.420120378331902</v>
      </c>
      <c r="P12" s="212">
        <v>36.904041272570943</v>
      </c>
      <c r="Q12" s="212">
        <v>40.699398108340503</v>
      </c>
      <c r="R12" s="212">
        <v>41.950902837489252</v>
      </c>
      <c r="S12" s="212">
        <v>41.348021778281982</v>
      </c>
      <c r="T12" s="212">
        <v>42.787736910048608</v>
      </c>
      <c r="U12" s="212">
        <v>40.324289464926679</v>
      </c>
      <c r="V12" s="212">
        <v>34.929704932548113</v>
      </c>
      <c r="W12" s="212">
        <v>37.991908956920703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0.95159071367153902</v>
      </c>
      <c r="D13" s="215">
        <v>1.7657781599312119</v>
      </c>
      <c r="E13" s="215">
        <v>0.89165950128976768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1.9298366294067071</v>
      </c>
      <c r="C14" s="206">
        <f t="shared" si="2"/>
        <v>1.9298366294067071</v>
      </c>
      <c r="D14" s="206">
        <f t="shared" si="2"/>
        <v>1.9298366294067071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0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</v>
      </c>
      <c r="R14" s="206">
        <f t="shared" si="2"/>
        <v>0</v>
      </c>
      <c r="S14" s="206">
        <f t="shared" si="2"/>
        <v>0</v>
      </c>
      <c r="T14" s="206">
        <f t="shared" si="2"/>
        <v>0</v>
      </c>
      <c r="U14" s="206">
        <f t="shared" si="2"/>
        <v>0</v>
      </c>
      <c r="V14" s="206">
        <f t="shared" si="2"/>
        <v>0</v>
      </c>
      <c r="W14" s="206">
        <f t="shared" si="2"/>
        <v>0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2685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DA17" s="71" t="s">
        <v>2686</v>
      </c>
    </row>
    <row r="18" spans="1:105" ht="12" customHeight="1" x14ac:dyDescent="0.25">
      <c r="A18" s="18" t="s">
        <v>70</v>
      </c>
      <c r="B18" s="206">
        <v>1.9298366294067071</v>
      </c>
      <c r="C18" s="206">
        <v>1.9298366294067071</v>
      </c>
      <c r="D18" s="206">
        <v>1.9298366294067071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23.98968185726569</v>
      </c>
      <c r="C20" s="206">
        <f t="shared" si="3"/>
        <v>28.331900257953571</v>
      </c>
      <c r="D20" s="206">
        <f t="shared" si="3"/>
        <v>31.513327601031811</v>
      </c>
      <c r="E20" s="206">
        <f t="shared" si="3"/>
        <v>29.858125537403261</v>
      </c>
      <c r="F20" s="206">
        <f t="shared" si="3"/>
        <v>23.731728288907991</v>
      </c>
      <c r="G20" s="206">
        <f t="shared" si="3"/>
        <v>23.28030954428203</v>
      </c>
      <c r="H20" s="206">
        <f t="shared" si="3"/>
        <v>15.391229578675841</v>
      </c>
      <c r="I20" s="206">
        <f t="shared" si="3"/>
        <v>12.596732588134129</v>
      </c>
      <c r="J20" s="206">
        <f t="shared" si="3"/>
        <v>11.22098022355976</v>
      </c>
      <c r="K20" s="206">
        <f t="shared" si="3"/>
        <v>9.5227858985382632</v>
      </c>
      <c r="L20" s="206">
        <f t="shared" si="3"/>
        <v>10.167669819432501</v>
      </c>
      <c r="M20" s="206">
        <f t="shared" si="3"/>
        <v>10.21066208082545</v>
      </c>
      <c r="N20" s="206">
        <f t="shared" si="3"/>
        <v>6.6638005159071358</v>
      </c>
      <c r="O20" s="206">
        <f t="shared" si="3"/>
        <v>17.26139294926913</v>
      </c>
      <c r="P20" s="206">
        <f t="shared" si="3"/>
        <v>19.453998280309541</v>
      </c>
      <c r="Q20" s="206">
        <f t="shared" si="3"/>
        <v>21.152192605331042</v>
      </c>
      <c r="R20" s="206">
        <f t="shared" si="3"/>
        <v>20.421324161650901</v>
      </c>
      <c r="S20" s="206">
        <f t="shared" si="3"/>
        <v>20.851246775580389</v>
      </c>
      <c r="T20" s="206">
        <f t="shared" si="3"/>
        <v>21.130696474634561</v>
      </c>
      <c r="U20" s="206">
        <f t="shared" si="3"/>
        <v>19.496990541702491</v>
      </c>
      <c r="V20" s="206">
        <f t="shared" si="3"/>
        <v>16.852966466036111</v>
      </c>
      <c r="W20" s="206">
        <f t="shared" si="3"/>
        <v>18.744625967325881</v>
      </c>
      <c r="DA20" s="71"/>
    </row>
    <row r="21" spans="1:105" ht="12" customHeight="1" x14ac:dyDescent="0.25">
      <c r="A21" s="18" t="s">
        <v>72</v>
      </c>
      <c r="B21" s="206">
        <v>23.98968185726569</v>
      </c>
      <c r="C21" s="206">
        <v>28.331900257953571</v>
      </c>
      <c r="D21" s="206">
        <v>31.513327601031811</v>
      </c>
      <c r="E21" s="206">
        <v>29.858125537403261</v>
      </c>
      <c r="F21" s="206">
        <v>23.731728288907991</v>
      </c>
      <c r="G21" s="206">
        <v>23.28030954428203</v>
      </c>
      <c r="H21" s="206">
        <v>15.391229578675841</v>
      </c>
      <c r="I21" s="206">
        <v>12.596732588134129</v>
      </c>
      <c r="J21" s="206">
        <v>11.22098022355976</v>
      </c>
      <c r="K21" s="206">
        <v>9.5227858985382632</v>
      </c>
      <c r="L21" s="206">
        <v>10.167669819432501</v>
      </c>
      <c r="M21" s="206">
        <v>10.21066208082545</v>
      </c>
      <c r="N21" s="206">
        <v>6.6638005159071358</v>
      </c>
      <c r="O21" s="206">
        <v>17.26139294926913</v>
      </c>
      <c r="P21" s="206">
        <v>19.453998280309541</v>
      </c>
      <c r="Q21" s="206">
        <v>21.152192605331042</v>
      </c>
      <c r="R21" s="206">
        <v>20.421324161650901</v>
      </c>
      <c r="S21" s="206">
        <v>20.851246775580389</v>
      </c>
      <c r="T21" s="206">
        <v>21.130696474634561</v>
      </c>
      <c r="U21" s="206">
        <v>19.496990541702491</v>
      </c>
      <c r="V21" s="206">
        <v>16.852966466036111</v>
      </c>
      <c r="W21" s="206">
        <v>18.744625967325881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4.7807394668959592E-2</v>
      </c>
      <c r="G23" s="206">
        <f t="shared" si="4"/>
        <v>4.7807394668959592E-2</v>
      </c>
      <c r="H23" s="206">
        <f t="shared" si="4"/>
        <v>4.7807394668959592E-2</v>
      </c>
      <c r="I23" s="206">
        <f t="shared" si="4"/>
        <v>7.1711092003439378E-2</v>
      </c>
      <c r="J23" s="206">
        <f t="shared" si="4"/>
        <v>7.1711092003439378E-2</v>
      </c>
      <c r="K23" s="206">
        <f t="shared" si="4"/>
        <v>4.7807394668959592E-2</v>
      </c>
      <c r="L23" s="206">
        <f t="shared" si="4"/>
        <v>0.14333619948409279</v>
      </c>
      <c r="M23" s="206">
        <f t="shared" si="4"/>
        <v>0.14333619948409279</v>
      </c>
      <c r="N23" s="206">
        <f t="shared" si="4"/>
        <v>0</v>
      </c>
      <c r="O23" s="206">
        <f t="shared" si="4"/>
        <v>0.1194325021496131</v>
      </c>
      <c r="P23" s="206">
        <f t="shared" si="4"/>
        <v>0.31049011177987962</v>
      </c>
      <c r="Q23" s="206">
        <f t="shared" si="4"/>
        <v>0.35829750644883918</v>
      </c>
      <c r="R23" s="206">
        <f t="shared" si="4"/>
        <v>0.57325881341358553</v>
      </c>
      <c r="S23" s="206">
        <f t="shared" si="4"/>
        <v>0.51491773700941268</v>
      </c>
      <c r="T23" s="206">
        <f t="shared" si="4"/>
        <v>0.22299056439083551</v>
      </c>
      <c r="U23" s="206">
        <f t="shared" si="4"/>
        <v>0.20055773663777374</v>
      </c>
      <c r="V23" s="206">
        <f t="shared" si="4"/>
        <v>0.21104629110357412</v>
      </c>
      <c r="W23" s="206">
        <f t="shared" si="4"/>
        <v>0.23988832063523371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4.7807394668959592E-2</v>
      </c>
      <c r="J24" s="206">
        <v>4.7807394668959592E-2</v>
      </c>
      <c r="K24" s="206">
        <v>4.7807394668959592E-2</v>
      </c>
      <c r="L24" s="206">
        <v>0.14333619948409279</v>
      </c>
      <c r="M24" s="206">
        <v>0.14333619948409279</v>
      </c>
      <c r="N24" s="206">
        <v>0</v>
      </c>
      <c r="O24" s="206">
        <v>0.1194325021496131</v>
      </c>
      <c r="P24" s="206">
        <v>0.31049011177987962</v>
      </c>
      <c r="Q24" s="206">
        <v>0.35829750644883918</v>
      </c>
      <c r="R24" s="206">
        <v>0.57325881341358553</v>
      </c>
      <c r="S24" s="206">
        <v>0.50154772141014614</v>
      </c>
      <c r="T24" s="206">
        <v>0.2149613069647463</v>
      </c>
      <c r="U24" s="206">
        <v>0.19105760963026661</v>
      </c>
      <c r="V24" s="206">
        <v>0.19105760963026661</v>
      </c>
      <c r="W24" s="206">
        <v>0.2149613069647463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4.7807394668959592E-2</v>
      </c>
      <c r="G28" s="206">
        <v>4.7807394668959592E-2</v>
      </c>
      <c r="H28" s="206">
        <v>4.7807394668959592E-2</v>
      </c>
      <c r="I28" s="206">
        <v>2.3903697334479789E-2</v>
      </c>
      <c r="J28" s="206">
        <v>2.3903697334479789E-2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1.337001559926658E-2</v>
      </c>
      <c r="T29" s="206">
        <v>8.0292574260891966E-3</v>
      </c>
      <c r="U29" s="206">
        <v>9.5001270075071361E-3</v>
      </c>
      <c r="V29" s="206">
        <v>1.9988681473307509E-2</v>
      </c>
      <c r="W29" s="206">
        <v>2.492701367048742E-2</v>
      </c>
      <c r="DA29" s="71" t="s">
        <v>2696</v>
      </c>
    </row>
    <row r="30" spans="1:105" ht="12" customHeight="1" x14ac:dyDescent="0.25">
      <c r="A30" s="14" t="s">
        <v>79</v>
      </c>
      <c r="B30" s="206">
        <v>20.30189165950129</v>
      </c>
      <c r="C30" s="206">
        <v>17.79398108340499</v>
      </c>
      <c r="D30" s="206">
        <v>11.201891659501291</v>
      </c>
      <c r="E30" s="206">
        <v>8.6939810834049869</v>
      </c>
      <c r="F30" s="206">
        <v>6.5443680137575244</v>
      </c>
      <c r="G30" s="206">
        <v>3.7737747205503012</v>
      </c>
      <c r="H30" s="206">
        <v>2.9616509028374889</v>
      </c>
      <c r="I30" s="206">
        <v>1.9346517626827171</v>
      </c>
      <c r="J30" s="206">
        <v>1.7196904557179711</v>
      </c>
      <c r="K30" s="206">
        <v>1.5286328460877039</v>
      </c>
      <c r="L30" s="206">
        <v>0.95537403267411869</v>
      </c>
      <c r="M30" s="206">
        <v>0.88374892519346515</v>
      </c>
      <c r="N30" s="206">
        <v>0.19105760963026661</v>
      </c>
      <c r="O30" s="206">
        <v>0.35829750644883918</v>
      </c>
      <c r="P30" s="206">
        <v>0.28658641444539978</v>
      </c>
      <c r="Q30" s="206">
        <v>0.35829750644883918</v>
      </c>
      <c r="R30" s="206">
        <v>0.40601891659501288</v>
      </c>
      <c r="S30" s="206">
        <v>0.5493551160791057</v>
      </c>
      <c r="T30" s="206">
        <v>0.45382631126397238</v>
      </c>
      <c r="U30" s="206">
        <v>0.3343938091143594</v>
      </c>
      <c r="V30" s="206">
        <v>0.23886500429922611</v>
      </c>
      <c r="W30" s="206">
        <v>0.26276870163370591</v>
      </c>
      <c r="DA30" s="71" t="s">
        <v>2697</v>
      </c>
    </row>
    <row r="31" spans="1:105" ht="12" customHeight="1" x14ac:dyDescent="0.25">
      <c r="A31" s="21" t="s">
        <v>38</v>
      </c>
      <c r="B31" s="209">
        <v>19.60447119518486</v>
      </c>
      <c r="C31" s="209">
        <v>21.840068787618229</v>
      </c>
      <c r="D31" s="209">
        <v>21.41014617368873</v>
      </c>
      <c r="E31" s="209">
        <v>18.486672398968189</v>
      </c>
      <c r="F31" s="209">
        <v>18.228718830610489</v>
      </c>
      <c r="G31" s="209">
        <v>15.99312123817713</v>
      </c>
      <c r="H31" s="209">
        <v>12.46775580395529</v>
      </c>
      <c r="I31" s="209">
        <v>11.6079105760963</v>
      </c>
      <c r="J31" s="209">
        <v>10.232158211521931</v>
      </c>
      <c r="K31" s="209">
        <v>8.16852966466036</v>
      </c>
      <c r="L31" s="209">
        <v>11.4359415305245</v>
      </c>
      <c r="M31" s="209">
        <v>11.5219260533104</v>
      </c>
      <c r="N31" s="209">
        <v>20.63628546861565</v>
      </c>
      <c r="O31" s="209">
        <v>16.680997420464319</v>
      </c>
      <c r="P31" s="209">
        <v>16.852966466036111</v>
      </c>
      <c r="Q31" s="209">
        <v>18.830610490111781</v>
      </c>
      <c r="R31" s="209">
        <v>20.550300945829751</v>
      </c>
      <c r="S31" s="209">
        <v>19.432502149613072</v>
      </c>
      <c r="T31" s="209">
        <v>20.980223559759239</v>
      </c>
      <c r="U31" s="209">
        <v>20.292347377472051</v>
      </c>
      <c r="V31" s="209">
        <v>17.626827171109198</v>
      </c>
      <c r="W31" s="209">
        <v>18.744625967325881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62.600636158727141</v>
      </c>
      <c r="C33" s="205">
        <f>TEL_emi!C5</f>
        <v>76.876596756895623</v>
      </c>
      <c r="D33" s="205">
        <f>TEL_emi!D5</f>
        <v>87.265876319088221</v>
      </c>
      <c r="E33" s="205">
        <f>TEL_emi!E5</f>
        <v>73.988643902599023</v>
      </c>
      <c r="F33" s="205">
        <f>TEL_emi!F5</f>
        <v>55.740959998444687</v>
      </c>
      <c r="G33" s="205">
        <f>TEL_emi!G5</f>
        <v>54.680669998281623</v>
      </c>
      <c r="H33" s="205">
        <f>TEL_emi!H5</f>
        <v>36.150839998352438</v>
      </c>
      <c r="I33" s="205">
        <f>TEL_emi!I5</f>
        <v>29.58713999813066</v>
      </c>
      <c r="J33" s="205">
        <f>TEL_emi!J5</f>
        <v>26.355779998281911</v>
      </c>
      <c r="K33" s="205">
        <f>TEL_emi!K5</f>
        <v>22.3670699982681</v>
      </c>
      <c r="L33" s="205">
        <f>TEL_emi!L5</f>
        <v>23.88176999840568</v>
      </c>
      <c r="M33" s="205">
        <f>TEL_emi!M5</f>
        <v>23.982749998446689</v>
      </c>
      <c r="N33" s="205">
        <f>TEL_emi!N5</f>
        <v>15.651900001747009</v>
      </c>
      <c r="O33" s="205">
        <f>TEL_emi!O5</f>
        <v>40.543469998373133</v>
      </c>
      <c r="P33" s="205">
        <f>TEL_emi!P5</f>
        <v>45.693449998777517</v>
      </c>
      <c r="Q33" s="205">
        <f>TEL_emi!Q5</f>
        <v>49.682159998770203</v>
      </c>
      <c r="R33" s="205">
        <f>TEL_emi!R5</f>
        <v>47.965499998211783</v>
      </c>
      <c r="S33" s="205">
        <f>TEL_emi!S5</f>
        <v>48.975299998901143</v>
      </c>
      <c r="T33" s="205">
        <f>TEL_emi!T5</f>
        <v>49.63166999814878</v>
      </c>
      <c r="U33" s="205">
        <f>TEL_emi!U5</f>
        <v>45.794429998554307</v>
      </c>
      <c r="V33" s="205">
        <f>TEL_emi!V5</f>
        <v>39.584159998769572</v>
      </c>
      <c r="W33" s="205">
        <f>TEL_emi!W5</f>
        <v>44.027279998412247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59.442482193239286</v>
      </c>
      <c r="C35" s="286">
        <f t="shared" si="5"/>
        <v>62.590351209265563</v>
      </c>
      <c r="D35" s="286">
        <f t="shared" si="5"/>
        <v>69.076122274362959</v>
      </c>
      <c r="E35" s="286">
        <f t="shared" si="5"/>
        <v>70.670525825699087</v>
      </c>
      <c r="F35" s="286">
        <f t="shared" si="5"/>
        <v>64.481898625071253</v>
      </c>
      <c r="G35" s="286">
        <f t="shared" si="5"/>
        <v>68.327109391982745</v>
      </c>
      <c r="H35" s="286">
        <f t="shared" si="5"/>
        <v>48.353208292822792</v>
      </c>
      <c r="I35" s="286">
        <f t="shared" si="5"/>
        <v>47.043086756851928</v>
      </c>
      <c r="J35" s="286">
        <f t="shared" si="5"/>
        <v>47.07760708195196</v>
      </c>
      <c r="K35" s="286">
        <f t="shared" si="5"/>
        <v>43.973820763346716</v>
      </c>
      <c r="L35" s="286">
        <f t="shared" si="5"/>
        <v>53.772209123195104</v>
      </c>
      <c r="M35" s="286">
        <f t="shared" si="5"/>
        <v>49.327716492761027</v>
      </c>
      <c r="N35" s="286">
        <f t="shared" si="5"/>
        <v>60.977485477287658</v>
      </c>
      <c r="O35" s="286">
        <f t="shared" si="5"/>
        <v>75.194783291327226</v>
      </c>
      <c r="P35" s="286">
        <f t="shared" si="5"/>
        <v>79.372450392782227</v>
      </c>
      <c r="Q35" s="286">
        <f t="shared" si="5"/>
        <v>89.587052846886422</v>
      </c>
      <c r="R35" s="286">
        <f t="shared" si="5"/>
        <v>89.670275795447424</v>
      </c>
      <c r="S35" s="286">
        <f t="shared" si="5"/>
        <v>87.546183797807004</v>
      </c>
      <c r="T35" s="286">
        <f t="shared" si="5"/>
        <v>88.437042607099315</v>
      </c>
      <c r="U35" s="286">
        <f t="shared" si="5"/>
        <v>85.346906494949778</v>
      </c>
      <c r="V35" s="286">
        <f t="shared" si="5"/>
        <v>87.149573923509422</v>
      </c>
      <c r="W35" s="286">
        <f t="shared" si="5"/>
        <v>93.552302224484947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103.22988570121714</v>
      </c>
      <c r="C36" s="346">
        <f t="shared" si="6"/>
        <v>101.96020815151101</v>
      </c>
      <c r="D36" s="346">
        <f t="shared" si="6"/>
        <v>105.91575251106613</v>
      </c>
      <c r="E36" s="346">
        <f t="shared" si="6"/>
        <v>110.51549896555095</v>
      </c>
      <c r="F36" s="346">
        <f t="shared" si="6"/>
        <v>108.23895091441847</v>
      </c>
      <c r="G36" s="346">
        <f t="shared" si="6"/>
        <v>93.792151207448114</v>
      </c>
      <c r="H36" s="346">
        <f t="shared" si="6"/>
        <v>87.072392026222289</v>
      </c>
      <c r="I36" s="346">
        <f t="shared" si="6"/>
        <v>78.761382371411003</v>
      </c>
      <c r="J36" s="346">
        <f t="shared" si="6"/>
        <v>73.776272626744401</v>
      </c>
      <c r="K36" s="346">
        <f t="shared" si="6"/>
        <v>73.572826684531691</v>
      </c>
      <c r="L36" s="346">
        <f t="shared" si="6"/>
        <v>69.265196416860107</v>
      </c>
      <c r="M36" s="346">
        <f t="shared" si="6"/>
        <v>61.80352464848572</v>
      </c>
      <c r="N36" s="346">
        <f t="shared" si="6"/>
        <v>62.692661169633666</v>
      </c>
      <c r="O36" s="346">
        <f t="shared" si="6"/>
        <v>61.096521775308666</v>
      </c>
      <c r="P36" s="346">
        <f t="shared" si="6"/>
        <v>57.728719467414066</v>
      </c>
      <c r="Q36" s="346">
        <f t="shared" si="6"/>
        <v>57.269464265562767</v>
      </c>
      <c r="R36" s="346">
        <f t="shared" si="6"/>
        <v>56.553604333322596</v>
      </c>
      <c r="S36" s="346">
        <f t="shared" si="6"/>
        <v>56.254919671339721</v>
      </c>
      <c r="T36" s="346">
        <f t="shared" si="6"/>
        <v>56.061305827116108</v>
      </c>
      <c r="U36" s="346">
        <f t="shared" si="6"/>
        <v>55.61052050860873</v>
      </c>
      <c r="V36" s="346">
        <f t="shared" si="6"/>
        <v>58.37347961076788</v>
      </c>
      <c r="W36" s="346">
        <f t="shared" si="6"/>
        <v>55.716544641725648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50.957144763055027</v>
      </c>
      <c r="C37" s="346">
        <f>IF(TEL_ued!C$5=0,"",TEL_ued!C$5/C$5*1000)</f>
        <v>50.134693729450142</v>
      </c>
      <c r="D37" s="346">
        <f>IF(TEL_ued!D$5=0,"",TEL_ued!D$5/D$5*1000)</f>
        <v>51.812218507367987</v>
      </c>
      <c r="E37" s="346">
        <f>IF(TEL_ued!E$5=0,"",TEL_ued!E$5/E$5*1000)</f>
        <v>54.366828878235623</v>
      </c>
      <c r="F37" s="346">
        <f>IF(TEL_ued!F$5=0,"",TEL_ued!F$5/F$5*1000)</f>
        <v>53.310895127871092</v>
      </c>
      <c r="G37" s="346">
        <f>IF(TEL_ued!G$5=0,"",TEL_ued!G$5/G$5*1000)</f>
        <v>46.12243155345206</v>
      </c>
      <c r="H37" s="346">
        <f>IF(TEL_ued!H$5=0,"",TEL_ued!H$5/H$5*1000)</f>
        <v>42.824766962430878</v>
      </c>
      <c r="I37" s="346">
        <f>IF(TEL_ued!I$5=0,"",TEL_ued!I$5/I$5*1000)</f>
        <v>38.694302657343101</v>
      </c>
      <c r="J37" s="346">
        <f>IF(TEL_ued!J$5=0,"",TEL_ued!J$5/J$5*1000)</f>
        <v>36.244078274911651</v>
      </c>
      <c r="K37" s="346">
        <f>IF(TEL_ued!K$5=0,"",TEL_ued!K$5/K$5*1000)</f>
        <v>36.130991877304496</v>
      </c>
      <c r="L37" s="346">
        <f>IF(TEL_ued!L$5=0,"",TEL_ued!L$5/L$5*1000)</f>
        <v>34.007115069150693</v>
      </c>
      <c r="M37" s="346">
        <f>IF(TEL_ued!M$5=0,"",TEL_ued!M$5/M$5*1000)</f>
        <v>30.342233734637059</v>
      </c>
      <c r="N37" s="346">
        <f>IF(TEL_ued!N$5=0,"",TEL_ued!N$5/N$5*1000)</f>
        <v>31.392722405320004</v>
      </c>
      <c r="O37" s="346">
        <f>IF(TEL_ued!O$5=0,"",TEL_ued!O$5/O$5*1000)</f>
        <v>29.944472902715635</v>
      </c>
      <c r="P37" s="346">
        <f>IF(TEL_ued!P$5=0,"",TEL_ued!P$5/P$5*1000)</f>
        <v>28.250496074286879</v>
      </c>
      <c r="Q37" s="346">
        <f>IF(TEL_ued!Q$5=0,"",TEL_ued!Q$5/Q$5*1000)</f>
        <v>28.028417768622646</v>
      </c>
      <c r="R37" s="346">
        <f>IF(TEL_ued!R$5=0,"",TEL_ued!R$5/R$5*1000)</f>
        <v>27.678452228902909</v>
      </c>
      <c r="S37" s="346">
        <f>IF(TEL_ued!S$5=0,"",TEL_ued!S$5/S$5*1000)</f>
        <v>27.533831813486508</v>
      </c>
      <c r="T37" s="346">
        <f>IF(TEL_ued!T$5=0,"",TEL_ued!T$5/T$5*1000)</f>
        <v>27.478858092914304</v>
      </c>
      <c r="U37" s="346">
        <f>IF(TEL_ued!U$5=0,"",TEL_ued!U$5/U$5*1000)</f>
        <v>27.269509960942074</v>
      </c>
      <c r="V37" s="346">
        <f>IF(TEL_ued!V$5=0,"",TEL_ued!V$5/V$5*1000)</f>
        <v>28.62749866540528</v>
      </c>
      <c r="W37" s="346">
        <f>IF(TEL_ued!W$5=0,"",TEL_ued!W$5/W$5*1000)</f>
        <v>27.314264283042448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0.95100338777226545</v>
      </c>
      <c r="C38" s="347">
        <f t="shared" si="7"/>
        <v>1.0851015168094085</v>
      </c>
      <c r="D38" s="347">
        <f t="shared" si="7"/>
        <v>1.2867091574234379</v>
      </c>
      <c r="E38" s="347">
        <f t="shared" si="7"/>
        <v>1.2771980635999038</v>
      </c>
      <c r="F38" s="347">
        <f t="shared" si="7"/>
        <v>1.148052506666605</v>
      </c>
      <c r="G38" s="347">
        <f t="shared" si="7"/>
        <v>1.2688398569020345</v>
      </c>
      <c r="H38" s="347">
        <f t="shared" si="7"/>
        <v>1.1711260979967655</v>
      </c>
      <c r="I38" s="347">
        <f t="shared" si="7"/>
        <v>1.1288059671108202</v>
      </c>
      <c r="J38" s="347">
        <f t="shared" si="7"/>
        <v>1.1338482076986933</v>
      </c>
      <c r="K38" s="347">
        <f t="shared" si="7"/>
        <v>1.1608549654587477</v>
      </c>
      <c r="L38" s="347">
        <f t="shared" si="7"/>
        <v>1.0519527666817843</v>
      </c>
      <c r="M38" s="347">
        <f t="shared" si="7"/>
        <v>1.0537387653032171</v>
      </c>
      <c r="N38" s="347">
        <f t="shared" si="7"/>
        <v>0.56934335773052125</v>
      </c>
      <c r="O38" s="347">
        <f t="shared" si="7"/>
        <v>1.1779002964758947</v>
      </c>
      <c r="P38" s="347">
        <f t="shared" si="7"/>
        <v>1.2381692742344543</v>
      </c>
      <c r="Q38" s="347">
        <f t="shared" si="7"/>
        <v>1.2207099443219744</v>
      </c>
      <c r="R38" s="347">
        <f t="shared" si="7"/>
        <v>1.1433722936553254</v>
      </c>
      <c r="S38" s="347">
        <f t="shared" si="7"/>
        <v>1.1844653720441201</v>
      </c>
      <c r="T38" s="347">
        <f t="shared" si="7"/>
        <v>1.1599508079262983</v>
      </c>
      <c r="U38" s="347">
        <f t="shared" si="7"/>
        <v>1.1356537364008721</v>
      </c>
      <c r="V38" s="347">
        <f t="shared" si="7"/>
        <v>1.1332520579606831</v>
      </c>
      <c r="W38" s="347">
        <f t="shared" si="7"/>
        <v>1.1588593784096264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HU: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65.825881341358539</v>
      </c>
      <c r="C5" s="225">
        <v>70.847377472055001</v>
      </c>
      <c r="D5" s="225">
        <v>67.820980223559758</v>
      </c>
      <c r="E5" s="225">
        <v>57.930438521066201</v>
      </c>
      <c r="F5" s="225">
        <v>48.552622527944948</v>
      </c>
      <c r="G5" s="225">
        <v>43.09501289767843</v>
      </c>
      <c r="H5" s="225">
        <v>30.868443680137581</v>
      </c>
      <c r="I5" s="225">
        <v>26.211006018916581</v>
      </c>
      <c r="J5" s="225">
        <v>23.244539982803101</v>
      </c>
      <c r="K5" s="225">
        <v>19.267755803955289</v>
      </c>
      <c r="L5" s="225">
        <v>22.702321582115211</v>
      </c>
      <c r="M5" s="225">
        <v>22.7596732588134</v>
      </c>
      <c r="N5" s="225">
        <v>27.491143594153051</v>
      </c>
      <c r="O5" s="225">
        <v>34.420120378331887</v>
      </c>
      <c r="P5" s="225">
        <v>36.904041272570922</v>
      </c>
      <c r="Q5" s="225">
        <v>40.699398108340503</v>
      </c>
      <c r="R5" s="225">
        <v>41.950902837489252</v>
      </c>
      <c r="S5" s="225">
        <v>41.348021778281968</v>
      </c>
      <c r="T5" s="225">
        <v>42.787736910048601</v>
      </c>
      <c r="U5" s="225">
        <v>40.324289464926657</v>
      </c>
      <c r="V5" s="225">
        <v>34.929704932548113</v>
      </c>
      <c r="W5" s="225">
        <v>37.991908956920703</v>
      </c>
      <c r="DA5" s="89" t="s">
        <v>2682</v>
      </c>
    </row>
    <row r="6" spans="1:105" ht="12" customHeight="1" x14ac:dyDescent="0.25">
      <c r="A6" s="55" t="s">
        <v>92</v>
      </c>
      <c r="B6" s="261">
        <v>1.331723724704938</v>
      </c>
      <c r="C6" s="261">
        <v>1.484300107073105</v>
      </c>
      <c r="D6" s="261">
        <v>1.458164352534246</v>
      </c>
      <c r="E6" s="261">
        <v>1.260897159044815</v>
      </c>
      <c r="F6" s="261">
        <v>1.2314841978188129</v>
      </c>
      <c r="G6" s="261">
        <v>1.0838171732315789</v>
      </c>
      <c r="H6" s="261">
        <v>0.83889309359383457</v>
      </c>
      <c r="I6" s="261">
        <v>0.77490591299699763</v>
      </c>
      <c r="J6" s="261">
        <v>0.68349642577944636</v>
      </c>
      <c r="K6" s="261">
        <v>0.54743749695158517</v>
      </c>
      <c r="L6" s="261">
        <v>0.75321566589633415</v>
      </c>
      <c r="M6" s="261">
        <v>0.75857498871079621</v>
      </c>
      <c r="N6" s="261">
        <v>1.293733296303855</v>
      </c>
      <c r="O6" s="261">
        <v>1.1064763459777369</v>
      </c>
      <c r="P6" s="261">
        <v>1.1251494759772871</v>
      </c>
      <c r="Q6" s="261">
        <v>1.255327293072467</v>
      </c>
      <c r="R6" s="261">
        <v>1.3605738941836309</v>
      </c>
      <c r="S6" s="261">
        <v>1.2927070836536401</v>
      </c>
      <c r="T6" s="261">
        <v>1.3896312508583271</v>
      </c>
      <c r="U6" s="261">
        <v>1.3400680158889879</v>
      </c>
      <c r="V6" s="261">
        <v>1.163792637747038</v>
      </c>
      <c r="W6" s="261">
        <v>1.241012213439497</v>
      </c>
      <c r="DA6" s="67" t="s">
        <v>2699</v>
      </c>
    </row>
    <row r="7" spans="1:105" ht="12" customHeight="1" x14ac:dyDescent="0.25">
      <c r="A7" s="202" t="s">
        <v>93</v>
      </c>
      <c r="B7" s="226">
        <v>1.0926963895014881</v>
      </c>
      <c r="C7" s="226">
        <v>1.217887267342034</v>
      </c>
      <c r="D7" s="226">
        <v>1.1964425456691239</v>
      </c>
      <c r="E7" s="226">
        <v>1.0345822843444641</v>
      </c>
      <c r="F7" s="226">
        <v>1.0104485725692831</v>
      </c>
      <c r="G7" s="226">
        <v>0.88928588572847456</v>
      </c>
      <c r="H7" s="226">
        <v>0.68832253833340251</v>
      </c>
      <c r="I7" s="226">
        <v>0.63582023630522866</v>
      </c>
      <c r="J7" s="226">
        <v>0.56081758012672522</v>
      </c>
      <c r="K7" s="226">
        <v>0.44917948467822372</v>
      </c>
      <c r="L7" s="226">
        <v>0.61802311047904335</v>
      </c>
      <c r="M7" s="226">
        <v>0.62242050355757628</v>
      </c>
      <c r="N7" s="226">
        <v>1.061524755941625</v>
      </c>
      <c r="O7" s="226">
        <v>0.90787802746891244</v>
      </c>
      <c r="P7" s="226">
        <v>0.92319957003264563</v>
      </c>
      <c r="Q7" s="226">
        <v>1.030012137905614</v>
      </c>
      <c r="R7" s="226">
        <v>1.1163683234327231</v>
      </c>
      <c r="S7" s="226">
        <v>1.060682735305551</v>
      </c>
      <c r="T7" s="226">
        <v>1.1402102571145249</v>
      </c>
      <c r="U7" s="226">
        <v>1.0995429873960929</v>
      </c>
      <c r="V7" s="226">
        <v>0.95490677968987758</v>
      </c>
      <c r="W7" s="226">
        <v>1.0182664315401</v>
      </c>
      <c r="DA7" s="174" t="s">
        <v>2700</v>
      </c>
    </row>
    <row r="8" spans="1:105" ht="12" customHeight="1" x14ac:dyDescent="0.25">
      <c r="A8" s="202" t="s">
        <v>94</v>
      </c>
      <c r="B8" s="226">
        <v>0.78537552995419424</v>
      </c>
      <c r="C8" s="226">
        <v>0.87535647340208755</v>
      </c>
      <c r="D8" s="226">
        <v>0.8599430796996832</v>
      </c>
      <c r="E8" s="226">
        <v>0.7436060168725831</v>
      </c>
      <c r="F8" s="226">
        <v>0.7262599115341718</v>
      </c>
      <c r="G8" s="226">
        <v>0.63917423036734111</v>
      </c>
      <c r="H8" s="226">
        <v>0.49473182442713332</v>
      </c>
      <c r="I8" s="226">
        <v>0.45699579484438307</v>
      </c>
      <c r="J8" s="226">
        <v>0.40308763571608358</v>
      </c>
      <c r="K8" s="226">
        <v>0.32284775461247323</v>
      </c>
      <c r="L8" s="226">
        <v>0.44420411065681242</v>
      </c>
      <c r="M8" s="226">
        <v>0.4473647369320079</v>
      </c>
      <c r="N8" s="226">
        <v>0.76297091833304331</v>
      </c>
      <c r="O8" s="226">
        <v>0.65253733224328092</v>
      </c>
      <c r="P8" s="226">
        <v>0.66354969096096417</v>
      </c>
      <c r="Q8" s="226">
        <v>0.7403212241196605</v>
      </c>
      <c r="R8" s="226">
        <v>0.80238973246726963</v>
      </c>
      <c r="S8" s="226">
        <v>0.76236571600086456</v>
      </c>
      <c r="T8" s="226">
        <v>0.81952612230106447</v>
      </c>
      <c r="U8" s="226">
        <v>0.7902965221909416</v>
      </c>
      <c r="V8" s="226">
        <v>0.68633924790209955</v>
      </c>
      <c r="W8" s="226">
        <v>0.73187899766944708</v>
      </c>
      <c r="DA8" s="174" t="s">
        <v>2701</v>
      </c>
    </row>
    <row r="9" spans="1:105" ht="12" customHeight="1" x14ac:dyDescent="0.25">
      <c r="A9" s="202" t="s">
        <v>95</v>
      </c>
      <c r="B9" s="226">
        <v>1.5366042977364669</v>
      </c>
      <c r="C9" s="226">
        <v>1.712653969699736</v>
      </c>
      <c r="D9" s="226">
        <v>1.6824973298472059</v>
      </c>
      <c r="E9" s="226">
        <v>1.4548813373594021</v>
      </c>
      <c r="F9" s="226">
        <v>1.4209433051755529</v>
      </c>
      <c r="G9" s="226">
        <v>1.2505582768056669</v>
      </c>
      <c r="H9" s="226">
        <v>0.96795356953134792</v>
      </c>
      <c r="I9" s="226">
        <v>0.89412220730422787</v>
      </c>
      <c r="J9" s="226">
        <v>0.78864972205320727</v>
      </c>
      <c r="K9" s="226">
        <v>0.63165865032875201</v>
      </c>
      <c r="L9" s="226">
        <v>0.86909499911115473</v>
      </c>
      <c r="M9" s="226">
        <v>0.87527883312784149</v>
      </c>
      <c r="N9" s="226">
        <v>1.492769188042911</v>
      </c>
      <c r="O9" s="226">
        <v>1.2767034761281579</v>
      </c>
      <c r="P9" s="226">
        <v>1.298249395358408</v>
      </c>
      <c r="Q9" s="226">
        <v>1.4484545689297701</v>
      </c>
      <c r="R9" s="226">
        <v>1.5698929548272671</v>
      </c>
      <c r="S9" s="226">
        <v>1.491585096523431</v>
      </c>
      <c r="T9" s="226">
        <v>1.6034206740673</v>
      </c>
      <c r="U9" s="226">
        <v>1.546232326025756</v>
      </c>
      <c r="V9" s="226">
        <v>1.34283765893889</v>
      </c>
      <c r="W9" s="226">
        <v>1.4319371693532661</v>
      </c>
      <c r="DA9" s="174" t="s">
        <v>2702</v>
      </c>
    </row>
    <row r="10" spans="1:105" ht="12" customHeight="1" x14ac:dyDescent="0.25">
      <c r="A10" s="56" t="s">
        <v>96</v>
      </c>
      <c r="B10" s="262">
        <v>5.864631224910652</v>
      </c>
      <c r="C10" s="262">
        <v>6.4447860737513603</v>
      </c>
      <c r="D10" s="262">
        <v>6.4075280318558816</v>
      </c>
      <c r="E10" s="262">
        <v>5.5790729815709064</v>
      </c>
      <c r="F10" s="262">
        <v>4.3277911459184972</v>
      </c>
      <c r="G10" s="262">
        <v>3.957887840549025</v>
      </c>
      <c r="H10" s="262">
        <v>2.6913923795622838</v>
      </c>
      <c r="I10" s="262">
        <v>2.1809674555943381</v>
      </c>
      <c r="J10" s="262">
        <v>1.941326797703</v>
      </c>
      <c r="K10" s="262">
        <v>1.6322827016280841</v>
      </c>
      <c r="L10" s="262">
        <v>1.7823945184854511</v>
      </c>
      <c r="M10" s="262">
        <v>1.7850565543941459</v>
      </c>
      <c r="N10" s="262">
        <v>2.295791683936582</v>
      </c>
      <c r="O10" s="262">
        <v>2.7813305629386571</v>
      </c>
      <c r="P10" s="262">
        <v>3.074493060472915</v>
      </c>
      <c r="Q10" s="262">
        <v>3.3649118212738811</v>
      </c>
      <c r="R10" s="262">
        <v>3.3620847534577138</v>
      </c>
      <c r="S10" s="262">
        <v>3.3863229646846809</v>
      </c>
      <c r="T10" s="262">
        <v>3.4390094109912601</v>
      </c>
      <c r="U10" s="262">
        <v>3.2055428035505091</v>
      </c>
      <c r="V10" s="262">
        <v>2.7784843526475429</v>
      </c>
      <c r="W10" s="262">
        <v>3.0543401486952062</v>
      </c>
      <c r="DA10" s="68" t="s">
        <v>2703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2704</v>
      </c>
    </row>
    <row r="12" spans="1:105" ht="12" customHeight="1" x14ac:dyDescent="0.25">
      <c r="A12" s="37" t="s">
        <v>162</v>
      </c>
      <c r="B12" s="228">
        <v>5.3482000828567848</v>
      </c>
      <c r="C12" s="228">
        <v>5.8796854870225967</v>
      </c>
      <c r="D12" s="228">
        <v>5.8977375773351133</v>
      </c>
      <c r="E12" s="228">
        <v>5.1652598613495071</v>
      </c>
      <c r="F12" s="228">
        <v>3.702538421852116</v>
      </c>
      <c r="G12" s="228">
        <v>3.4516720231658922</v>
      </c>
      <c r="H12" s="228">
        <v>2.199963521604213</v>
      </c>
      <c r="I12" s="228">
        <v>1.6561379341897029</v>
      </c>
      <c r="J12" s="228">
        <v>1.482046990829808</v>
      </c>
      <c r="K12" s="228">
        <v>1.310357159072246</v>
      </c>
      <c r="L12" s="228">
        <v>1.1425441983830389</v>
      </c>
      <c r="M12" s="228">
        <v>1.136038671871386</v>
      </c>
      <c r="N12" s="228">
        <v>0.203016796442132</v>
      </c>
      <c r="O12" s="228">
        <v>1.9598274341086599</v>
      </c>
      <c r="P12" s="228">
        <v>2.3486690829070618</v>
      </c>
      <c r="Q12" s="228">
        <v>2.527325864658247</v>
      </c>
      <c r="R12" s="228">
        <v>2.313342956792626</v>
      </c>
      <c r="S12" s="228">
        <v>2.469252331348041</v>
      </c>
      <c r="T12" s="228">
        <v>2.3688045219602709</v>
      </c>
      <c r="U12" s="228">
        <v>2.1113368595130479</v>
      </c>
      <c r="V12" s="228">
        <v>1.812696307234311</v>
      </c>
      <c r="W12" s="228">
        <v>2.0726288929704322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4.7807394668069748E-2</v>
      </c>
      <c r="G13" s="228">
        <v>4.7807394667890371E-2</v>
      </c>
      <c r="H13" s="228">
        <v>4.7807394667623987E-2</v>
      </c>
      <c r="I13" s="228">
        <v>2.3903697333720279E-2</v>
      </c>
      <c r="J13" s="228">
        <v>2.3903697333682351E-2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1.3370015599129041E-2</v>
      </c>
      <c r="T14" s="228">
        <v>8.0292574259708798E-3</v>
      </c>
      <c r="U14" s="228">
        <v>9.5001270074021957E-3</v>
      </c>
      <c r="V14" s="228">
        <v>1.9988681473093229E-2</v>
      </c>
      <c r="W14" s="228">
        <v>2.4927013670140111E-2</v>
      </c>
      <c r="DA14" s="69" t="s">
        <v>2707</v>
      </c>
    </row>
    <row r="15" spans="1:105" ht="12" customHeight="1" x14ac:dyDescent="0.25">
      <c r="A15" s="37" t="s">
        <v>38</v>
      </c>
      <c r="B15" s="228">
        <v>0.51643114205386687</v>
      </c>
      <c r="C15" s="228">
        <v>0.5651005867287634</v>
      </c>
      <c r="D15" s="228">
        <v>0.50979045452076821</v>
      </c>
      <c r="E15" s="228">
        <v>0.41381312022139949</v>
      </c>
      <c r="F15" s="228">
        <v>0.5774453293983115</v>
      </c>
      <c r="G15" s="228">
        <v>0.45840842271524201</v>
      </c>
      <c r="H15" s="228">
        <v>0.44362146329044699</v>
      </c>
      <c r="I15" s="228">
        <v>0.50092582407091413</v>
      </c>
      <c r="J15" s="228">
        <v>0.43537610953951011</v>
      </c>
      <c r="K15" s="228">
        <v>0.32192554255583811</v>
      </c>
      <c r="L15" s="228">
        <v>0.63985032010241194</v>
      </c>
      <c r="M15" s="228">
        <v>0.64901788252276005</v>
      </c>
      <c r="N15" s="228">
        <v>2.092774887494449</v>
      </c>
      <c r="O15" s="228">
        <v>0.82150312882999665</v>
      </c>
      <c r="P15" s="228">
        <v>0.72582397756585237</v>
      </c>
      <c r="Q15" s="228">
        <v>0.83758595661563418</v>
      </c>
      <c r="R15" s="228">
        <v>1.0487417966650869</v>
      </c>
      <c r="S15" s="228">
        <v>0.90370061773751098</v>
      </c>
      <c r="T15" s="228">
        <v>1.0621756316050179</v>
      </c>
      <c r="U15" s="228">
        <v>1.084705817030059</v>
      </c>
      <c r="V15" s="228">
        <v>0.94579936394013853</v>
      </c>
      <c r="W15" s="228">
        <v>0.95678424205463464</v>
      </c>
      <c r="DA15" s="69" t="s">
        <v>2708</v>
      </c>
    </row>
    <row r="16" spans="1:105" ht="12" customHeight="1" x14ac:dyDescent="0.25">
      <c r="A16" s="57" t="s">
        <v>2709</v>
      </c>
      <c r="B16" s="263">
        <v>3.4120846324220908</v>
      </c>
      <c r="C16" s="263">
        <v>3.5859705051807209</v>
      </c>
      <c r="D16" s="263">
        <v>3.3521658195801458</v>
      </c>
      <c r="E16" s="263">
        <v>2.83450418652787</v>
      </c>
      <c r="F16" s="263">
        <v>2.1965194809559252</v>
      </c>
      <c r="G16" s="263">
        <v>1.9465521206079299</v>
      </c>
      <c r="H16" s="263">
        <v>1.3328259611598059</v>
      </c>
      <c r="I16" s="263">
        <v>1.065459627072048</v>
      </c>
      <c r="J16" s="263">
        <v>0.94867412765640968</v>
      </c>
      <c r="K16" s="263">
        <v>0.80724517827703279</v>
      </c>
      <c r="L16" s="263">
        <v>0.8337604075637659</v>
      </c>
      <c r="M16" s="263">
        <v>0.83182071161957161</v>
      </c>
      <c r="N16" s="263">
        <v>0.54691886730196204</v>
      </c>
      <c r="O16" s="263">
        <v>1.2976234480239719</v>
      </c>
      <c r="P16" s="263">
        <v>1.4558857087062289</v>
      </c>
      <c r="Q16" s="263">
        <v>1.5907785428967851</v>
      </c>
      <c r="R16" s="263">
        <v>1.570255611068885</v>
      </c>
      <c r="S16" s="263">
        <v>1.5988010276890381</v>
      </c>
      <c r="T16" s="263">
        <v>1.5980121697453551</v>
      </c>
      <c r="U16" s="263">
        <v>1.472894844517235</v>
      </c>
      <c r="V16" s="263">
        <v>1.2721334890595171</v>
      </c>
      <c r="W16" s="263">
        <v>1.4102531132438481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7.1443465599630523E-2</v>
      </c>
      <c r="D17" s="231">
        <v>0.13807865157625959</v>
      </c>
      <c r="E17" s="231">
        <v>7.0111839593609587E-2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2713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2714</v>
      </c>
    </row>
    <row r="21" spans="1:105" ht="12" customHeight="1" x14ac:dyDescent="0.25">
      <c r="A21" s="46" t="s">
        <v>70</v>
      </c>
      <c r="B21" s="231">
        <v>0.13985211967470251</v>
      </c>
      <c r="C21" s="231">
        <v>0.1448881487230603</v>
      </c>
      <c r="D21" s="231">
        <v>0.15090754070790671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1.3509178446981041</v>
      </c>
      <c r="C23" s="231">
        <v>1.6856659176827571</v>
      </c>
      <c r="D23" s="231">
        <v>2.0030636973863238</v>
      </c>
      <c r="E23" s="231">
        <v>1.941618111931035</v>
      </c>
      <c r="F23" s="231">
        <v>1.577178659483077</v>
      </c>
      <c r="G23" s="231">
        <v>1.5894125571607149</v>
      </c>
      <c r="H23" s="231">
        <v>1.052543541346542</v>
      </c>
      <c r="I23" s="231">
        <v>0.87784519578970877</v>
      </c>
      <c r="J23" s="231">
        <v>0.78140303772616704</v>
      </c>
      <c r="K23" s="231">
        <v>0.65805525014209709</v>
      </c>
      <c r="L23" s="231">
        <v>0.72978152124720819</v>
      </c>
      <c r="M23" s="231">
        <v>0.73462022664117055</v>
      </c>
      <c r="N23" s="231">
        <v>0.52883770550520359</v>
      </c>
      <c r="O23" s="231">
        <v>1.2524124062027251</v>
      </c>
      <c r="P23" s="231">
        <v>1.3993800437653861</v>
      </c>
      <c r="Q23" s="231">
        <v>1.5229619801637839</v>
      </c>
      <c r="R23" s="231">
        <v>1.4775794852042909</v>
      </c>
      <c r="S23" s="231">
        <v>1.499346500484249</v>
      </c>
      <c r="T23" s="231">
        <v>1.534719966130037</v>
      </c>
      <c r="U23" s="231">
        <v>1.423167580915337</v>
      </c>
      <c r="V23" s="231">
        <v>1.2314468063546209</v>
      </c>
      <c r="W23" s="231">
        <v>1.3650420714224061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4.5243591166282474E-3</v>
      </c>
      <c r="J25" s="231">
        <v>4.5243591166187463E-3</v>
      </c>
      <c r="K25" s="231">
        <v>4.5243591165607232E-3</v>
      </c>
      <c r="L25" s="231">
        <v>1.3564940013280759E-2</v>
      </c>
      <c r="M25" s="231">
        <v>1.3564940013310539E-2</v>
      </c>
      <c r="N25" s="231">
        <v>0</v>
      </c>
      <c r="O25" s="231">
        <v>1.130276045531182E-2</v>
      </c>
      <c r="P25" s="231">
        <v>2.938392224962284E-2</v>
      </c>
      <c r="Q25" s="231">
        <v>3.3908281366500433E-2</v>
      </c>
      <c r="R25" s="231">
        <v>5.4251622718346708E-2</v>
      </c>
      <c r="S25" s="231">
        <v>4.7465084043981073E-2</v>
      </c>
      <c r="T25" s="231">
        <v>2.0343341352313481E-2</v>
      </c>
      <c r="U25" s="231">
        <v>1.8081161794046358E-2</v>
      </c>
      <c r="V25" s="231">
        <v>1.808116179405583E-2</v>
      </c>
      <c r="W25" s="231">
        <v>2.0343341352340689E-2</v>
      </c>
      <c r="DA25" s="73" t="s">
        <v>2719</v>
      </c>
    </row>
    <row r="26" spans="1:105" ht="12" customHeight="1" x14ac:dyDescent="0.25">
      <c r="A26" s="46" t="s">
        <v>79</v>
      </c>
      <c r="B26" s="231">
        <v>1.921314668049285</v>
      </c>
      <c r="C26" s="231">
        <v>1.6839729731752731</v>
      </c>
      <c r="D26" s="231">
        <v>1.0601159299096561</v>
      </c>
      <c r="E26" s="231">
        <v>0.82277423500322522</v>
      </c>
      <c r="F26" s="231">
        <v>0.6193408214728483</v>
      </c>
      <c r="G26" s="231">
        <v>0.35713956344721531</v>
      </c>
      <c r="H26" s="231">
        <v>0.28028241981326391</v>
      </c>
      <c r="I26" s="231">
        <v>0.18309007216571141</v>
      </c>
      <c r="J26" s="231">
        <v>0.16274673081362401</v>
      </c>
      <c r="K26" s="231">
        <v>0.14466556901837499</v>
      </c>
      <c r="L26" s="231">
        <v>9.041394630327694E-2</v>
      </c>
      <c r="M26" s="231">
        <v>8.3635544965090486E-2</v>
      </c>
      <c r="N26" s="231">
        <v>1.8081161796758501E-2</v>
      </c>
      <c r="O26" s="231">
        <v>3.3908281365935468E-2</v>
      </c>
      <c r="P26" s="231">
        <v>2.7121742691219301E-2</v>
      </c>
      <c r="Q26" s="231">
        <v>3.3908281366500433E-2</v>
      </c>
      <c r="R26" s="231">
        <v>3.8424503146247638E-2</v>
      </c>
      <c r="S26" s="231">
        <v>5.1989443160808363E-2</v>
      </c>
      <c r="T26" s="231">
        <v>4.294886226300422E-2</v>
      </c>
      <c r="U26" s="231">
        <v>3.1646101807851608E-2</v>
      </c>
      <c r="V26" s="231">
        <v>2.2605520910840279E-2</v>
      </c>
      <c r="W26" s="231">
        <v>2.4867700469101261E-2</v>
      </c>
      <c r="DA26" s="73" t="s">
        <v>2720</v>
      </c>
    </row>
    <row r="27" spans="1:105" ht="12" customHeight="1" x14ac:dyDescent="0.25">
      <c r="A27" s="57" t="s">
        <v>2721</v>
      </c>
      <c r="B27" s="263">
        <v>29.002719375587791</v>
      </c>
      <c r="C27" s="263">
        <v>30.480749294036151</v>
      </c>
      <c r="D27" s="263">
        <v>28.493409466431249</v>
      </c>
      <c r="E27" s="263">
        <v>24.093285585486889</v>
      </c>
      <c r="F27" s="263">
        <v>18.670415588125358</v>
      </c>
      <c r="G27" s="263">
        <v>16.545693025167409</v>
      </c>
      <c r="H27" s="263">
        <v>11.32902066985835</v>
      </c>
      <c r="I27" s="263">
        <v>9.0564068301124134</v>
      </c>
      <c r="J27" s="263">
        <v>8.0637300850794844</v>
      </c>
      <c r="K27" s="263">
        <v>6.8615840153547794</v>
      </c>
      <c r="L27" s="263">
        <v>7.0869634642920101</v>
      </c>
      <c r="M27" s="263">
        <v>7.0704760487663556</v>
      </c>
      <c r="N27" s="263">
        <v>4.6488103720666789</v>
      </c>
      <c r="O27" s="263">
        <v>11.02979930820376</v>
      </c>
      <c r="P27" s="263">
        <v>12.37502852400295</v>
      </c>
      <c r="Q27" s="263">
        <v>13.521617614622681</v>
      </c>
      <c r="R27" s="263">
        <v>13.347172694085531</v>
      </c>
      <c r="S27" s="263">
        <v>13.589808735356829</v>
      </c>
      <c r="T27" s="263">
        <v>13.583103442835521</v>
      </c>
      <c r="U27" s="263">
        <v>12.519606178396501</v>
      </c>
      <c r="V27" s="263">
        <v>10.8131346570059</v>
      </c>
      <c r="W27" s="263">
        <v>11.98715146257271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0.60726945759685991</v>
      </c>
      <c r="D28" s="231">
        <v>1.1736685383982071</v>
      </c>
      <c r="E28" s="231">
        <v>0.59595063654568137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2725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2726</v>
      </c>
    </row>
    <row r="32" spans="1:105" ht="12" customHeight="1" x14ac:dyDescent="0.25">
      <c r="A32" s="46" t="s">
        <v>70</v>
      </c>
      <c r="B32" s="231">
        <v>1.1887430172349709</v>
      </c>
      <c r="C32" s="231">
        <v>1.2315492641460131</v>
      </c>
      <c r="D32" s="231">
        <v>1.282714096017207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11.482801679933891</v>
      </c>
      <c r="C34" s="231">
        <v>14.32816030030345</v>
      </c>
      <c r="D34" s="231">
        <v>17.026041427783749</v>
      </c>
      <c r="E34" s="231">
        <v>16.503753951413799</v>
      </c>
      <c r="F34" s="231">
        <v>13.40601860560615</v>
      </c>
      <c r="G34" s="231">
        <v>13.51000673586608</v>
      </c>
      <c r="H34" s="231">
        <v>8.9466201014456068</v>
      </c>
      <c r="I34" s="231">
        <v>7.4616841642125262</v>
      </c>
      <c r="J34" s="231">
        <v>6.6419258206724221</v>
      </c>
      <c r="K34" s="231">
        <v>5.593469626207825</v>
      </c>
      <c r="L34" s="231">
        <v>6.2031429306012704</v>
      </c>
      <c r="M34" s="231">
        <v>6.2442719264499473</v>
      </c>
      <c r="N34" s="231">
        <v>4.4951204967942324</v>
      </c>
      <c r="O34" s="231">
        <v>10.64550545272316</v>
      </c>
      <c r="P34" s="231">
        <v>11.894730372005791</v>
      </c>
      <c r="Q34" s="231">
        <v>12.945176831392169</v>
      </c>
      <c r="R34" s="231">
        <v>12.55942562423647</v>
      </c>
      <c r="S34" s="231">
        <v>12.744445254116121</v>
      </c>
      <c r="T34" s="231">
        <v>13.04511971210532</v>
      </c>
      <c r="U34" s="231">
        <v>12.09692443778037</v>
      </c>
      <c r="V34" s="231">
        <v>10.46729785401428</v>
      </c>
      <c r="W34" s="231">
        <v>11.602857607090449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3.8457052491340113E-2</v>
      </c>
      <c r="J36" s="231">
        <v>3.8457052491259337E-2</v>
      </c>
      <c r="K36" s="231">
        <v>3.8457052490766162E-2</v>
      </c>
      <c r="L36" s="231">
        <v>0.1153019901128865</v>
      </c>
      <c r="M36" s="231">
        <v>0.1153019901131396</v>
      </c>
      <c r="N36" s="231">
        <v>0</v>
      </c>
      <c r="O36" s="231">
        <v>9.6073463870150491E-2</v>
      </c>
      <c r="P36" s="231">
        <v>0.24976333912179419</v>
      </c>
      <c r="Q36" s="231">
        <v>0.28822039161525381</v>
      </c>
      <c r="R36" s="231">
        <v>0.46113879310594708</v>
      </c>
      <c r="S36" s="231">
        <v>0.4034532143738393</v>
      </c>
      <c r="T36" s="231">
        <v>0.17291840149466459</v>
      </c>
      <c r="U36" s="231">
        <v>0.15368987524939409</v>
      </c>
      <c r="V36" s="231">
        <v>0.15368987524947461</v>
      </c>
      <c r="W36" s="231">
        <v>0.1729184014948959</v>
      </c>
      <c r="DA36" s="73" t="s">
        <v>2731</v>
      </c>
    </row>
    <row r="37" spans="1:105" ht="12" customHeight="1" x14ac:dyDescent="0.25">
      <c r="A37" s="46" t="s">
        <v>79</v>
      </c>
      <c r="B37" s="231">
        <v>16.331174678418929</v>
      </c>
      <c r="C37" s="231">
        <v>14.31377027198983</v>
      </c>
      <c r="D37" s="231">
        <v>9.0109854042320787</v>
      </c>
      <c r="E37" s="231">
        <v>6.993580997527415</v>
      </c>
      <c r="F37" s="231">
        <v>5.2643969825192114</v>
      </c>
      <c r="G37" s="231">
        <v>3.035686289301331</v>
      </c>
      <c r="H37" s="231">
        <v>2.3824005684127418</v>
      </c>
      <c r="I37" s="231">
        <v>1.5562656134085471</v>
      </c>
      <c r="J37" s="231">
        <v>1.383347211915803</v>
      </c>
      <c r="K37" s="231">
        <v>1.229657336656188</v>
      </c>
      <c r="L37" s="231">
        <v>0.76851854357785376</v>
      </c>
      <c r="M37" s="231">
        <v>0.71090213220326903</v>
      </c>
      <c r="N37" s="231">
        <v>0.15368987527244729</v>
      </c>
      <c r="O37" s="231">
        <v>0.28822039161045138</v>
      </c>
      <c r="P37" s="231">
        <v>0.23053481287536409</v>
      </c>
      <c r="Q37" s="231">
        <v>0.28822039161525381</v>
      </c>
      <c r="R37" s="231">
        <v>0.32660827674310511</v>
      </c>
      <c r="S37" s="231">
        <v>0.44191026686687113</v>
      </c>
      <c r="T37" s="231">
        <v>0.36506532923553597</v>
      </c>
      <c r="U37" s="231">
        <v>0.26899186536673869</v>
      </c>
      <c r="V37" s="231">
        <v>0.1921469277421424</v>
      </c>
      <c r="W37" s="231">
        <v>0.2113754539873608</v>
      </c>
      <c r="DA37" s="73" t="s">
        <v>2732</v>
      </c>
    </row>
    <row r="38" spans="1:105" ht="12" customHeight="1" x14ac:dyDescent="0.25">
      <c r="A38" s="57" t="s">
        <v>2733</v>
      </c>
      <c r="B38" s="263">
        <v>4.8488402284128513</v>
      </c>
      <c r="C38" s="263">
        <v>5.4043747488302776</v>
      </c>
      <c r="D38" s="263">
        <v>5.3092137964067403</v>
      </c>
      <c r="E38" s="263">
        <v>4.5909588867785569</v>
      </c>
      <c r="F38" s="263">
        <v>4.4838655407761898</v>
      </c>
      <c r="G38" s="263">
        <v>3.9462061179201058</v>
      </c>
      <c r="H38" s="263">
        <v>3.0544312638544748</v>
      </c>
      <c r="I38" s="263">
        <v>2.821452298604453</v>
      </c>
      <c r="J38" s="263">
        <v>2.4886280118123421</v>
      </c>
      <c r="K38" s="263">
        <v>1.9932339632596181</v>
      </c>
      <c r="L38" s="263">
        <v>2.7424775527507541</v>
      </c>
      <c r="M38" s="263">
        <v>2.761990984536745</v>
      </c>
      <c r="N38" s="263">
        <v>4.7105161044909618</v>
      </c>
      <c r="O38" s="263">
        <v>4.0287087468932992</v>
      </c>
      <c r="P38" s="263">
        <v>4.0966980920198646</v>
      </c>
      <c r="Q38" s="263">
        <v>4.5706788619561642</v>
      </c>
      <c r="R38" s="263">
        <v>4.9538844352327081</v>
      </c>
      <c r="S38" s="263">
        <v>4.7067796379183822</v>
      </c>
      <c r="T38" s="263">
        <v>5.0596830159457014</v>
      </c>
      <c r="U38" s="263">
        <v>4.8792220065701608</v>
      </c>
      <c r="V38" s="263">
        <v>4.2373988348738312</v>
      </c>
      <c r="W38" s="263">
        <v>4.5185572899591948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16.171885317413132</v>
      </c>
      <c r="C39" s="263">
        <f t="shared" si="0"/>
        <v>17.658120586001473</v>
      </c>
      <c r="D39" s="263">
        <f t="shared" si="0"/>
        <v>17.11335742577478</v>
      </c>
      <c r="E39" s="263">
        <f t="shared" si="0"/>
        <v>14.653961078845686</v>
      </c>
      <c r="F39" s="263">
        <f t="shared" si="0"/>
        <v>12.839504538870431</v>
      </c>
      <c r="G39" s="263">
        <f t="shared" si="0"/>
        <v>11.387746397410876</v>
      </c>
      <c r="H39" s="263">
        <f t="shared" si="0"/>
        <v>8.3500244499375107</v>
      </c>
      <c r="I39" s="263">
        <f t="shared" si="0"/>
        <v>7.289521216921333</v>
      </c>
      <c r="J39" s="263">
        <f t="shared" si="0"/>
        <v>6.4529076860451733</v>
      </c>
      <c r="K39" s="263">
        <f t="shared" si="0"/>
        <v>5.290853447920993</v>
      </c>
      <c r="L39" s="263">
        <f t="shared" si="0"/>
        <v>6.5658137270121557</v>
      </c>
      <c r="M39" s="263">
        <f t="shared" si="0"/>
        <v>6.5931552617688336</v>
      </c>
      <c r="N39" s="263">
        <f t="shared" si="0"/>
        <v>8.9495469282671696</v>
      </c>
      <c r="O39" s="263">
        <f t="shared" si="0"/>
        <v>9.8606963024037189</v>
      </c>
      <c r="P39" s="263">
        <f t="shared" si="0"/>
        <v>10.388471694167833</v>
      </c>
      <c r="Q39" s="263">
        <f t="shared" si="0"/>
        <v>11.500048956293178</v>
      </c>
      <c r="R39" s="263">
        <f t="shared" si="0"/>
        <v>12.050413007961618</v>
      </c>
      <c r="S39" s="263">
        <f t="shared" si="0"/>
        <v>11.731778427911074</v>
      </c>
      <c r="T39" s="263">
        <f t="shared" si="0"/>
        <v>12.298449501839887</v>
      </c>
      <c r="U39" s="263">
        <f t="shared" si="0"/>
        <v>11.680414323701839</v>
      </c>
      <c r="V39" s="263">
        <f t="shared" si="0"/>
        <v>10.125729953279833</v>
      </c>
      <c r="W39" s="263">
        <f t="shared" si="0"/>
        <v>10.940391470006965</v>
      </c>
      <c r="DA39" s="70"/>
    </row>
    <row r="40" spans="1:105" ht="12" customHeight="1" x14ac:dyDescent="0.25">
      <c r="A40" s="60" t="s">
        <v>2736</v>
      </c>
      <c r="B40" s="331">
        <v>4.8188491130836626</v>
      </c>
      <c r="C40" s="331">
        <v>5.2358681921795087</v>
      </c>
      <c r="D40" s="331">
        <v>5.0918776451494683</v>
      </c>
      <c r="E40" s="331">
        <v>4.3272453555417858</v>
      </c>
      <c r="F40" s="331">
        <v>3.3636686978558652</v>
      </c>
      <c r="G40" s="331">
        <v>3.0338448330529739</v>
      </c>
      <c r="H40" s="331">
        <v>2.0693893028083798</v>
      </c>
      <c r="I40" s="331">
        <v>1.6646970843039679</v>
      </c>
      <c r="J40" s="331">
        <v>1.482107800025307</v>
      </c>
      <c r="K40" s="331">
        <v>1.2589782622271679</v>
      </c>
      <c r="L40" s="331">
        <v>1.3137675458585141</v>
      </c>
      <c r="M40" s="331">
        <v>1.312136346784375</v>
      </c>
      <c r="N40" s="331">
        <v>0.87273196537047482</v>
      </c>
      <c r="O40" s="331">
        <v>2.067741088925704</v>
      </c>
      <c r="P40" s="331">
        <v>2.3185467344277479</v>
      </c>
      <c r="Q40" s="331">
        <v>2.532235149751874</v>
      </c>
      <c r="R40" s="331">
        <v>2.4948913104382648</v>
      </c>
      <c r="S40" s="331">
        <v>2.5388997553142789</v>
      </c>
      <c r="T40" s="331">
        <v>2.545017643112073</v>
      </c>
      <c r="U40" s="331">
        <v>2.347516243235209</v>
      </c>
      <c r="V40" s="331">
        <v>2.0279822377974468</v>
      </c>
      <c r="W40" s="331">
        <v>2.2480525189827021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0.19667142715887881</v>
      </c>
      <c r="D41" s="232">
        <v>0.3067470749227954</v>
      </c>
      <c r="E41" s="232">
        <v>0.15081106289639151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2739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2740</v>
      </c>
    </row>
    <row r="44" spans="1:105" ht="12" customHeight="1" x14ac:dyDescent="0.25">
      <c r="A44" s="59" t="s">
        <v>70</v>
      </c>
      <c r="B44" s="297">
        <v>0.45206589813529208</v>
      </c>
      <c r="C44" s="297">
        <v>0.39885185787963079</v>
      </c>
      <c r="D44" s="297">
        <v>0.33524694923876242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4.366783214948371</v>
      </c>
      <c r="C45" s="297">
        <v>4.6403449071409986</v>
      </c>
      <c r="D45" s="297">
        <v>4.4498836209879107</v>
      </c>
      <c r="E45" s="297">
        <v>4.1764342926453946</v>
      </c>
      <c r="F45" s="297">
        <v>3.3636686978558652</v>
      </c>
      <c r="G45" s="297">
        <v>3.0338448330529739</v>
      </c>
      <c r="H45" s="297">
        <v>2.0693893028083798</v>
      </c>
      <c r="I45" s="297">
        <v>1.6646970843039679</v>
      </c>
      <c r="J45" s="297">
        <v>1.482107800025307</v>
      </c>
      <c r="K45" s="297">
        <v>1.2589782622271679</v>
      </c>
      <c r="L45" s="297">
        <v>1.3137675458585141</v>
      </c>
      <c r="M45" s="297">
        <v>1.312136346784375</v>
      </c>
      <c r="N45" s="297">
        <v>0.87273196537047482</v>
      </c>
      <c r="O45" s="297">
        <v>2.067741088925704</v>
      </c>
      <c r="P45" s="297">
        <v>2.3185467344277479</v>
      </c>
      <c r="Q45" s="297">
        <v>2.532235149751874</v>
      </c>
      <c r="R45" s="297">
        <v>2.4948913104382648</v>
      </c>
      <c r="S45" s="297">
        <v>2.5388997553142789</v>
      </c>
      <c r="T45" s="297">
        <v>2.545017643112073</v>
      </c>
      <c r="U45" s="297">
        <v>2.347516243235209</v>
      </c>
      <c r="V45" s="297">
        <v>2.0279822377974468</v>
      </c>
      <c r="W45" s="297">
        <v>2.2480525189827021</v>
      </c>
      <c r="DA45" s="122" t="s">
        <v>2742</v>
      </c>
    </row>
    <row r="46" spans="1:105" ht="12" customHeight="1" x14ac:dyDescent="0.25">
      <c r="A46" s="60" t="s">
        <v>2743</v>
      </c>
      <c r="B46" s="331">
        <v>3.6395569412502322</v>
      </c>
      <c r="C46" s="331">
        <v>3.8250352055261039</v>
      </c>
      <c r="D46" s="331">
        <v>3.5756435408854901</v>
      </c>
      <c r="E46" s="331">
        <v>3.0234711322963959</v>
      </c>
      <c r="F46" s="331">
        <v>2.342954113019653</v>
      </c>
      <c r="G46" s="331">
        <v>2.0763222619817929</v>
      </c>
      <c r="H46" s="331">
        <v>1.4216810252371259</v>
      </c>
      <c r="I46" s="331">
        <v>1.1364902688768519</v>
      </c>
      <c r="J46" s="331">
        <v>1.011919069500171</v>
      </c>
      <c r="K46" s="331">
        <v>0.86106152349550191</v>
      </c>
      <c r="L46" s="331">
        <v>0.88934443473468394</v>
      </c>
      <c r="M46" s="331">
        <v>0.88727542572754303</v>
      </c>
      <c r="N46" s="331">
        <v>0.58338012512209314</v>
      </c>
      <c r="O46" s="331">
        <v>1.384131677892237</v>
      </c>
      <c r="P46" s="331">
        <v>1.5529447559533109</v>
      </c>
      <c r="Q46" s="331">
        <v>1.6968304457565719</v>
      </c>
      <c r="R46" s="331">
        <v>1.674939318473478</v>
      </c>
      <c r="S46" s="331">
        <v>1.7053877628683081</v>
      </c>
      <c r="T46" s="331">
        <v>1.7045463143950459</v>
      </c>
      <c r="U46" s="331">
        <v>1.571087834151718</v>
      </c>
      <c r="V46" s="331">
        <v>1.3569423883301519</v>
      </c>
      <c r="W46" s="331">
        <v>1.5042699874601051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7.620636330627259E-2</v>
      </c>
      <c r="D47" s="231">
        <v>0.1472838950146769</v>
      </c>
      <c r="E47" s="231">
        <v>7.4785962233183609E-2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2747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2748</v>
      </c>
    </row>
    <row r="51" spans="1:105" ht="12" customHeight="1" x14ac:dyDescent="0.25">
      <c r="A51" s="64" t="s">
        <v>70</v>
      </c>
      <c r="B51" s="231">
        <v>0.14917559431968269</v>
      </c>
      <c r="C51" s="231">
        <v>0.15454735863793101</v>
      </c>
      <c r="D51" s="231">
        <v>0.16096804342176721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1.4409790343446449</v>
      </c>
      <c r="C53" s="231">
        <v>1.798043645528276</v>
      </c>
      <c r="D53" s="231">
        <v>2.1366012772120788</v>
      </c>
      <c r="E53" s="231">
        <v>2.0710593193931048</v>
      </c>
      <c r="F53" s="231">
        <v>1.682323903448615</v>
      </c>
      <c r="G53" s="231">
        <v>1.6953733943047631</v>
      </c>
      <c r="H53" s="231">
        <v>1.1227131107696451</v>
      </c>
      <c r="I53" s="231">
        <v>0.93636820884235628</v>
      </c>
      <c r="J53" s="231">
        <v>0.8334965735745784</v>
      </c>
      <c r="K53" s="231">
        <v>0.70192560015157035</v>
      </c>
      <c r="L53" s="231">
        <v>0.77843362266368898</v>
      </c>
      <c r="M53" s="231">
        <v>0.78359490841724855</v>
      </c>
      <c r="N53" s="231">
        <v>0.56409355253888405</v>
      </c>
      <c r="O53" s="231">
        <v>1.33590656661624</v>
      </c>
      <c r="P53" s="231">
        <v>1.4926720466830801</v>
      </c>
      <c r="Q53" s="231">
        <v>1.624492778841371</v>
      </c>
      <c r="R53" s="231">
        <v>1.57608478421791</v>
      </c>
      <c r="S53" s="231">
        <v>1.5993029338498661</v>
      </c>
      <c r="T53" s="231">
        <v>1.6370346305387069</v>
      </c>
      <c r="U53" s="231">
        <v>1.5180454196430271</v>
      </c>
      <c r="V53" s="231">
        <v>1.3135432601115971</v>
      </c>
      <c r="W53" s="231">
        <v>1.4560448761839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4.8259830577367987E-3</v>
      </c>
      <c r="J55" s="231">
        <v>4.8259830577266627E-3</v>
      </c>
      <c r="K55" s="231">
        <v>4.8259830576647721E-3</v>
      </c>
      <c r="L55" s="231">
        <v>1.446926934749948E-2</v>
      </c>
      <c r="M55" s="231">
        <v>1.446926934753124E-2</v>
      </c>
      <c r="N55" s="231">
        <v>0</v>
      </c>
      <c r="O55" s="231">
        <v>1.2056277818999281E-2</v>
      </c>
      <c r="P55" s="231">
        <v>3.1342850399597708E-2</v>
      </c>
      <c r="Q55" s="231">
        <v>3.616883345760049E-2</v>
      </c>
      <c r="R55" s="231">
        <v>5.7868397566236497E-2</v>
      </c>
      <c r="S55" s="231">
        <v>5.0629422980246509E-2</v>
      </c>
      <c r="T55" s="231">
        <v>2.169956410913438E-2</v>
      </c>
      <c r="U55" s="231">
        <v>1.928657258031612E-2</v>
      </c>
      <c r="V55" s="231">
        <v>1.928657258032624E-2</v>
      </c>
      <c r="W55" s="231">
        <v>2.1699564109163409E-2</v>
      </c>
      <c r="DA55" s="73" t="s">
        <v>2753</v>
      </c>
    </row>
    <row r="56" spans="1:105" ht="12" customHeight="1" x14ac:dyDescent="0.25">
      <c r="A56" s="64" t="s">
        <v>79</v>
      </c>
      <c r="B56" s="231">
        <v>2.049402312585904</v>
      </c>
      <c r="C56" s="231">
        <v>1.796237838053625</v>
      </c>
      <c r="D56" s="231">
        <v>1.1307903252369671</v>
      </c>
      <c r="E56" s="231">
        <v>0.87762585067010745</v>
      </c>
      <c r="F56" s="231">
        <v>0.66063020957103835</v>
      </c>
      <c r="G56" s="231">
        <v>0.38094886767702979</v>
      </c>
      <c r="H56" s="231">
        <v>0.29896791446748139</v>
      </c>
      <c r="I56" s="231">
        <v>0.19529607697675891</v>
      </c>
      <c r="J56" s="231">
        <v>0.17359651286786559</v>
      </c>
      <c r="K56" s="231">
        <v>0.15430994028626671</v>
      </c>
      <c r="L56" s="231">
        <v>9.6441542723495435E-2</v>
      </c>
      <c r="M56" s="231">
        <v>8.9211247962763196E-2</v>
      </c>
      <c r="N56" s="231">
        <v>1.928657258320908E-2</v>
      </c>
      <c r="O56" s="231">
        <v>3.616883345699784E-2</v>
      </c>
      <c r="P56" s="231">
        <v>2.8929858870633939E-2</v>
      </c>
      <c r="Q56" s="231">
        <v>3.616883345760049E-2</v>
      </c>
      <c r="R56" s="231">
        <v>4.0986136689330828E-2</v>
      </c>
      <c r="S56" s="231">
        <v>5.5455406038195612E-2</v>
      </c>
      <c r="T56" s="231">
        <v>4.5812119747204512E-2</v>
      </c>
      <c r="U56" s="231">
        <v>3.3755841928375059E-2</v>
      </c>
      <c r="V56" s="231">
        <v>2.411255563822964E-2</v>
      </c>
      <c r="W56" s="231">
        <v>2.652554716704135E-2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7.713479263079237</v>
      </c>
      <c r="C58" s="331">
        <v>8.597217188295863</v>
      </c>
      <c r="D58" s="331">
        <v>8.4458362397398208</v>
      </c>
      <c r="E58" s="331">
        <v>7.3032445910075037</v>
      </c>
      <c r="F58" s="331">
        <v>7.1328817279949126</v>
      </c>
      <c r="G58" s="331">
        <v>6.2775793023761084</v>
      </c>
      <c r="H58" s="331">
        <v>4.8589541218920056</v>
      </c>
      <c r="I58" s="331">
        <v>4.4883338637405137</v>
      </c>
      <c r="J58" s="331">
        <v>3.9588808165196951</v>
      </c>
      <c r="K58" s="331">
        <v>3.1708136621983232</v>
      </c>
      <c r="L58" s="331">
        <v>4.3627017464189572</v>
      </c>
      <c r="M58" s="331">
        <v>4.3937434892569156</v>
      </c>
      <c r="N58" s="331">
        <v>7.4934348377746014</v>
      </c>
      <c r="O58" s="331">
        <v>6.4088235355857783</v>
      </c>
      <c r="P58" s="331">
        <v>6.5169802037867752</v>
      </c>
      <c r="Q58" s="331">
        <v>7.2709833607847312</v>
      </c>
      <c r="R58" s="331">
        <v>7.8805823790498746</v>
      </c>
      <c r="S58" s="331">
        <v>7.4874909097284883</v>
      </c>
      <c r="T58" s="331">
        <v>8.0488855443327676</v>
      </c>
      <c r="U58" s="331">
        <v>7.7618102463149121</v>
      </c>
      <c r="V58" s="331">
        <v>6.7408053271522359</v>
      </c>
      <c r="W58" s="331">
        <v>7.1880689635641586</v>
      </c>
      <c r="DA58" s="72" t="s">
        <v>2758</v>
      </c>
    </row>
    <row r="59" spans="1:105" ht="12" customHeight="1" x14ac:dyDescent="0.25">
      <c r="A59" s="132" t="s">
        <v>2759</v>
      </c>
      <c r="B59" s="318">
        <v>1.779320620714937</v>
      </c>
      <c r="C59" s="318">
        <v>1.98317844673806</v>
      </c>
      <c r="D59" s="318">
        <v>1.948258375760697</v>
      </c>
      <c r="E59" s="318">
        <v>1.684689004235026</v>
      </c>
      <c r="F59" s="318">
        <v>1.6453902462007259</v>
      </c>
      <c r="G59" s="318">
        <v>1.4480918298900149</v>
      </c>
      <c r="H59" s="318">
        <v>1.1208479298794309</v>
      </c>
      <c r="I59" s="318">
        <v>1.03535443916116</v>
      </c>
      <c r="J59" s="318">
        <v>0.91322191083122894</v>
      </c>
      <c r="K59" s="318">
        <v>0.7314331109437463</v>
      </c>
      <c r="L59" s="318">
        <v>1.0063740258677321</v>
      </c>
      <c r="M59" s="318">
        <v>1.0135346353995269</v>
      </c>
      <c r="N59" s="318">
        <v>1.728561479468266</v>
      </c>
      <c r="O59" s="318">
        <v>1.478366828050399</v>
      </c>
      <c r="P59" s="318">
        <v>1.503316060871833</v>
      </c>
      <c r="Q59" s="318">
        <v>1.677247087270294</v>
      </c>
      <c r="R59" s="318">
        <v>1.8178674307719049</v>
      </c>
      <c r="S59" s="318">
        <v>1.727190353238484</v>
      </c>
      <c r="T59" s="318">
        <v>1.856691064349665</v>
      </c>
      <c r="U59" s="318">
        <v>1.7904694566886441</v>
      </c>
      <c r="V59" s="318">
        <v>1.5549473214035741</v>
      </c>
      <c r="W59" s="318">
        <v>1.6581206604404619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1.0000000000000002</v>
      </c>
      <c r="D63" s="234">
        <f t="shared" si="1"/>
        <v>0.99999999999999989</v>
      </c>
      <c r="E63" s="234">
        <f t="shared" si="1"/>
        <v>0.99999999999999989</v>
      </c>
      <c r="F63" s="234">
        <f t="shared" si="1"/>
        <v>1</v>
      </c>
      <c r="G63" s="234">
        <f t="shared" si="1"/>
        <v>0.99999999999999967</v>
      </c>
      <c r="H63" s="234">
        <f t="shared" si="1"/>
        <v>0.99999999999999989</v>
      </c>
      <c r="I63" s="234">
        <f t="shared" si="1"/>
        <v>1</v>
      </c>
      <c r="J63" s="234">
        <f t="shared" si="1"/>
        <v>0.99999999999999989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1</v>
      </c>
      <c r="O63" s="234">
        <f t="shared" si="1"/>
        <v>1</v>
      </c>
      <c r="P63" s="234">
        <f t="shared" si="1"/>
        <v>1.0000000000000002</v>
      </c>
      <c r="Q63" s="234">
        <f t="shared" si="1"/>
        <v>0.99999999999999989</v>
      </c>
      <c r="R63" s="234">
        <f t="shared" si="1"/>
        <v>1</v>
      </c>
      <c r="S63" s="234">
        <f t="shared" si="1"/>
        <v>1.0000000000000002</v>
      </c>
      <c r="T63" s="234">
        <f t="shared" si="1"/>
        <v>1</v>
      </c>
      <c r="U63" s="234">
        <f t="shared" si="1"/>
        <v>1.0000000000000002</v>
      </c>
      <c r="V63" s="234">
        <f t="shared" si="1"/>
        <v>0.99999999999999989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2.0231004850492038E-2</v>
      </c>
      <c r="C64" s="301">
        <f t="shared" si="2"/>
        <v>2.0950671147405158E-2</v>
      </c>
      <c r="D64" s="301">
        <f t="shared" si="2"/>
        <v>2.1500195776110394E-2</v>
      </c>
      <c r="E64" s="301">
        <f t="shared" si="2"/>
        <v>2.1765710587298492E-2</v>
      </c>
      <c r="F64" s="301">
        <f t="shared" si="2"/>
        <v>2.5363906905543975E-2</v>
      </c>
      <c r="G64" s="301">
        <f t="shared" si="2"/>
        <v>2.5149480191708335E-2</v>
      </c>
      <c r="H64" s="301">
        <f t="shared" si="2"/>
        <v>2.7176397433137309E-2</v>
      </c>
      <c r="I64" s="301">
        <f t="shared" si="2"/>
        <v>2.9564142346834955E-2</v>
      </c>
      <c r="J64" s="301">
        <f t="shared" si="2"/>
        <v>2.9404601092777673E-2</v>
      </c>
      <c r="K64" s="301">
        <f t="shared" si="2"/>
        <v>2.8412104789038644E-2</v>
      </c>
      <c r="L64" s="301">
        <f t="shared" si="2"/>
        <v>3.3177913684815132E-2</v>
      </c>
      <c r="M64" s="301">
        <f t="shared" si="2"/>
        <v>3.3329783784002587E-2</v>
      </c>
      <c r="N64" s="301">
        <f t="shared" si="2"/>
        <v>4.706000286503223E-2</v>
      </c>
      <c r="O64" s="301">
        <f t="shared" si="2"/>
        <v>3.214620791025137E-2</v>
      </c>
      <c r="P64" s="301">
        <f t="shared" si="2"/>
        <v>3.0488516627948794E-2</v>
      </c>
      <c r="Q64" s="301">
        <f t="shared" si="2"/>
        <v>3.0843878568691009E-2</v>
      </c>
      <c r="R64" s="301">
        <f t="shared" si="2"/>
        <v>3.2432529508465299E-2</v>
      </c>
      <c r="S64" s="301">
        <f t="shared" si="2"/>
        <v>3.1264061206735506E-2</v>
      </c>
      <c r="T64" s="301">
        <f t="shared" si="2"/>
        <v>3.247732530887782E-2</v>
      </c>
      <c r="U64" s="301">
        <f t="shared" si="2"/>
        <v>3.3232278452285068E-2</v>
      </c>
      <c r="V64" s="301">
        <f t="shared" si="2"/>
        <v>3.3318135380599669E-2</v>
      </c>
      <c r="W64" s="301">
        <f t="shared" si="2"/>
        <v>3.2665171282829975E-2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1.6599798851685783E-2</v>
      </c>
      <c r="C65" s="235">
        <f t="shared" si="3"/>
        <v>1.7190294274793964E-2</v>
      </c>
      <c r="D65" s="235">
        <f t="shared" si="3"/>
        <v>1.7641186277834155E-2</v>
      </c>
      <c r="E65" s="235">
        <f t="shared" si="3"/>
        <v>1.7859044584450052E-2</v>
      </c>
      <c r="F65" s="235">
        <f t="shared" si="3"/>
        <v>2.0811410794292509E-2</v>
      </c>
      <c r="G65" s="235">
        <f t="shared" si="3"/>
        <v>2.0635470926529904E-2</v>
      </c>
      <c r="H65" s="235">
        <f t="shared" si="3"/>
        <v>2.2298582509240862E-2</v>
      </c>
      <c r="I65" s="235">
        <f t="shared" si="3"/>
        <v>2.4257757823044061E-2</v>
      </c>
      <c r="J65" s="235">
        <f t="shared" si="3"/>
        <v>2.4126852178689373E-2</v>
      </c>
      <c r="K65" s="235">
        <f t="shared" si="3"/>
        <v>2.3312496237159912E-2</v>
      </c>
      <c r="L65" s="235">
        <f t="shared" si="3"/>
        <v>2.7222903536258565E-2</v>
      </c>
      <c r="M65" s="235">
        <f t="shared" si="3"/>
        <v>2.7347514899694426E-2</v>
      </c>
      <c r="N65" s="235">
        <f t="shared" si="3"/>
        <v>3.8613335684129023E-2</v>
      </c>
      <c r="O65" s="235">
        <f t="shared" si="3"/>
        <v>2.6376375721231898E-2</v>
      </c>
      <c r="P65" s="235">
        <f t="shared" si="3"/>
        <v>2.5016218771650289E-2</v>
      </c>
      <c r="Q65" s="235">
        <f t="shared" si="3"/>
        <v>2.5307797799951598E-2</v>
      </c>
      <c r="R65" s="235">
        <f t="shared" si="3"/>
        <v>2.6611306263356151E-2</v>
      </c>
      <c r="S65" s="235">
        <f t="shared" si="3"/>
        <v>2.565256304142401E-2</v>
      </c>
      <c r="T65" s="235">
        <f t="shared" si="3"/>
        <v>2.6648061791899755E-2</v>
      </c>
      <c r="U65" s="235">
        <f t="shared" si="3"/>
        <v>2.7267510524951858E-2</v>
      </c>
      <c r="V65" s="235">
        <f t="shared" si="3"/>
        <v>2.7337957235363836E-2</v>
      </c>
      <c r="W65" s="235">
        <f t="shared" si="3"/>
        <v>2.6802191821809207E-2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1.1931105424649152E-2</v>
      </c>
      <c r="C66" s="235">
        <f t="shared" si="4"/>
        <v>1.2355524010008171E-2</v>
      </c>
      <c r="D66" s="235">
        <f t="shared" si="4"/>
        <v>1.2679602637193303E-2</v>
      </c>
      <c r="E66" s="235">
        <f t="shared" si="4"/>
        <v>1.2836188295073468E-2</v>
      </c>
      <c r="F66" s="235">
        <f t="shared" si="4"/>
        <v>1.4958201508397731E-2</v>
      </c>
      <c r="G66" s="235">
        <f t="shared" si="4"/>
        <v>1.4831744728443371E-2</v>
      </c>
      <c r="H66" s="235">
        <f t="shared" si="4"/>
        <v>1.6027106178516878E-2</v>
      </c>
      <c r="I66" s="235">
        <f t="shared" si="4"/>
        <v>1.7435263435312917E-2</v>
      </c>
      <c r="J66" s="235">
        <f t="shared" si="4"/>
        <v>1.734117500343298E-2</v>
      </c>
      <c r="K66" s="235">
        <f t="shared" si="4"/>
        <v>1.6755856670458681E-2</v>
      </c>
      <c r="L66" s="235">
        <f t="shared" si="4"/>
        <v>1.9566461916685846E-2</v>
      </c>
      <c r="M66" s="235">
        <f t="shared" si="4"/>
        <v>1.9656026334155367E-2</v>
      </c>
      <c r="N66" s="235">
        <f t="shared" si="4"/>
        <v>2.7753335022967746E-2</v>
      </c>
      <c r="O66" s="235">
        <f t="shared" si="4"/>
        <v>1.895802004963543E-2</v>
      </c>
      <c r="P66" s="235">
        <f t="shared" si="4"/>
        <v>1.7980407242123648E-2</v>
      </c>
      <c r="Q66" s="235">
        <f t="shared" si="4"/>
        <v>1.8189979668715221E-2</v>
      </c>
      <c r="R66" s="235">
        <f t="shared" si="4"/>
        <v>1.9126876376787231E-2</v>
      </c>
      <c r="S66" s="235">
        <f t="shared" si="4"/>
        <v>1.84377796860235E-2</v>
      </c>
      <c r="T66" s="235">
        <f t="shared" si="4"/>
        <v>1.915329441292794E-2</v>
      </c>
      <c r="U66" s="235">
        <f t="shared" si="4"/>
        <v>1.9598523189809144E-2</v>
      </c>
      <c r="V66" s="235">
        <f t="shared" si="4"/>
        <v>1.9649156762917758E-2</v>
      </c>
      <c r="W66" s="235">
        <f t="shared" si="4"/>
        <v>1.9264075371925371E-2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2.3343467135183121E-2</v>
      </c>
      <c r="C67" s="235">
        <f t="shared" si="5"/>
        <v>2.4173851323929022E-2</v>
      </c>
      <c r="D67" s="235">
        <f t="shared" si="5"/>
        <v>2.4807918203204285E-2</v>
      </c>
      <c r="E67" s="235">
        <f t="shared" si="5"/>
        <v>2.5114281446882877E-2</v>
      </c>
      <c r="F67" s="235">
        <f t="shared" si="5"/>
        <v>2.9266046429473811E-2</v>
      </c>
      <c r="G67" s="235">
        <f t="shared" si="5"/>
        <v>2.901863099043267E-2</v>
      </c>
      <c r="H67" s="235">
        <f t="shared" si="5"/>
        <v>3.1357381653619981E-2</v>
      </c>
      <c r="I67" s="235">
        <f t="shared" si="5"/>
        <v>3.4112471938655714E-2</v>
      </c>
      <c r="J67" s="235">
        <f t="shared" si="5"/>
        <v>3.3928385876281927E-2</v>
      </c>
      <c r="K67" s="235">
        <f t="shared" si="5"/>
        <v>3.2783197833506118E-2</v>
      </c>
      <c r="L67" s="235">
        <f t="shared" si="5"/>
        <v>3.8282208097863611E-2</v>
      </c>
      <c r="M67" s="235">
        <f t="shared" si="5"/>
        <v>3.8457442827695282E-2</v>
      </c>
      <c r="N67" s="235">
        <f t="shared" si="5"/>
        <v>5.430000330580647E-2</v>
      </c>
      <c r="O67" s="235">
        <f t="shared" si="5"/>
        <v>3.7091778357982351E-2</v>
      </c>
      <c r="P67" s="235">
        <f t="shared" si="5"/>
        <v>3.5179057647633218E-2</v>
      </c>
      <c r="Q67" s="235">
        <f t="shared" si="5"/>
        <v>3.5589090656181946E-2</v>
      </c>
      <c r="R67" s="235">
        <f t="shared" si="5"/>
        <v>3.7422149432844595E-2</v>
      </c>
      <c r="S67" s="235">
        <f t="shared" si="5"/>
        <v>3.6073916777002508E-2</v>
      </c>
      <c r="T67" s="235">
        <f t="shared" si="5"/>
        <v>3.7473836894859017E-2</v>
      </c>
      <c r="U67" s="235">
        <f t="shared" si="5"/>
        <v>3.8344936675713558E-2</v>
      </c>
      <c r="V67" s="235">
        <f t="shared" si="5"/>
        <v>3.8444002362230383E-2</v>
      </c>
      <c r="W67" s="235">
        <f t="shared" si="5"/>
        <v>3.7690582249419208E-2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8.9093090823926302E-2</v>
      </c>
      <c r="C68" s="302">
        <f t="shared" si="6"/>
        <v>9.0967179078624866E-2</v>
      </c>
      <c r="D68" s="302">
        <f t="shared" si="6"/>
        <v>9.4477077900298828E-2</v>
      </c>
      <c r="E68" s="302">
        <f t="shared" si="6"/>
        <v>9.6306417213501611E-2</v>
      </c>
      <c r="F68" s="302">
        <f t="shared" si="6"/>
        <v>8.9136094418537204E-2</v>
      </c>
      <c r="G68" s="302">
        <f t="shared" si="6"/>
        <v>9.184097124988308E-2</v>
      </c>
      <c r="H68" s="302">
        <f t="shared" si="6"/>
        <v>8.7189118034287902E-2</v>
      </c>
      <c r="I68" s="302">
        <f t="shared" si="6"/>
        <v>8.3208078851316342E-2</v>
      </c>
      <c r="J68" s="302">
        <f t="shared" si="6"/>
        <v>8.3517539996026707E-2</v>
      </c>
      <c r="K68" s="302">
        <f t="shared" si="6"/>
        <v>8.4715766497985651E-2</v>
      </c>
      <c r="L68" s="302">
        <f t="shared" si="6"/>
        <v>7.8511552751927088E-2</v>
      </c>
      <c r="M68" s="302">
        <f t="shared" si="6"/>
        <v>7.8430675787619447E-2</v>
      </c>
      <c r="N68" s="302">
        <f t="shared" si="6"/>
        <v>8.3510228524100463E-2</v>
      </c>
      <c r="O68" s="302">
        <f t="shared" si="6"/>
        <v>8.08053700093843E-2</v>
      </c>
      <c r="P68" s="302">
        <f t="shared" si="6"/>
        <v>8.3310471006817474E-2</v>
      </c>
      <c r="Q68" s="302">
        <f t="shared" si="6"/>
        <v>8.2677188795681769E-2</v>
      </c>
      <c r="R68" s="302">
        <f t="shared" si="6"/>
        <v>8.0143322933522193E-2</v>
      </c>
      <c r="S68" s="302">
        <f t="shared" si="6"/>
        <v>8.1898064745224292E-2</v>
      </c>
      <c r="T68" s="302">
        <f t="shared" si="6"/>
        <v>8.0373715913533553E-2</v>
      </c>
      <c r="U68" s="302">
        <f t="shared" si="6"/>
        <v>7.9494092669348398E-2</v>
      </c>
      <c r="V68" s="302">
        <f t="shared" si="6"/>
        <v>7.9545027878506425E-2</v>
      </c>
      <c r="W68" s="302">
        <f t="shared" si="6"/>
        <v>8.0394490104683719E-2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5.1835001110395629E-2</v>
      </c>
      <c r="C69" s="303">
        <f t="shared" si="7"/>
        <v>5.0615430424297204E-2</v>
      </c>
      <c r="D69" s="303">
        <f t="shared" si="7"/>
        <v>4.9426679008919207E-2</v>
      </c>
      <c r="E69" s="303">
        <f t="shared" si="7"/>
        <v>4.8929444673495998E-2</v>
      </c>
      <c r="F69" s="303">
        <f t="shared" si="7"/>
        <v>4.5239976062913932E-2</v>
      </c>
      <c r="G69" s="303">
        <f t="shared" si="7"/>
        <v>4.516884877676397E-2</v>
      </c>
      <c r="H69" s="303">
        <f t="shared" si="7"/>
        <v>4.3177620970163061E-2</v>
      </c>
      <c r="I69" s="303">
        <f t="shared" si="7"/>
        <v>4.0649322132202854E-2</v>
      </c>
      <c r="J69" s="303">
        <f t="shared" si="7"/>
        <v>4.0812772735371955E-2</v>
      </c>
      <c r="K69" s="303">
        <f t="shared" si="7"/>
        <v>4.1896170290435242E-2</v>
      </c>
      <c r="L69" s="303">
        <f t="shared" si="7"/>
        <v>3.6725777341670582E-2</v>
      </c>
      <c r="M69" s="303">
        <f t="shared" si="7"/>
        <v>3.6548007616825494E-2</v>
      </c>
      <c r="N69" s="303">
        <f t="shared" si="7"/>
        <v>1.9894365813806429E-2</v>
      </c>
      <c r="O69" s="303">
        <f t="shared" si="7"/>
        <v>3.7699561586683188E-2</v>
      </c>
      <c r="P69" s="303">
        <f t="shared" si="7"/>
        <v>3.9450576644252833E-2</v>
      </c>
      <c r="Q69" s="303">
        <f t="shared" si="7"/>
        <v>3.9086045908152824E-2</v>
      </c>
      <c r="R69" s="303">
        <f t="shared" si="7"/>
        <v>3.7430794210837164E-2</v>
      </c>
      <c r="S69" s="303">
        <f t="shared" si="7"/>
        <v>3.8666929128125971E-2</v>
      </c>
      <c r="T69" s="303">
        <f t="shared" si="7"/>
        <v>3.7347433754320987E-2</v>
      </c>
      <c r="U69" s="303">
        <f t="shared" si="7"/>
        <v>3.6526244208179598E-2</v>
      </c>
      <c r="V69" s="303">
        <f t="shared" si="7"/>
        <v>3.6419817788787584E-2</v>
      </c>
      <c r="W69" s="303">
        <f t="shared" si="7"/>
        <v>3.7119827667594807E-2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0.44059750943836312</v>
      </c>
      <c r="C70" s="303">
        <f t="shared" si="8"/>
        <v>0.43023115860652655</v>
      </c>
      <c r="D70" s="303">
        <f t="shared" si="8"/>
        <v>0.42012677157581341</v>
      </c>
      <c r="E70" s="303">
        <f t="shared" si="8"/>
        <v>0.41590027972471588</v>
      </c>
      <c r="F70" s="303">
        <f t="shared" si="8"/>
        <v>0.38453979653476833</v>
      </c>
      <c r="G70" s="303">
        <f t="shared" si="8"/>
        <v>0.38393521460249386</v>
      </c>
      <c r="H70" s="303">
        <f t="shared" si="8"/>
        <v>0.36700977824638603</v>
      </c>
      <c r="I70" s="303">
        <f t="shared" si="8"/>
        <v>0.34551923812372448</v>
      </c>
      <c r="J70" s="303">
        <f t="shared" si="8"/>
        <v>0.34690856825066169</v>
      </c>
      <c r="K70" s="303">
        <f t="shared" si="8"/>
        <v>0.35611744746869961</v>
      </c>
      <c r="L70" s="303">
        <f t="shared" si="8"/>
        <v>0.31216910740419995</v>
      </c>
      <c r="M70" s="303">
        <f t="shared" si="8"/>
        <v>0.31065806474301655</v>
      </c>
      <c r="N70" s="303">
        <f t="shared" si="8"/>
        <v>0.16910210941735471</v>
      </c>
      <c r="O70" s="303">
        <f t="shared" si="8"/>
        <v>0.32044627348680704</v>
      </c>
      <c r="P70" s="303">
        <f t="shared" si="8"/>
        <v>0.33532990147614916</v>
      </c>
      <c r="Q70" s="303">
        <f t="shared" si="8"/>
        <v>0.33223139021929921</v>
      </c>
      <c r="R70" s="303">
        <f t="shared" si="8"/>
        <v>0.31816175079211606</v>
      </c>
      <c r="S70" s="303">
        <f t="shared" si="8"/>
        <v>0.32866889758907092</v>
      </c>
      <c r="T70" s="303">
        <f t="shared" si="8"/>
        <v>0.31745318691172847</v>
      </c>
      <c r="U70" s="303">
        <f t="shared" si="8"/>
        <v>0.31047307576952671</v>
      </c>
      <c r="V70" s="303">
        <f t="shared" si="8"/>
        <v>0.30956845120469456</v>
      </c>
      <c r="W70" s="303">
        <f t="shared" si="8"/>
        <v>0.31551853517455591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7.3661607404355636E-2</v>
      </c>
      <c r="C71" s="303">
        <f t="shared" si="9"/>
        <v>7.6281930844398244E-2</v>
      </c>
      <c r="D71" s="303">
        <f t="shared" si="9"/>
        <v>7.8282764107889105E-2</v>
      </c>
      <c r="E71" s="303">
        <f t="shared" si="9"/>
        <v>7.9249510343497073E-2</v>
      </c>
      <c r="F71" s="303">
        <f t="shared" si="9"/>
        <v>9.235063539967292E-2</v>
      </c>
      <c r="G71" s="303">
        <f t="shared" si="9"/>
        <v>9.1569902236476458E-2</v>
      </c>
      <c r="H71" s="303">
        <f t="shared" si="9"/>
        <v>9.8949959884756369E-2</v>
      </c>
      <c r="I71" s="303">
        <f t="shared" si="9"/>
        <v>0.10764380033975805</v>
      </c>
      <c r="J71" s="303">
        <f t="shared" si="9"/>
        <v>0.10706290654293404</v>
      </c>
      <c r="K71" s="303">
        <f t="shared" si="9"/>
        <v>0.10344920205239712</v>
      </c>
      <c r="L71" s="303">
        <f t="shared" si="9"/>
        <v>0.12080163444214735</v>
      </c>
      <c r="M71" s="303">
        <f t="shared" si="9"/>
        <v>0.12135459736739403</v>
      </c>
      <c r="N71" s="303">
        <f t="shared" si="9"/>
        <v>0.17134667709832258</v>
      </c>
      <c r="O71" s="303">
        <f t="shared" si="9"/>
        <v>0.11704516726296654</v>
      </c>
      <c r="P71" s="303">
        <f t="shared" si="9"/>
        <v>0.11100947079919814</v>
      </c>
      <c r="Q71" s="303">
        <f t="shared" si="9"/>
        <v>0.11230335273728527</v>
      </c>
      <c r="R71" s="303">
        <f t="shared" si="9"/>
        <v>0.11808767154364291</v>
      </c>
      <c r="S71" s="303">
        <f t="shared" si="9"/>
        <v>0.11383324849631903</v>
      </c>
      <c r="T71" s="303">
        <f t="shared" si="9"/>
        <v>0.11825077420155508</v>
      </c>
      <c r="U71" s="303">
        <f t="shared" si="9"/>
        <v>0.12099957795447383</v>
      </c>
      <c r="V71" s="303">
        <f t="shared" si="9"/>
        <v>0.12131218523192701</v>
      </c>
      <c r="W71" s="303">
        <f t="shared" si="9"/>
        <v>0.11893472620927838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0.24567670022599913</v>
      </c>
      <c r="C72" s="303">
        <f t="shared" si="10"/>
        <v>0.24924169695577697</v>
      </c>
      <c r="D72" s="303">
        <f t="shared" si="10"/>
        <v>0.2523313194436832</v>
      </c>
      <c r="E72" s="303">
        <f t="shared" si="10"/>
        <v>0.25295788281521164</v>
      </c>
      <c r="F72" s="303">
        <f t="shared" si="10"/>
        <v>0.26444512923025992</v>
      </c>
      <c r="G72" s="303">
        <f t="shared" si="10"/>
        <v>0.26424742984644389</v>
      </c>
      <c r="H72" s="303">
        <f t="shared" si="10"/>
        <v>0.27050357758432653</v>
      </c>
      <c r="I72" s="303">
        <f t="shared" si="10"/>
        <v>0.27810917336253549</v>
      </c>
      <c r="J72" s="303">
        <f t="shared" si="10"/>
        <v>0.2776096102921029</v>
      </c>
      <c r="K72" s="303">
        <f t="shared" si="10"/>
        <v>0.27459624783260361</v>
      </c>
      <c r="L72" s="303">
        <f t="shared" si="10"/>
        <v>0.28921331694044344</v>
      </c>
      <c r="M72" s="303">
        <f t="shared" si="10"/>
        <v>0.28968584859695717</v>
      </c>
      <c r="N72" s="303">
        <f t="shared" si="10"/>
        <v>0.3255429115786439</v>
      </c>
      <c r="O72" s="303">
        <f t="shared" si="10"/>
        <v>0.2864805873430708</v>
      </c>
      <c r="P72" s="303">
        <f t="shared" si="10"/>
        <v>0.28149956850089225</v>
      </c>
      <c r="Q72" s="303">
        <f t="shared" si="10"/>
        <v>0.2825606640589724</v>
      </c>
      <c r="R72" s="303">
        <f t="shared" si="10"/>
        <v>0.28725038540035464</v>
      </c>
      <c r="S72" s="303">
        <f t="shared" si="10"/>
        <v>0.28373252028403412</v>
      </c>
      <c r="T72" s="303">
        <f t="shared" si="10"/>
        <v>0.28742930545017031</v>
      </c>
      <c r="U72" s="303">
        <f t="shared" si="10"/>
        <v>0.28966199972007578</v>
      </c>
      <c r="V72" s="303">
        <f t="shared" si="10"/>
        <v>0.28988879158393638</v>
      </c>
      <c r="W72" s="303">
        <f t="shared" si="10"/>
        <v>0.287966353109878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7.3205994585840345E-2</v>
      </c>
      <c r="C73" s="304">
        <f t="shared" si="11"/>
        <v>7.3903486325160611E-2</v>
      </c>
      <c r="D73" s="304">
        <f t="shared" si="11"/>
        <v>7.5078207781205789E-2</v>
      </c>
      <c r="E73" s="304">
        <f t="shared" si="11"/>
        <v>7.4697265651945621E-2</v>
      </c>
      <c r="F73" s="304">
        <f t="shared" si="11"/>
        <v>6.9278826203875432E-2</v>
      </c>
      <c r="G73" s="304">
        <f t="shared" si="11"/>
        <v>7.0398977261157986E-2</v>
      </c>
      <c r="H73" s="304">
        <f t="shared" si="11"/>
        <v>6.703899050602076E-2</v>
      </c>
      <c r="I73" s="304">
        <f t="shared" si="11"/>
        <v>6.3511376980439044E-2</v>
      </c>
      <c r="J73" s="304">
        <f t="shared" si="11"/>
        <v>6.3761545770396305E-2</v>
      </c>
      <c r="K73" s="304">
        <f t="shared" si="11"/>
        <v>6.534119879019458E-2</v>
      </c>
      <c r="L73" s="304">
        <f t="shared" si="11"/>
        <v>5.7869303855403689E-2</v>
      </c>
      <c r="M73" s="304">
        <f t="shared" si="11"/>
        <v>5.7651809490554373E-2</v>
      </c>
      <c r="N73" s="304">
        <f t="shared" si="11"/>
        <v>3.1745931644549398E-2</v>
      </c>
      <c r="O73" s="304">
        <f t="shared" si="11"/>
        <v>6.0073615844393906E-2</v>
      </c>
      <c r="P73" s="304">
        <f t="shared" si="11"/>
        <v>6.2826364118311814E-2</v>
      </c>
      <c r="Q73" s="304">
        <f t="shared" si="11"/>
        <v>6.2217999956931662E-2</v>
      </c>
      <c r="R73" s="304">
        <f t="shared" si="11"/>
        <v>5.9471695283962171E-2</v>
      </c>
      <c r="S73" s="304">
        <f t="shared" si="11"/>
        <v>6.140317350436908E-2</v>
      </c>
      <c r="T73" s="304">
        <f t="shared" si="11"/>
        <v>5.9480071321892737E-2</v>
      </c>
      <c r="U73" s="304">
        <f t="shared" si="11"/>
        <v>5.8215935714801284E-2</v>
      </c>
      <c r="V73" s="304">
        <f t="shared" si="11"/>
        <v>5.805895703137582E-2</v>
      </c>
      <c r="W73" s="304">
        <f t="shared" si="11"/>
        <v>5.9171875820501277E-2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5.5290667851088701E-2</v>
      </c>
      <c r="C74" s="304">
        <f t="shared" si="12"/>
        <v>5.3989792452583701E-2</v>
      </c>
      <c r="D74" s="304">
        <f t="shared" si="12"/>
        <v>5.2721790942847173E-2</v>
      </c>
      <c r="E74" s="304">
        <f t="shared" si="12"/>
        <v>5.2191407651729083E-2</v>
      </c>
      <c r="F74" s="304">
        <f t="shared" si="12"/>
        <v>4.8255974467108186E-2</v>
      </c>
      <c r="G74" s="304">
        <f t="shared" si="12"/>
        <v>4.8180105361881595E-2</v>
      </c>
      <c r="H74" s="304">
        <f t="shared" si="12"/>
        <v>4.605612903484059E-2</v>
      </c>
      <c r="I74" s="304">
        <f t="shared" si="12"/>
        <v>4.3359276941016406E-2</v>
      </c>
      <c r="J74" s="304">
        <f t="shared" si="12"/>
        <v>4.3533624251063448E-2</v>
      </c>
      <c r="K74" s="304">
        <f t="shared" si="12"/>
        <v>4.4689248309797605E-2</v>
      </c>
      <c r="L74" s="304">
        <f t="shared" si="12"/>
        <v>3.9174162497781974E-2</v>
      </c>
      <c r="M74" s="304">
        <f t="shared" si="12"/>
        <v>3.8984541457947192E-2</v>
      </c>
      <c r="N74" s="304">
        <f t="shared" si="12"/>
        <v>2.1220656868060201E-2</v>
      </c>
      <c r="O74" s="304">
        <f t="shared" si="12"/>
        <v>4.0212865692462074E-2</v>
      </c>
      <c r="P74" s="304">
        <f t="shared" si="12"/>
        <v>4.2080615087203024E-2</v>
      </c>
      <c r="Q74" s="304">
        <f t="shared" si="12"/>
        <v>4.169178230202971E-2</v>
      </c>
      <c r="R74" s="304">
        <f t="shared" si="12"/>
        <v>3.9926180491559653E-2</v>
      </c>
      <c r="S74" s="304">
        <f t="shared" si="12"/>
        <v>4.124472440333439E-2</v>
      </c>
      <c r="T74" s="304">
        <f t="shared" si="12"/>
        <v>3.9837262671275728E-2</v>
      </c>
      <c r="U74" s="304">
        <f t="shared" si="12"/>
        <v>3.8961327155391592E-2</v>
      </c>
      <c r="V74" s="304">
        <f t="shared" si="12"/>
        <v>3.8847805641373433E-2</v>
      </c>
      <c r="W74" s="304">
        <f t="shared" si="12"/>
        <v>3.9594482845434473E-2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0.11718003778907009</v>
      </c>
      <c r="C76" s="304">
        <f t="shared" si="14"/>
        <v>0.1213484181780327</v>
      </c>
      <c r="D76" s="304">
        <f t="shared" si="14"/>
        <v>0.12453132071963025</v>
      </c>
      <c r="E76" s="304">
        <f t="shared" si="14"/>
        <v>0.12606920951153691</v>
      </c>
      <c r="F76" s="304">
        <f t="shared" si="14"/>
        <v>0.1469103285592763</v>
      </c>
      <c r="G76" s="304">
        <f t="shared" si="14"/>
        <v>0.1456683472234043</v>
      </c>
      <c r="H76" s="304">
        <f t="shared" si="14"/>
        <v>0.15740845804346523</v>
      </c>
      <c r="I76" s="304">
        <f t="shared" si="14"/>
        <v>0.17123851944108007</v>
      </c>
      <c r="J76" s="304">
        <f t="shared" si="14"/>
        <v>0.17031444027064316</v>
      </c>
      <c r="K76" s="304">
        <f t="shared" si="14"/>
        <v>0.16456580073261143</v>
      </c>
      <c r="L76" s="304">
        <f t="shared" si="14"/>
        <v>0.19216985058725777</v>
      </c>
      <c r="M76" s="304">
        <f t="shared" si="14"/>
        <v>0.19304949764845561</v>
      </c>
      <c r="N76" s="304">
        <f t="shared" si="14"/>
        <v>0.2725763230660343</v>
      </c>
      <c r="O76" s="304">
        <f t="shared" si="14"/>
        <v>0.18619410580621482</v>
      </c>
      <c r="P76" s="304">
        <f t="shared" si="14"/>
        <v>0.17659258929537744</v>
      </c>
      <c r="Q76" s="304">
        <f t="shared" si="14"/>
        <v>0.17865088180001101</v>
      </c>
      <c r="R76" s="304">
        <f t="shared" si="14"/>
        <v>0.18785250962483277</v>
      </c>
      <c r="S76" s="304">
        <f t="shared" si="14"/>
        <v>0.18108462237633072</v>
      </c>
      <c r="T76" s="304">
        <f t="shared" si="14"/>
        <v>0.18811197145700187</v>
      </c>
      <c r="U76" s="304">
        <f t="shared" si="14"/>
        <v>0.19248473684988288</v>
      </c>
      <c r="V76" s="304">
        <f t="shared" si="14"/>
        <v>0.19298202891118715</v>
      </c>
      <c r="W76" s="304">
        <f t="shared" si="14"/>
        <v>0.18919999444394231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2.7030714734950098E-2</v>
      </c>
      <c r="C77" s="237">
        <f t="shared" si="15"/>
        <v>2.7992263334239913E-2</v>
      </c>
      <c r="D77" s="237">
        <f t="shared" si="15"/>
        <v>2.8726485069054015E-2</v>
      </c>
      <c r="E77" s="237">
        <f t="shared" si="15"/>
        <v>2.9081240315872885E-2</v>
      </c>
      <c r="F77" s="237">
        <f t="shared" si="15"/>
        <v>3.3888802716139692E-2</v>
      </c>
      <c r="G77" s="237">
        <f t="shared" si="15"/>
        <v>3.3602306450824265E-2</v>
      </c>
      <c r="H77" s="237">
        <f t="shared" si="15"/>
        <v>3.6310477505564848E-2</v>
      </c>
      <c r="I77" s="237">
        <f t="shared" si="15"/>
        <v>3.9500751646615199E-2</v>
      </c>
      <c r="J77" s="237">
        <f t="shared" si="15"/>
        <v>3.9287588031720722E-2</v>
      </c>
      <c r="K77" s="237">
        <f t="shared" si="15"/>
        <v>3.7961510327715359E-2</v>
      </c>
      <c r="L77" s="237">
        <f t="shared" si="15"/>
        <v>4.4329123883988547E-2</v>
      </c>
      <c r="M77" s="237">
        <f t="shared" si="15"/>
        <v>4.4532038042639659E-2</v>
      </c>
      <c r="N77" s="237">
        <f t="shared" si="15"/>
        <v>6.2877030689836591E-2</v>
      </c>
      <c r="O77" s="237">
        <f t="shared" si="15"/>
        <v>4.2950658271987296E-2</v>
      </c>
      <c r="P77" s="237">
        <f t="shared" si="15"/>
        <v>4.0735811283334401E-2</v>
      </c>
      <c r="Q77" s="237">
        <f t="shared" si="15"/>
        <v>4.1210611587068575E-2</v>
      </c>
      <c r="R77" s="237">
        <f t="shared" si="15"/>
        <v>4.3333213538073734E-2</v>
      </c>
      <c r="S77" s="237">
        <f t="shared" si="15"/>
        <v>4.1772019046040311E-2</v>
      </c>
      <c r="T77" s="237">
        <f t="shared" si="15"/>
        <v>4.339306536012718E-2</v>
      </c>
      <c r="U77" s="237">
        <f t="shared" si="15"/>
        <v>4.4401760835636357E-2</v>
      </c>
      <c r="V77" s="237">
        <f t="shared" si="15"/>
        <v>4.4516474571036149E-2</v>
      </c>
      <c r="W77" s="237">
        <f t="shared" si="15"/>
        <v>4.3644047008025232E-2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103.22988570121714</v>
      </c>
      <c r="C81" s="324">
        <f t="shared" si="16"/>
        <v>101.96020815151097</v>
      </c>
      <c r="D81" s="324">
        <f t="shared" si="16"/>
        <v>105.91575251106613</v>
      </c>
      <c r="E81" s="324">
        <f t="shared" si="16"/>
        <v>110.51549896555095</v>
      </c>
      <c r="F81" s="324">
        <f t="shared" si="16"/>
        <v>108.23895091441842</v>
      </c>
      <c r="G81" s="324">
        <f t="shared" si="16"/>
        <v>93.792151207448114</v>
      </c>
      <c r="H81" s="324">
        <f t="shared" si="16"/>
        <v>87.072392026222261</v>
      </c>
      <c r="I81" s="324">
        <f t="shared" si="16"/>
        <v>78.761382371411003</v>
      </c>
      <c r="J81" s="324">
        <f t="shared" si="16"/>
        <v>73.776272626744387</v>
      </c>
      <c r="K81" s="324">
        <f t="shared" si="16"/>
        <v>73.572826684531677</v>
      </c>
      <c r="L81" s="324">
        <f t="shared" si="16"/>
        <v>69.265196416860107</v>
      </c>
      <c r="M81" s="324">
        <f t="shared" si="16"/>
        <v>61.803524648485691</v>
      </c>
      <c r="N81" s="324">
        <f t="shared" si="16"/>
        <v>62.692661169633681</v>
      </c>
      <c r="O81" s="324">
        <f t="shared" si="16"/>
        <v>61.096521775308645</v>
      </c>
      <c r="P81" s="324">
        <f t="shared" si="16"/>
        <v>57.728719467414052</v>
      </c>
      <c r="Q81" s="324">
        <f t="shared" si="16"/>
        <v>57.269464265562753</v>
      </c>
      <c r="R81" s="324">
        <f t="shared" si="16"/>
        <v>56.553604333322603</v>
      </c>
      <c r="S81" s="324">
        <f t="shared" si="16"/>
        <v>56.254919671339714</v>
      </c>
      <c r="T81" s="324">
        <f t="shared" si="16"/>
        <v>56.061305827116108</v>
      </c>
      <c r="U81" s="324">
        <f t="shared" si="16"/>
        <v>55.610520508608715</v>
      </c>
      <c r="V81" s="324">
        <f t="shared" si="16"/>
        <v>58.373479610767866</v>
      </c>
      <c r="W81" s="324">
        <f t="shared" si="16"/>
        <v>55.716544641725633</v>
      </c>
      <c r="DA81" s="95"/>
    </row>
    <row r="82" spans="1:105" ht="12" customHeight="1" x14ac:dyDescent="0.25">
      <c r="A82" s="55" t="s">
        <v>92</v>
      </c>
      <c r="B82" s="336">
        <f>IF(B$6=0,0,B$6/TEL!B$5*1000)</f>
        <v>2.0884443183370625</v>
      </c>
      <c r="C82" s="336">
        <f>IF(C$6=0,0,C$6/TEL!C$5*1000)</f>
        <v>2.1361347911032853</v>
      </c>
      <c r="D82" s="336">
        <f>IF(D$6=0,0,D$6/TEL!D$5*1000)</f>
        <v>2.2772094147619777</v>
      </c>
      <c r="E82" s="336">
        <f>IF(E$6=0,0,E$6/TEL!E$5*1000)</f>
        <v>2.4054483658950678</v>
      </c>
      <c r="F82" s="336">
        <f>IF(F$6=0,0,F$6/TEL!F$5*1000)</f>
        <v>2.745362674547053</v>
      </c>
      <c r="G82" s="336">
        <f>IF(G$6=0,0,G$6/TEL!G$5*1000)</f>
        <v>2.35882384892943</v>
      </c>
      <c r="H82" s="336">
        <f>IF(H$6=0,0,H$6/TEL!H$5*1000)</f>
        <v>2.3663139311585533</v>
      </c>
      <c r="I82" s="336">
        <f>IF(I$6=0,0,I$6/TEL!I$5*1000)</f>
        <v>2.3285127198618922</v>
      </c>
      <c r="J82" s="336">
        <f>IF(J$6=0,0,J$6/TEL!J$5*1000)</f>
        <v>2.1693618667014314</v>
      </c>
      <c r="K82" s="336">
        <f>IF(K$6=0,0,K$6/TEL!K$5*1000)</f>
        <v>2.0903588613866928</v>
      </c>
      <c r="L82" s="336">
        <f>IF(L$6=0,0,L$6/TEL!L$5*1000)</f>
        <v>2.2980747080803505</v>
      </c>
      <c r="M82" s="336">
        <f>IF(M$6=0,0,M$6/TEL!M$5*1000)</f>
        <v>2.0598981136233028</v>
      </c>
      <c r="N82" s="336">
        <f>IF(N$6=0,0,N$6/TEL!N$5*1000)</f>
        <v>2.9503168142594549</v>
      </c>
      <c r="O82" s="336">
        <f>IF(O$6=0,0,O$6/TEL!O$5*1000)</f>
        <v>1.9640214915822716</v>
      </c>
      <c r="P82" s="336">
        <f>IF(P$6=0,0,P$6/TEL!P$5*1000)</f>
        <v>1.7600630233924439</v>
      </c>
      <c r="Q82" s="336">
        <f>IF(Q$6=0,0,Q$6/TEL!Q$5*1000)</f>
        <v>1.7664124015010072</v>
      </c>
      <c r="R82" s="336">
        <f>IF(R$6=0,0,R$6/TEL!R$5*1000)</f>
        <v>1.8341764413505564</v>
      </c>
      <c r="S82" s="336">
        <f>IF(S$6=0,0,S$6/TEL!S$5*1000)</f>
        <v>1.7587572517847536</v>
      </c>
      <c r="T82" s="336">
        <f>IF(T$6=0,0,T$6/TEL!T$5*1000)</f>
        <v>1.8207212665877373</v>
      </c>
      <c r="U82" s="336">
        <f>IF(U$6=0,0,U$6/TEL!U$5*1000)</f>
        <v>1.8480643024185939</v>
      </c>
      <c r="V82" s="336">
        <f>IF(V$6=0,0,V$6/TEL!V$5*1000)</f>
        <v>1.9448954963082385</v>
      </c>
      <c r="W82" s="336">
        <f>IF(W$6=0,0,W$6/TEL!W$5*1000)</f>
        <v>1.8199904740094108</v>
      </c>
      <c r="DA82" s="67"/>
    </row>
    <row r="83" spans="1:105" ht="12" customHeight="1" x14ac:dyDescent="0.25">
      <c r="A83" s="202" t="s">
        <v>93</v>
      </c>
      <c r="B83" s="337">
        <f>IF(B$7=0,0,B$7/TEL!B$5*1000)</f>
        <v>1.7135953381227187</v>
      </c>
      <c r="C83" s="337">
        <f>IF(C$7=0,0,C$7/TEL!C$5*1000)</f>
        <v>1.75272598244372</v>
      </c>
      <c r="D83" s="337">
        <f>IF(D$7=0,0,D$7/TEL!D$5*1000)</f>
        <v>1.8684795198046982</v>
      </c>
      <c r="E83" s="337">
        <f>IF(E$7=0,0,E$7/TEL!E$5*1000)</f>
        <v>1.973701223298518</v>
      </c>
      <c r="F83" s="337">
        <f>IF(F$7=0,0,F$7/TEL!F$5*1000)</f>
        <v>2.2526052714232252</v>
      </c>
      <c r="G83" s="337">
        <f>IF(G$7=0,0,G$7/TEL!G$5*1000)</f>
        <v>1.9354452093779928</v>
      </c>
      <c r="H83" s="337">
        <f>IF(H$7=0,0,H$7/TEL!H$5*1000)</f>
        <v>1.9415909178736839</v>
      </c>
      <c r="I83" s="337">
        <f>IF(I$7=0,0,I$7/TEL!I$5*1000)</f>
        <v>1.91057453937386</v>
      </c>
      <c r="J83" s="337">
        <f>IF(J$7=0,0,J$7/TEL!J$5*1000)</f>
        <v>1.7799892239601491</v>
      </c>
      <c r="K83" s="337">
        <f>IF(K$7=0,0,K$7/TEL!K$5*1000)</f>
        <v>1.7151662452403633</v>
      </c>
      <c r="L83" s="337">
        <f>IF(L$7=0,0,L$7/TEL!L$5*1000)</f>
        <v>1.8855997604761849</v>
      </c>
      <c r="M83" s="337">
        <f>IF(M$7=0,0,M$7/TEL!M$5*1000)</f>
        <v>1.6901728111780943</v>
      </c>
      <c r="N83" s="337">
        <f>IF(N$7=0,0,N$7/TEL!N$5*1000)</f>
        <v>2.4207727706744251</v>
      </c>
      <c r="O83" s="337">
        <f>IF(O$7=0,0,O$7/TEL!O$5*1000)</f>
        <v>1.6115048136059666</v>
      </c>
      <c r="P83" s="337">
        <f>IF(P$7=0,0,P$7/TEL!P$5*1000)</f>
        <v>1.4441542756040564</v>
      </c>
      <c r="Q83" s="337">
        <f>IF(Q$7=0,0,Q$7/TEL!Q$5*1000)</f>
        <v>1.4493640217444159</v>
      </c>
      <c r="R83" s="337">
        <f>IF(R$7=0,0,R$7/TEL!R$5*1000)</f>
        <v>1.5049652852107134</v>
      </c>
      <c r="S83" s="337">
        <f>IF(S$7=0,0,S$7/TEL!S$5*1000)</f>
        <v>1.4430828732592853</v>
      </c>
      <c r="T83" s="337">
        <f>IF(T$7=0,0,T$7/TEL!T$5*1000)</f>
        <v>1.4939251418155797</v>
      </c>
      <c r="U83" s="337">
        <f>IF(U$7=0,0,U$7/TEL!U$5*1000)</f>
        <v>1.5163604532665387</v>
      </c>
      <c r="V83" s="337">
        <f>IF(V$7=0,0,V$7/TEL!V$5*1000)</f>
        <v>1.5958116892785552</v>
      </c>
      <c r="W83" s="337">
        <f>IF(W$7=0,0,W$7/TEL!W$5*1000)</f>
        <v>1.4933255171359268</v>
      </c>
      <c r="DA83" s="174"/>
    </row>
    <row r="84" spans="1:105" ht="12" customHeight="1" x14ac:dyDescent="0.25">
      <c r="A84" s="202" t="s">
        <v>94</v>
      </c>
      <c r="B84" s="337">
        <f>IF(B$8=0,0,B$8/TEL!B$5*1000)</f>
        <v>1.2316466492757037</v>
      </c>
      <c r="C84" s="337">
        <f>IF(C$8=0,0,C$8/TEL!C$5*1000)</f>
        <v>1.2597717998814246</v>
      </c>
      <c r="D84" s="337">
        <f>IF(D$8=0,0,D$8/TEL!D$5*1000)</f>
        <v>1.3429696548596275</v>
      </c>
      <c r="E84" s="337">
        <f>IF(E$8=0,0,E$8/TEL!E$5*1000)</f>
        <v>1.418597754245809</v>
      </c>
      <c r="F84" s="337">
        <f>IF(F$8=0,0,F$8/TEL!F$5*1000)</f>
        <v>1.6190600388354419</v>
      </c>
      <c r="G84" s="337">
        <f>IF(G$8=0,0,G$8/TEL!G$5*1000)</f>
        <v>1.3911012442404325</v>
      </c>
      <c r="H84" s="337">
        <f>IF(H$8=0,0,H$8/TEL!H$5*1000)</f>
        <v>1.3955184722217111</v>
      </c>
      <c r="I84" s="337">
        <f>IF(I$8=0,0,I$8/TEL!I$5*1000)</f>
        <v>1.3732254501749619</v>
      </c>
      <c r="J84" s="337">
        <f>IF(J$8=0,0,J$8/TEL!J$5*1000)</f>
        <v>1.2793672547213566</v>
      </c>
      <c r="K84" s="337">
        <f>IF(K$8=0,0,K$8/TEL!K$5*1000)</f>
        <v>1.2327757387665108</v>
      </c>
      <c r="L84" s="337">
        <f>IF(L$8=0,0,L$8/TEL!L$5*1000)</f>
        <v>1.3552748278422582</v>
      </c>
      <c r="M84" s="337">
        <f>IF(M$8=0,0,M$8/TEL!M$5*1000)</f>
        <v>1.2148117080342551</v>
      </c>
      <c r="N84" s="337">
        <f>IF(N$8=0,0,N$8/TEL!N$5*1000)</f>
        <v>1.7399304289222441</v>
      </c>
      <c r="O84" s="337">
        <f>IF(O$8=0,0,O$8/TEL!O$5*1000)</f>
        <v>1.1582690847792889</v>
      </c>
      <c r="P84" s="337">
        <f>IF(P$8=0,0,P$8/TEL!P$5*1000)</f>
        <v>1.0379858855904156</v>
      </c>
      <c r="Q84" s="337">
        <f>IF(Q$8=0,0,Q$8/TEL!Q$5*1000)</f>
        <v>1.0417303906287998</v>
      </c>
      <c r="R84" s="337">
        <f>IF(R$8=0,0,R$8/TEL!R$5*1000)</f>
        <v>1.0816937987452</v>
      </c>
      <c r="S84" s="337">
        <f>IF(S$8=0,0,S$8/TEL!S$5*1000)</f>
        <v>1.037215815155111</v>
      </c>
      <c r="T84" s="337">
        <f>IF(T$8=0,0,T$8/TEL!T$5*1000)</f>
        <v>1.0737586956799474</v>
      </c>
      <c r="U84" s="337">
        <f>IF(U$8=0,0,U$8/TEL!U$5*1000)</f>
        <v>1.0898840757853245</v>
      </c>
      <c r="V84" s="337">
        <f>IF(V$8=0,0,V$8/TEL!V$5*1000)</f>
        <v>1.1469896516689615</v>
      </c>
      <c r="W84" s="337">
        <f>IF(W$8=0,0,W$8/TEL!W$5*1000)</f>
        <v>1.0733277154414476</v>
      </c>
      <c r="DA84" s="174"/>
    </row>
    <row r="85" spans="1:105" ht="12" customHeight="1" x14ac:dyDescent="0.25">
      <c r="A85" s="202" t="s">
        <v>95</v>
      </c>
      <c r="B85" s="337">
        <f>IF(B$9=0,0,B$9/TEL!B$5*1000)</f>
        <v>2.409743444235072</v>
      </c>
      <c r="C85" s="337">
        <f>IF(C$9=0,0,C$9/TEL!C$5*1000)</f>
        <v>2.4647709128114825</v>
      </c>
      <c r="D85" s="337">
        <f>IF(D$9=0,0,D$9/TEL!D$5*1000)</f>
        <v>2.6275493247253574</v>
      </c>
      <c r="E85" s="337">
        <f>IF(E$9=0,0,E$9/TEL!E$5*1000)</f>
        <v>2.7755173452635398</v>
      </c>
      <c r="F85" s="337">
        <f>IF(F$9=0,0,F$9/TEL!F$5*1000)</f>
        <v>3.1677261629389069</v>
      </c>
      <c r="G85" s="337">
        <f>IF(G$9=0,0,G$9/TEL!G$5*1000)</f>
        <v>2.7217198256878015</v>
      </c>
      <c r="H85" s="337">
        <f>IF(H$9=0,0,H$9/TEL!H$5*1000)</f>
        <v>2.7303622282598696</v>
      </c>
      <c r="I85" s="337">
        <f>IF(I$9=0,0,I$9/TEL!I$5*1000)</f>
        <v>2.6867454459944908</v>
      </c>
      <c r="J85" s="337">
        <f>IF(J$9=0,0,J$9/TEL!J$5*1000)</f>
        <v>2.5031098461939596</v>
      </c>
      <c r="K85" s="337">
        <f>IF(K$9=0,0,K$9/TEL!K$5*1000)</f>
        <v>2.4119525323692605</v>
      </c>
      <c r="L85" s="337">
        <f>IF(L$9=0,0,L$9/TEL!L$5*1000)</f>
        <v>2.6516246631696356</v>
      </c>
      <c r="M85" s="337">
        <f>IF(M$9=0,0,M$9/TEL!M$5*1000)</f>
        <v>2.376805515719195</v>
      </c>
      <c r="N85" s="337">
        <f>IF(N$9=0,0,N$9/TEL!N$5*1000)</f>
        <v>3.4042117087609127</v>
      </c>
      <c r="O85" s="337">
        <f>IF(O$9=0,0,O$9/TEL!O$5*1000)</f>
        <v>2.2661786441333902</v>
      </c>
      <c r="P85" s="337">
        <f>IF(P$9=0,0,P$9/TEL!P$5*1000)</f>
        <v>2.0308419500682047</v>
      </c>
      <c r="Q85" s="337">
        <f>IF(Q$9=0,0,Q$9/TEL!Q$5*1000)</f>
        <v>2.0381681555780853</v>
      </c>
      <c r="R85" s="337">
        <f>IF(R$9=0,0,R$9/TEL!R$5*1000)</f>
        <v>2.116357432327566</v>
      </c>
      <c r="S85" s="337">
        <f>IF(S$9=0,0,S$9/TEL!S$5*1000)</f>
        <v>2.0293352905208697</v>
      </c>
      <c r="T85" s="337">
        <f>IF(T$9=0,0,T$9/TEL!T$5*1000)</f>
        <v>2.1008322306781579</v>
      </c>
      <c r="U85" s="337">
        <f>IF(U$9=0,0,U$9/TEL!U$5*1000)</f>
        <v>2.1323818874060705</v>
      </c>
      <c r="V85" s="337">
        <f>IF(V$9=0,0,V$9/TEL!V$5*1000)</f>
        <v>2.2441101880479675</v>
      </c>
      <c r="W85" s="337">
        <f>IF(W$9=0,0,W$9/TEL!W$5*1000)</f>
        <v>2.0999890084723978</v>
      </c>
      <c r="DA85" s="174"/>
    </row>
    <row r="86" spans="1:105" ht="12" customHeight="1" x14ac:dyDescent="0.25">
      <c r="A86" s="56" t="s">
        <v>96</v>
      </c>
      <c r="B86" s="338">
        <f>IF(B$10=0,0,B$10/TEL!B$5*1000)</f>
        <v>9.1970695825220687</v>
      </c>
      <c r="C86" s="338">
        <f>IF(C$10=0,0,C$10/TEL!C$5*1000)</f>
        <v>9.2750325138123646</v>
      </c>
      <c r="D86" s="338">
        <f>IF(D$10=0,0,D$10/TEL!D$5*1000)</f>
        <v>10.006610800856768</v>
      </c>
      <c r="E86" s="338">
        <f>IF(E$10=0,0,E$10/TEL!E$5*1000)</f>
        <v>10.643351751934654</v>
      </c>
      <c r="F86" s="338">
        <f>IF(F$10=0,0,F$10/TEL!F$5*1000)</f>
        <v>9.647997348471014</v>
      </c>
      <c r="G86" s="338">
        <f>IF(G$10=0,0,G$10/TEL!G$5*1000)</f>
        <v>8.6139622625079291</v>
      </c>
      <c r="H86" s="338">
        <f>IF(H$10=0,0,H$10/TEL!H$5*1000)</f>
        <v>7.5917650659020834</v>
      </c>
      <c r="I86" s="338">
        <f>IF(I$10=0,0,I$10/TEL!I$5*1000)</f>
        <v>6.5535833147990443</v>
      </c>
      <c r="J86" s="338">
        <f>IF(J$10=0,0,J$10/TEL!J$5*1000)</f>
        <v>6.1616127998618948</v>
      </c>
      <c r="K86" s="338">
        <f>IF(K$10=0,0,K$10/TEL!K$5*1000)</f>
        <v>6.232778406003554</v>
      </c>
      <c r="L86" s="338">
        <f>IF(L$10=0,0,L$10/TEL!L$5*1000)</f>
        <v>5.4381181223549024</v>
      </c>
      <c r="M86" s="338">
        <f>IF(M$10=0,0,M$10/TEL!M$5*1000)</f>
        <v>4.8472922042375286</v>
      </c>
      <c r="N86" s="338">
        <f>IF(N$10=0,0,N$10/TEL!N$5*1000)</f>
        <v>5.2354784610601071</v>
      </c>
      <c r="O86" s="338">
        <f>IF(O$10=0,0,O$10/TEL!O$5*1000)</f>
        <v>4.9369270483402197</v>
      </c>
      <c r="P86" s="338">
        <f>IF(P$10=0,0,P$10/TEL!P$5*1000)</f>
        <v>4.8094068094506959</v>
      </c>
      <c r="Q86" s="338">
        <f>IF(Q$10=0,0,Q$10/TEL!Q$5*1000)</f>
        <v>4.7348783093114832</v>
      </c>
      <c r="R86" s="338">
        <f>IF(R$10=0,0,R$10/TEL!R$5*1000)</f>
        <v>4.5323937751401138</v>
      </c>
      <c r="S86" s="338">
        <f>IF(S$10=0,0,S$10/TEL!S$5*1000)</f>
        <v>4.6071690534807708</v>
      </c>
      <c r="T86" s="338">
        <f>IF(T$10=0,0,T$10/TEL!T$5*1000)</f>
        <v>4.5058554682903527</v>
      </c>
      <c r="U86" s="338">
        <f>IF(U$10=0,0,U$10/TEL!U$5*1000)</f>
        <v>4.4207078707020395</v>
      </c>
      <c r="V86" s="338">
        <f>IF(V$10=0,0,V$10/TEL!V$5*1000)</f>
        <v>4.6433200630039577</v>
      </c>
      <c r="W86" s="338">
        <f>IF(W$10=0,0,W$10/TEL!W$5*1000)</f>
        <v>4.4793031968663817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5.3509212399486037</v>
      </c>
      <c r="C87" s="351">
        <f>IF(C$16=0,0,C$16/TEL!C$5*1000)</f>
        <v>5.1607598217396644</v>
      </c>
      <c r="D87" s="351">
        <f>IF(D$16=0,0,D$16/TEL!D$5*1000)</f>
        <v>5.2350639013525946</v>
      </c>
      <c r="E87" s="351">
        <f>IF(E$16=0,0,E$16/TEL!E$5*1000)</f>
        <v>5.407461992198729</v>
      </c>
      <c r="F87" s="351">
        <f>IF(F$16=0,0,F$16/TEL!F$5*1000)</f>
        <v>4.8967275484432058</v>
      </c>
      <c r="G87" s="351">
        <f>IF(G$16=0,0,G$16/TEL!G$5*1000)</f>
        <v>4.2364834943366052</v>
      </c>
      <c r="H87" s="351">
        <f>IF(H$16=0,0,H$16/TEL!H$5*1000)</f>
        <v>3.7595787398736746</v>
      </c>
      <c r="I87" s="351">
        <f>IF(I$16=0,0,I$16/TEL!I$5*1000)</f>
        <v>3.2015968035930893</v>
      </c>
      <c r="J87" s="351">
        <f>IF(J$16=0,0,J$16/TEL!J$5*1000)</f>
        <v>3.0110142479781619</v>
      </c>
      <c r="K87" s="351">
        <f>IF(K$16=0,0,K$16/TEL!K$5*1000)</f>
        <v>3.0824196755238176</v>
      </c>
      <c r="L87" s="351">
        <f>IF(L$16=0,0,L$16/TEL!L$5*1000)</f>
        <v>2.5438181811326834</v>
      </c>
      <c r="M87" s="351">
        <f>IF(M$16=0,0,M$16/TEL!M$5*1000)</f>
        <v>2.2587956895995167</v>
      </c>
      <c r="N87" s="351">
        <f>IF(N$16=0,0,N$16/TEL!N$5*1000)</f>
        <v>1.2472307351497096</v>
      </c>
      <c r="O87" s="351">
        <f>IF(O$16=0,0,O$16/TEL!O$5*1000)</f>
        <v>2.3033120854003784</v>
      </c>
      <c r="P87" s="351">
        <f>IF(P$16=0,0,P$16/TEL!P$5*1000)</f>
        <v>2.2774312719237875</v>
      </c>
      <c r="Q87" s="351">
        <f>IF(Q$16=0,0,Q$16/TEL!Q$5*1000)</f>
        <v>2.2384369094191041</v>
      </c>
      <c r="R87" s="351">
        <f>IF(R$16=0,0,R$16/TEL!R$5*1000)</f>
        <v>2.1168463256817072</v>
      </c>
      <c r="S87" s="351">
        <f>IF(S$16=0,0,S$16/TEL!S$5*1000)</f>
        <v>2.1752049920401122</v>
      </c>
      <c r="T87" s="351">
        <f>IF(T$16=0,0,T$16/TEL!T$5*1000)</f>
        <v>2.0937459055589476</v>
      </c>
      <c r="U87" s="351">
        <f>IF(U$16=0,0,U$16/TEL!U$5*1000)</f>
        <v>2.0312434526414211</v>
      </c>
      <c r="V87" s="351">
        <f>IF(V$16=0,0,V$16/TEL!V$5*1000)</f>
        <v>2.1259514911216728</v>
      </c>
      <c r="W87" s="351">
        <f>IF(W$16=0,0,W$16/TEL!W$5*1000)</f>
        <v>2.0681885353347087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45.48283053956316</v>
      </c>
      <c r="C88" s="351">
        <f>IF(C$27=0,0,C$27/TEL!C$5*1000)</f>
        <v>43.866458484787181</v>
      </c>
      <c r="D88" s="351">
        <f>IF(D$27=0,0,D$27/TEL!D$5*1000)</f>
        <v>44.498043161497066</v>
      </c>
      <c r="E88" s="351">
        <f>IF(E$27=0,0,E$27/TEL!E$5*1000)</f>
        <v>45.963426933689185</v>
      </c>
      <c r="F88" s="351">
        <f>IF(F$27=0,0,F$27/TEL!F$5*1000)</f>
        <v>41.622184161767237</v>
      </c>
      <c r="G88" s="351">
        <f>IF(G$27=0,0,G$27/TEL!G$5*1000)</f>
        <v>36.010109701861161</v>
      </c>
      <c r="H88" s="351">
        <f>IF(H$27=0,0,H$27/TEL!H$5*1000)</f>
        <v>31.956419288926231</v>
      </c>
      <c r="I88" s="351">
        <f>IF(I$27=0,0,I$27/TEL!I$5*1000)</f>
        <v>27.213572830541274</v>
      </c>
      <c r="J88" s="351">
        <f>IF(J$27=0,0,J$27/TEL!J$5*1000)</f>
        <v>25.593621107814382</v>
      </c>
      <c r="K88" s="351">
        <f>IF(K$27=0,0,K$27/TEL!K$5*1000)</f>
        <v>26.200567241952452</v>
      </c>
      <c r="L88" s="351">
        <f>IF(L$27=0,0,L$27/TEL!L$5*1000)</f>
        <v>21.622454539627807</v>
      </c>
      <c r="M88" s="351">
        <f>IF(M$27=0,0,M$27/TEL!M$5*1000)</f>
        <v>19.199763361595888</v>
      </c>
      <c r="N88" s="351">
        <f>IF(N$27=0,0,N$27/TEL!N$5*1000)</f>
        <v>10.601461248772535</v>
      </c>
      <c r="O88" s="351">
        <f>IF(O$27=0,0,O$27/TEL!O$5*1000)</f>
        <v>19.578152725903212</v>
      </c>
      <c r="P88" s="351">
        <f>IF(P$27=0,0,P$27/TEL!P$5*1000)</f>
        <v>19.358165811352201</v>
      </c>
      <c r="Q88" s="351">
        <f>IF(Q$27=0,0,Q$27/TEL!Q$5*1000)</f>
        <v>19.026713730062394</v>
      </c>
      <c r="R88" s="351">
        <f>IF(R$27=0,0,R$27/TEL!R$5*1000)</f>
        <v>17.993193768294521</v>
      </c>
      <c r="S88" s="351">
        <f>IF(S$27=0,0,S$27/TEL!S$5*1000)</f>
        <v>18.489242432340959</v>
      </c>
      <c r="T88" s="351">
        <f>IF(T$27=0,0,T$27/TEL!T$5*1000)</f>
        <v>17.796840197251058</v>
      </c>
      <c r="U88" s="351">
        <f>IF(U$27=0,0,U$27/TEL!U$5*1000)</f>
        <v>17.265569347452086</v>
      </c>
      <c r="V88" s="351">
        <f>IF(V$27=0,0,V$27/TEL!V$5*1000)</f>
        <v>18.070587674534231</v>
      </c>
      <c r="W88" s="351">
        <f>IF(W$27=0,0,W$27/TEL!W$5*1000)</f>
        <v>17.579602550345026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7.604079312919561</v>
      </c>
      <c r="C89" s="351">
        <f>IF(C$38=0,0,C$38/TEL!C$5*1000)</f>
        <v>7.7777215470940106</v>
      </c>
      <c r="D89" s="351">
        <f>IF(D$38=0,0,D$38/TEL!D$5*1000)</f>
        <v>8.2913778691333526</v>
      </c>
      <c r="E89" s="351">
        <f>IF(E$38=0,0,E$38/TEL!E$5*1000)</f>
        <v>8.7582991783871691</v>
      </c>
      <c r="F89" s="351">
        <f>IF(F$38=0,0,F$38/TEL!F$5*1000)</f>
        <v>9.995935891940551</v>
      </c>
      <c r="G89" s="351">
        <f>IF(G$38=0,0,G$38/TEL!G$5*1000)</f>
        <v>8.588538116614842</v>
      </c>
      <c r="H89" s="351">
        <f>IF(H$38=0,0,H$38/TEL!H$5*1000)</f>
        <v>8.6158096980644761</v>
      </c>
      <c r="I89" s="351">
        <f>IF(I$38=0,0,I$38/TEL!I$5*1000)</f>
        <v>8.4781745184715067</v>
      </c>
      <c r="J89" s="351">
        <f>IF(J$38=0,0,J$38/TEL!J$5*1000)</f>
        <v>7.8987021813231584</v>
      </c>
      <c r="K89" s="351">
        <f>IF(K$38=0,0,K$38/TEL!K$5*1000)</f>
        <v>7.6110502132541136</v>
      </c>
      <c r="L89" s="351">
        <f>IF(L$38=0,0,L$38/TEL!L$5*1000)</f>
        <v>8.3673489371130696</v>
      </c>
      <c r="M89" s="351">
        <f>IF(M$38=0,0,M$38/TEL!M$5*1000)</f>
        <v>7.5001418496027936</v>
      </c>
      <c r="N89" s="351">
        <f>IF(N$38=0,0,N$38/TEL!N$5*1000)</f>
        <v>10.742179169867764</v>
      </c>
      <c r="O89" s="351">
        <f>IF(O$38=0,0,O$38/TEL!O$5*1000)</f>
        <v>7.1510526103764773</v>
      </c>
      <c r="P89" s="351">
        <f>IF(P$38=0,0,P$38/TEL!P$5*1000)</f>
        <v>6.4084345979929989</v>
      </c>
      <c r="Q89" s="351">
        <f>IF(Q$38=0,0,Q$38/TEL!Q$5*1000)</f>
        <v>6.4315528464908489</v>
      </c>
      <c r="R89" s="351">
        <f>IF(R$38=0,0,R$38/TEL!R$5*1000)</f>
        <v>6.6782834531225399</v>
      </c>
      <c r="S89" s="351">
        <f>IF(S$38=0,0,S$38/TEL!S$5*1000)</f>
        <v>6.4036802500880778</v>
      </c>
      <c r="T89" s="351">
        <f>IF(T$38=0,0,T$38/TEL!T$5*1000)</f>
        <v>6.6292928168066307</v>
      </c>
      <c r="U89" s="351">
        <f>IF(U$38=0,0,U$38/TEL!U$5*1000)</f>
        <v>6.7288495113702638</v>
      </c>
      <c r="V89" s="351">
        <f>IF(V$38=0,0,V$38/TEL!V$5*1000)</f>
        <v>7.0814143711735866</v>
      </c>
      <c r="W89" s="351">
        <f>IF(W$38=0,0,W$38/TEL!W$5*1000)</f>
        <v>6.6266319822906761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25.361177683782074</v>
      </c>
      <c r="C90" s="351">
        <f>IF(C$39=0,0,C$39/TEL!C$5*1000)</f>
        <v>25.412735301646837</v>
      </c>
      <c r="D90" s="351">
        <f>IF(D$39=0,0,D$39/TEL!D$5*1000)</f>
        <v>26.725861580987925</v>
      </c>
      <c r="E90" s="351">
        <f>IF(E$39=0,0,E$39/TEL!E$5*1000)</f>
        <v>27.955766636592479</v>
      </c>
      <c r="F90" s="351">
        <f>IF(F$39=0,0,F$39/TEL!F$5*1000)</f>
        <v>28.623263362311143</v>
      </c>
      <c r="G90" s="351">
        <f>IF(G$39=0,0,G$39/TEL!G$5*1000)</f>
        <v>24.78433489633721</v>
      </c>
      <c r="H90" s="351">
        <f>IF(H$39=0,0,H$39/TEL!H$5*1000)</f>
        <v>23.553393551918116</v>
      </c>
      <c r="I90" s="351">
        <f>IF(I$39=0,0,I$39/TEL!I$5*1000)</f>
        <v>21.90426294420369</v>
      </c>
      <c r="J90" s="351">
        <f>IF(J$39=0,0,J$39/TEL!J$5*1000)</f>
        <v>20.48100229271445</v>
      </c>
      <c r="K90" s="351">
        <f>IF(K$39=0,0,K$39/TEL!K$5*1000)</f>
        <v>20.202822150010853</v>
      </c>
      <c r="L90" s="351">
        <f>IF(L$39=0,0,L$39/TEL!L$5*1000)</f>
        <v>20.032417204251427</v>
      </c>
      <c r="M90" s="351">
        <f>IF(M$39=0,0,M$39/TEL!M$5*1000)</f>
        <v>17.903606484079535</v>
      </c>
      <c r="N90" s="351">
        <f>IF(N$39=0,0,N$39/TEL!N$5*1000)</f>
        <v>20.409151451775934</v>
      </c>
      <c r="O90" s="351">
        <f>IF(O$39=0,0,O$39/TEL!O$5*1000)</f>
        <v>17.50296744280913</v>
      </c>
      <c r="P90" s="351">
        <f>IF(P$39=0,0,P$39/TEL!P$5*1000)</f>
        <v>16.250609620186111</v>
      </c>
      <c r="Q90" s="351">
        <f>IF(Q$39=0,0,Q$39/TEL!Q$5*1000)</f>
        <v>16.182097853179005</v>
      </c>
      <c r="R90" s="351">
        <f>IF(R$39=0,0,R$39/TEL!R$5*1000)</f>
        <v>16.245044640526082</v>
      </c>
      <c r="S90" s="351">
        <f>IF(S$39=0,0,S$39/TEL!S$5*1000)</f>
        <v>15.961350136725102</v>
      </c>
      <c r="T90" s="351">
        <f>IF(T$39=0,0,T$39/TEL!T$5*1000)</f>
        <v>16.113662196517566</v>
      </c>
      <c r="U90" s="351">
        <f>IF(U$39=0,0,U$39/TEL!U$5*1000)</f>
        <v>16.108254575997879</v>
      </c>
      <c r="V90" s="351">
        <f>IF(V$39=0,0,V$39/TEL!V$5*1000)</f>
        <v>16.921817464915048</v>
      </c>
      <c r="W90" s="351">
        <f>IF(W$39=0,0,W$39/TEL!W$5*1000)</f>
        <v>16.044490168361452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2.7903775925111041</v>
      </c>
      <c r="C91" s="339">
        <f>IF(C$59=0,0,C$59/TEL!C$5*1000)</f>
        <v>2.8540969961910099</v>
      </c>
      <c r="D91" s="339">
        <f>IF(D$59=0,0,D$59/TEL!D$5*1000)</f>
        <v>3.0425872830867617</v>
      </c>
      <c r="E91" s="339">
        <f>IF(E$59=0,0,E$59/TEL!E$5*1000)</f>
        <v>3.2139277840457883</v>
      </c>
      <c r="F91" s="339">
        <f>IF(F$59=0,0,F$59/TEL!F$5*1000)</f>
        <v>3.6680884537406544</v>
      </c>
      <c r="G91" s="339">
        <f>IF(G$59=0,0,G$59/TEL!G$5*1000)</f>
        <v>3.1516326075547196</v>
      </c>
      <c r="H91" s="339">
        <f>IF(H$59=0,0,H$59/TEL!H$5*1000)</f>
        <v>3.1616401320238681</v>
      </c>
      <c r="I91" s="339">
        <f>IF(I$59=0,0,I$59/TEL!I$5*1000)</f>
        <v>3.1111338043972023</v>
      </c>
      <c r="J91" s="339">
        <f>IF(J$59=0,0,J$59/TEL!J$5*1000)</f>
        <v>2.898491805475448</v>
      </c>
      <c r="K91" s="339">
        <f>IF(K$59=0,0,K$59/TEL!K$5*1000)</f>
        <v>2.7929356200240618</v>
      </c>
      <c r="L91" s="339">
        <f>IF(L$59=0,0,L$59/TEL!L$5*1000)</f>
        <v>3.0704654728117911</v>
      </c>
      <c r="M91" s="339">
        <f>IF(M$59=0,0,M$59/TEL!M$5*1000)</f>
        <v>2.7522369108155829</v>
      </c>
      <c r="N91" s="339">
        <f>IF(N$59=0,0,N$59/TEL!N$5*1000)</f>
        <v>3.9419283803905825</v>
      </c>
      <c r="O91" s="339">
        <f>IF(O$59=0,0,O$59/TEL!O$5*1000)</f>
        <v>2.6241358283783116</v>
      </c>
      <c r="P91" s="339">
        <f>IF(P$59=0,0,P$59/TEL!P$5*1000)</f>
        <v>2.351626221853131</v>
      </c>
      <c r="Q91" s="339">
        <f>IF(Q$59=0,0,Q$59/TEL!Q$5*1000)</f>
        <v>2.3601096476476107</v>
      </c>
      <c r="R91" s="339">
        <f>IF(R$59=0,0,R$59/TEL!R$5*1000)</f>
        <v>2.4506494129236005</v>
      </c>
      <c r="S91" s="339">
        <f>IF(S$59=0,0,S$59/TEL!S$5*1000)</f>
        <v>2.3498815759446696</v>
      </c>
      <c r="T91" s="339">
        <f>IF(T$59=0,0,T$59/TEL!T$5*1000)</f>
        <v>2.4326719079301271</v>
      </c>
      <c r="U91" s="339">
        <f>IF(U$59=0,0,U$59/TEL!U$5*1000)</f>
        <v>2.4692050315684937</v>
      </c>
      <c r="V91" s="339">
        <f>IF(V$59=0,0,V$59/TEL!V$5*1000)</f>
        <v>2.5985815207156455</v>
      </c>
      <c r="W91" s="339">
        <f>IF(W$59=0,0,W$59/TEL!W$5*1000)</f>
        <v>2.4316954934682102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HU: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32.493487151344787</v>
      </c>
      <c r="C5" s="225">
        <v>34.836252646896803</v>
      </c>
      <c r="D5" s="225">
        <v>33.176891665475551</v>
      </c>
      <c r="E5" s="225">
        <v>28.498213077766511</v>
      </c>
      <c r="F5" s="225">
        <v>23.91360730959919</v>
      </c>
      <c r="G5" s="225">
        <v>21.19203746880758</v>
      </c>
      <c r="H5" s="225">
        <v>15.182009777527499</v>
      </c>
      <c r="I5" s="225">
        <v>12.87707972248012</v>
      </c>
      <c r="J5" s="225">
        <v>11.419347936746069</v>
      </c>
      <c r="K5" s="225">
        <v>9.4622316392929875</v>
      </c>
      <c r="L5" s="225">
        <v>11.146152791272961</v>
      </c>
      <c r="M5" s="225">
        <v>11.173785470499141</v>
      </c>
      <c r="N5" s="225">
        <v>13.765914914998991</v>
      </c>
      <c r="O5" s="225">
        <v>16.869902443345151</v>
      </c>
      <c r="P5" s="225">
        <v>18.05959811189949</v>
      </c>
      <c r="Q5" s="225">
        <v>19.918812717059179</v>
      </c>
      <c r="R5" s="225">
        <v>20.531601368909168</v>
      </c>
      <c r="S5" s="225">
        <v>20.23768737232081</v>
      </c>
      <c r="T5" s="225">
        <v>20.972721439882669</v>
      </c>
      <c r="U5" s="225">
        <v>19.773661587316081</v>
      </c>
      <c r="V5" s="225">
        <v>17.130212007355912</v>
      </c>
      <c r="W5" s="225">
        <v>18.625007141765199</v>
      </c>
      <c r="DA5" s="89" t="s">
        <v>2761</v>
      </c>
    </row>
    <row r="6" spans="1:105" ht="12" customHeight="1" x14ac:dyDescent="0.25">
      <c r="A6" s="55" t="s">
        <v>92</v>
      </c>
      <c r="B6" s="261">
        <v>0.64254634071205641</v>
      </c>
      <c r="C6" s="261">
        <v>0.71616325865911068</v>
      </c>
      <c r="D6" s="261">
        <v>0.70355296034486137</v>
      </c>
      <c r="E6" s="261">
        <v>0.60837307358024362</v>
      </c>
      <c r="F6" s="261">
        <v>0.59418154852540495</v>
      </c>
      <c r="G6" s="261">
        <v>0.52293335752889247</v>
      </c>
      <c r="H6" s="261">
        <v>0.40475939381252968</v>
      </c>
      <c r="I6" s="261">
        <v>0.37388607678569019</v>
      </c>
      <c r="J6" s="261">
        <v>0.32978171007027668</v>
      </c>
      <c r="K6" s="261">
        <v>0.26413433500461547</v>
      </c>
      <c r="L6" s="261">
        <v>0.36342070123885178</v>
      </c>
      <c r="M6" s="261">
        <v>0.36600653281881429</v>
      </c>
      <c r="N6" s="261">
        <v>0.62421625444990192</v>
      </c>
      <c r="O6" s="261">
        <v>0.53386623216460738</v>
      </c>
      <c r="P6" s="261">
        <v>0.54287587217346867</v>
      </c>
      <c r="Q6" s="261">
        <v>0.60568565656393925</v>
      </c>
      <c r="R6" s="261">
        <v>0.6564663231254988</v>
      </c>
      <c r="S6" s="261">
        <v>0.62372111482675352</v>
      </c>
      <c r="T6" s="261">
        <v>0.67048627174977338</v>
      </c>
      <c r="U6" s="261">
        <v>0.64657239631704677</v>
      </c>
      <c r="V6" s="261">
        <v>0.5615208972098733</v>
      </c>
      <c r="W6" s="261">
        <v>0.59877874196556413</v>
      </c>
      <c r="DA6" s="67" t="s">
        <v>2762</v>
      </c>
    </row>
    <row r="7" spans="1:105" ht="12" customHeight="1" x14ac:dyDescent="0.25">
      <c r="A7" s="202" t="s">
        <v>93</v>
      </c>
      <c r="B7" s="226">
        <v>0.13542990705100619</v>
      </c>
      <c r="C7" s="226">
        <v>0.15094619237278181</v>
      </c>
      <c r="D7" s="226">
        <v>0.14828831165605141</v>
      </c>
      <c r="E7" s="226">
        <v>0.12822718547584039</v>
      </c>
      <c r="F7" s="226">
        <v>0.12523602857817759</v>
      </c>
      <c r="G7" s="226">
        <v>0.1102190013649853</v>
      </c>
      <c r="H7" s="226">
        <v>8.5311398740993499E-2</v>
      </c>
      <c r="I7" s="226">
        <v>7.8804209779855486E-2</v>
      </c>
      <c r="J7" s="226">
        <v>6.9508303934072091E-2</v>
      </c>
      <c r="K7" s="226">
        <v>5.5671764310435551E-2</v>
      </c>
      <c r="L7" s="226">
        <v>7.6598415819545115E-2</v>
      </c>
      <c r="M7" s="226">
        <v>7.7143433211031273E-2</v>
      </c>
      <c r="N7" s="226">
        <v>0.13156646293587909</v>
      </c>
      <c r="O7" s="226">
        <v>0.1125233304100693</v>
      </c>
      <c r="P7" s="226">
        <v>0.1144222980512373</v>
      </c>
      <c r="Q7" s="226">
        <v>0.1276607568563542</v>
      </c>
      <c r="R7" s="226">
        <v>0.13836383073083769</v>
      </c>
      <c r="S7" s="226">
        <v>0.13146210203785261</v>
      </c>
      <c r="T7" s="226">
        <v>0.14131882435346299</v>
      </c>
      <c r="U7" s="226">
        <v>0.13627848139003651</v>
      </c>
      <c r="V7" s="226">
        <v>0.1183521220151334</v>
      </c>
      <c r="W7" s="226">
        <v>0.12620498200744509</v>
      </c>
      <c r="DA7" s="174" t="s">
        <v>2763</v>
      </c>
    </row>
    <row r="8" spans="1:105" ht="12" customHeight="1" x14ac:dyDescent="0.25">
      <c r="A8" s="202" t="s">
        <v>94</v>
      </c>
      <c r="B8" s="226">
        <v>0.5247807959372992</v>
      </c>
      <c r="C8" s="226">
        <v>0.58490524509670794</v>
      </c>
      <c r="D8" s="226">
        <v>0.57460615541700466</v>
      </c>
      <c r="E8" s="226">
        <v>0.49687078666802692</v>
      </c>
      <c r="F8" s="226">
        <v>0.48528027662700912</v>
      </c>
      <c r="G8" s="226">
        <v>0.42709041542756898</v>
      </c>
      <c r="H8" s="226">
        <v>0.3305753116773647</v>
      </c>
      <c r="I8" s="226">
        <v>0.30536043944789232</v>
      </c>
      <c r="J8" s="226">
        <v>0.26933949713955041</v>
      </c>
      <c r="K8" s="226">
        <v>0.21572393736533271</v>
      </c>
      <c r="L8" s="226">
        <v>0.2968131522543081</v>
      </c>
      <c r="M8" s="226">
        <v>0.29892505402498609</v>
      </c>
      <c r="N8" s="226">
        <v>0.50981023794206948</v>
      </c>
      <c r="O8" s="226">
        <v>0.43601951873061678</v>
      </c>
      <c r="P8" s="226">
        <v>0.44337787680595681</v>
      </c>
      <c r="Q8" s="226">
        <v>0.49467591798467442</v>
      </c>
      <c r="R8" s="226">
        <v>0.53614953152493705</v>
      </c>
      <c r="S8" s="226">
        <v>0.50940584724046145</v>
      </c>
      <c r="T8" s="226">
        <v>0.54759991157051247</v>
      </c>
      <c r="U8" s="226">
        <v>0.52806895825495148</v>
      </c>
      <c r="V8" s="226">
        <v>0.45860565176773199</v>
      </c>
      <c r="W8" s="226">
        <v>0.48903489894721558</v>
      </c>
      <c r="DA8" s="174" t="s">
        <v>2764</v>
      </c>
    </row>
    <row r="9" spans="1:105" ht="12" customHeight="1" x14ac:dyDescent="0.25">
      <c r="A9" s="202" t="s">
        <v>95</v>
      </c>
      <c r="B9" s="226">
        <v>0.73809122308372377</v>
      </c>
      <c r="C9" s="226">
        <v>0.82265477525800135</v>
      </c>
      <c r="D9" s="226">
        <v>0.80816936009572649</v>
      </c>
      <c r="E9" s="226">
        <v>0.69883648465328629</v>
      </c>
      <c r="F9" s="226">
        <v>0.68253471866152704</v>
      </c>
      <c r="G9" s="226">
        <v>0.6006921166527095</v>
      </c>
      <c r="H9" s="226">
        <v>0.46494600794496621</v>
      </c>
      <c r="I9" s="226">
        <v>0.42948191316895479</v>
      </c>
      <c r="J9" s="226">
        <v>0.37881934782582638</v>
      </c>
      <c r="K9" s="226">
        <v>0.30341038774871448</v>
      </c>
      <c r="L9" s="226">
        <v>0.41746036491947552</v>
      </c>
      <c r="M9" s="226">
        <v>0.42043070257858939</v>
      </c>
      <c r="N9" s="226">
        <v>0.71703550315935127</v>
      </c>
      <c r="O9" s="226">
        <v>0.61325067982615089</v>
      </c>
      <c r="P9" s="226">
        <v>0.62360002864714814</v>
      </c>
      <c r="Q9" s="226">
        <v>0.69574945608146055</v>
      </c>
      <c r="R9" s="226">
        <v>0.75408106878645698</v>
      </c>
      <c r="S9" s="226">
        <v>0.71646673762931612</v>
      </c>
      <c r="T9" s="226">
        <v>0.77018574540198981</v>
      </c>
      <c r="U9" s="226">
        <v>0.74271594213884651</v>
      </c>
      <c r="V9" s="226">
        <v>0.64501751787959205</v>
      </c>
      <c r="W9" s="226">
        <v>0.68781550218484355</v>
      </c>
      <c r="DA9" s="174" t="s">
        <v>2765</v>
      </c>
    </row>
    <row r="10" spans="1:105" ht="12" customHeight="1" x14ac:dyDescent="0.25">
      <c r="A10" s="56" t="s">
        <v>96</v>
      </c>
      <c r="B10" s="262">
        <v>4.0194955564943191</v>
      </c>
      <c r="C10" s="262">
        <v>4.4167224673196968</v>
      </c>
      <c r="D10" s="262">
        <v>4.3825998735921834</v>
      </c>
      <c r="E10" s="262">
        <v>3.8109941939986172</v>
      </c>
      <c r="F10" s="262">
        <v>3.0032315931863258</v>
      </c>
      <c r="G10" s="262">
        <v>2.735437953293832</v>
      </c>
      <c r="H10" s="262">
        <v>1.8833738750271161</v>
      </c>
      <c r="I10" s="262">
        <v>1.548089619414351</v>
      </c>
      <c r="J10" s="262">
        <v>1.3765095102339471</v>
      </c>
      <c r="K10" s="262">
        <v>1.148140068063513</v>
      </c>
      <c r="L10" s="262">
        <v>1.301311128003247</v>
      </c>
      <c r="M10" s="262">
        <v>1.3046099249083969</v>
      </c>
      <c r="N10" s="262">
        <v>1.8855069067121859</v>
      </c>
      <c r="O10" s="262">
        <v>2.001422897783117</v>
      </c>
      <c r="P10" s="262">
        <v>2.182299322504023</v>
      </c>
      <c r="Q10" s="262">
        <v>2.3955704292318858</v>
      </c>
      <c r="R10" s="262">
        <v>2.4285222706825822</v>
      </c>
      <c r="S10" s="262">
        <v>2.4245938998673182</v>
      </c>
      <c r="T10" s="262">
        <v>2.4845951303794491</v>
      </c>
      <c r="U10" s="262">
        <v>2.3321056262540272</v>
      </c>
      <c r="V10" s="262">
        <v>2.02563116803814</v>
      </c>
      <c r="W10" s="262">
        <v>2.2138854565646779</v>
      </c>
      <c r="DA10" s="68" t="s">
        <v>2766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2767</v>
      </c>
    </row>
    <row r="12" spans="1:105" ht="12" customHeight="1" x14ac:dyDescent="0.25">
      <c r="A12" s="37" t="s">
        <v>162</v>
      </c>
      <c r="B12" s="228">
        <v>3.587819814455059</v>
      </c>
      <c r="C12" s="228">
        <v>3.9443647893283962</v>
      </c>
      <c r="D12" s="228">
        <v>3.9564749658947491</v>
      </c>
      <c r="E12" s="228">
        <v>3.4650950581976199</v>
      </c>
      <c r="F12" s="228">
        <v>2.4838339082120511</v>
      </c>
      <c r="G12" s="228">
        <v>2.3155411326907132</v>
      </c>
      <c r="H12" s="228">
        <v>1.4758372146903249</v>
      </c>
      <c r="I12" s="228">
        <v>1.1110138745188001</v>
      </c>
      <c r="J12" s="228">
        <v>0.99422562306464612</v>
      </c>
      <c r="K12" s="228">
        <v>0.87904814825499034</v>
      </c>
      <c r="L12" s="228">
        <v>0.76647145775064085</v>
      </c>
      <c r="M12" s="228">
        <v>0.76210724987502554</v>
      </c>
      <c r="N12" s="228">
        <v>0.13619305068205231</v>
      </c>
      <c r="O12" s="228">
        <v>1.3147428278808391</v>
      </c>
      <c r="P12" s="228">
        <v>1.5755957785242041</v>
      </c>
      <c r="Q12" s="228">
        <v>1.695447005408611</v>
      </c>
      <c r="R12" s="228">
        <v>1.551897380319623</v>
      </c>
      <c r="S12" s="228">
        <v>1.656488595050396</v>
      </c>
      <c r="T12" s="228">
        <v>1.5891035617201661</v>
      </c>
      <c r="U12" s="228">
        <v>1.4163823533512849</v>
      </c>
      <c r="V12" s="228">
        <v>1.2160404674334491</v>
      </c>
      <c r="W12" s="228">
        <v>1.3904152602756119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3.6721252906743107E-2</v>
      </c>
      <c r="G13" s="228">
        <v>3.6721252906605342E-2</v>
      </c>
      <c r="H13" s="228">
        <v>3.6721252906400721E-2</v>
      </c>
      <c r="I13" s="228">
        <v>1.836062645312991E-2</v>
      </c>
      <c r="J13" s="228">
        <v>1.8360626453100781E-2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1.2717794312206361E-2</v>
      </c>
      <c r="T14" s="228">
        <v>7.6375710758262057E-3</v>
      </c>
      <c r="U14" s="228">
        <v>9.0366881268147698E-3</v>
      </c>
      <c r="V14" s="228">
        <v>1.901358586025656E-2</v>
      </c>
      <c r="W14" s="228">
        <v>2.3711014420585229E-2</v>
      </c>
      <c r="DA14" s="69" t="s">
        <v>2770</v>
      </c>
    </row>
    <row r="15" spans="1:105" ht="12" customHeight="1" x14ac:dyDescent="0.25">
      <c r="A15" s="37" t="s">
        <v>38</v>
      </c>
      <c r="B15" s="228">
        <v>0.43167574203926012</v>
      </c>
      <c r="C15" s="228">
        <v>0.47235767799130091</v>
      </c>
      <c r="D15" s="228">
        <v>0.42612490769743372</v>
      </c>
      <c r="E15" s="228">
        <v>0.34589913580099652</v>
      </c>
      <c r="F15" s="228">
        <v>0.48267643206753169</v>
      </c>
      <c r="G15" s="228">
        <v>0.38317556769651279</v>
      </c>
      <c r="H15" s="228">
        <v>0.37081540743038971</v>
      </c>
      <c r="I15" s="228">
        <v>0.41871511844242121</v>
      </c>
      <c r="J15" s="228">
        <v>0.36392326071619979</v>
      </c>
      <c r="K15" s="228">
        <v>0.26909191980852237</v>
      </c>
      <c r="L15" s="228">
        <v>0.53483967025260581</v>
      </c>
      <c r="M15" s="228">
        <v>0.54250267503337135</v>
      </c>
      <c r="N15" s="228">
        <v>1.749313856030134</v>
      </c>
      <c r="O15" s="228">
        <v>0.68668006990227815</v>
      </c>
      <c r="P15" s="228">
        <v>0.6067035439798194</v>
      </c>
      <c r="Q15" s="228">
        <v>0.70012342382327508</v>
      </c>
      <c r="R15" s="228">
        <v>0.87662489036295832</v>
      </c>
      <c r="S15" s="228">
        <v>0.75538751050471586</v>
      </c>
      <c r="T15" s="228">
        <v>0.88785399758345707</v>
      </c>
      <c r="U15" s="228">
        <v>0.90668658477592767</v>
      </c>
      <c r="V15" s="228">
        <v>0.79057711474443493</v>
      </c>
      <c r="W15" s="228">
        <v>0.79975918186848016</v>
      </c>
      <c r="DA15" s="69" t="s">
        <v>2771</v>
      </c>
    </row>
    <row r="16" spans="1:105" ht="12" customHeight="1" x14ac:dyDescent="0.25">
      <c r="A16" s="57" t="s">
        <v>2709</v>
      </c>
      <c r="B16" s="263">
        <v>1.893722653958416</v>
      </c>
      <c r="C16" s="263">
        <v>1.975392573447853</v>
      </c>
      <c r="D16" s="263">
        <v>1.825968207557725</v>
      </c>
      <c r="E16" s="263">
        <v>1.5568435830217009</v>
      </c>
      <c r="F16" s="263">
        <v>1.2111271021521941</v>
      </c>
      <c r="G16" s="263">
        <v>1.0685856143470329</v>
      </c>
      <c r="H16" s="263">
        <v>0.73255126858477104</v>
      </c>
      <c r="I16" s="263">
        <v>0.58420412058820093</v>
      </c>
      <c r="J16" s="263">
        <v>0.52011981170521915</v>
      </c>
      <c r="K16" s="263">
        <v>0.44267392508701597</v>
      </c>
      <c r="L16" s="263">
        <v>0.4549983526473087</v>
      </c>
      <c r="M16" s="263">
        <v>0.45377563632740409</v>
      </c>
      <c r="N16" s="263">
        <v>0.29821595802764361</v>
      </c>
      <c r="O16" s="263">
        <v>0.70635536557830858</v>
      </c>
      <c r="P16" s="263">
        <v>0.790798612401165</v>
      </c>
      <c r="Q16" s="263">
        <v>0.86401881540776004</v>
      </c>
      <c r="R16" s="263">
        <v>0.85120515561871479</v>
      </c>
      <c r="S16" s="263">
        <v>0.86766437966158316</v>
      </c>
      <c r="T16" s="263">
        <v>0.86934695708327825</v>
      </c>
      <c r="U16" s="263">
        <v>0.80114332429068169</v>
      </c>
      <c r="V16" s="263">
        <v>0.69161600857988714</v>
      </c>
      <c r="W16" s="263">
        <v>0.76667651960534211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3.2134213699865397E-2</v>
      </c>
      <c r="D17" s="231">
        <v>6.2105734371930142E-2</v>
      </c>
      <c r="E17" s="231">
        <v>3.1535268026015049E-2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2775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2776</v>
      </c>
    </row>
    <row r="21" spans="1:105" ht="12" customHeight="1" x14ac:dyDescent="0.25">
      <c r="A21" s="46" t="s">
        <v>70</v>
      </c>
      <c r="B21" s="231">
        <v>6.4912323692702403E-2</v>
      </c>
      <c r="C21" s="231">
        <v>6.7249795219578273E-2</v>
      </c>
      <c r="D21" s="231">
        <v>7.0043694388660996E-2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0.73551083728589894</v>
      </c>
      <c r="C23" s="231">
        <v>0.91776532182548631</v>
      </c>
      <c r="D23" s="231">
        <v>1.090573392737175</v>
      </c>
      <c r="E23" s="231">
        <v>1.057119179231067</v>
      </c>
      <c r="F23" s="231">
        <v>0.85869914365154232</v>
      </c>
      <c r="G23" s="231">
        <v>0.86535992199529166</v>
      </c>
      <c r="H23" s="231">
        <v>0.57306014900459379</v>
      </c>
      <c r="I23" s="231">
        <v>0.47794516705564888</v>
      </c>
      <c r="J23" s="231">
        <v>0.42543697589852741</v>
      </c>
      <c r="K23" s="231">
        <v>0.35827994271595298</v>
      </c>
      <c r="L23" s="231">
        <v>0.39733150304803599</v>
      </c>
      <c r="M23" s="231">
        <v>0.39996594915418582</v>
      </c>
      <c r="N23" s="231">
        <v>0.28792710459118248</v>
      </c>
      <c r="O23" s="231">
        <v>0.68187928757375305</v>
      </c>
      <c r="P23" s="231">
        <v>0.76189621131333163</v>
      </c>
      <c r="Q23" s="231">
        <v>0.82918072744474081</v>
      </c>
      <c r="R23" s="231">
        <v>0.80447210656392065</v>
      </c>
      <c r="S23" s="231">
        <v>0.81632321630875826</v>
      </c>
      <c r="T23" s="231">
        <v>0.83558239438309345</v>
      </c>
      <c r="U23" s="231">
        <v>0.77484739959972182</v>
      </c>
      <c r="V23" s="231">
        <v>0.67046451060637502</v>
      </c>
      <c r="W23" s="231">
        <v>0.74320081033998109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2.07389400159804E-3</v>
      </c>
      <c r="J25" s="231">
        <v>2.073894001593685E-3</v>
      </c>
      <c r="K25" s="231">
        <v>2.0738940015670869E-3</v>
      </c>
      <c r="L25" s="231">
        <v>6.2179519795823807E-3</v>
      </c>
      <c r="M25" s="231">
        <v>6.2179519795960304E-3</v>
      </c>
      <c r="N25" s="231">
        <v>0</v>
      </c>
      <c r="O25" s="231">
        <v>5.1810049789415879E-3</v>
      </c>
      <c r="P25" s="231">
        <v>1.3469120935371399E-2</v>
      </c>
      <c r="Q25" s="231">
        <v>1.554301493708374E-2</v>
      </c>
      <c r="R25" s="231">
        <v>2.486807789395554E-2</v>
      </c>
      <c r="S25" s="231">
        <v>2.1757236891822851E-2</v>
      </c>
      <c r="T25" s="231">
        <v>9.3250629570859698E-3</v>
      </c>
      <c r="U25" s="231">
        <v>8.2881159563084963E-3</v>
      </c>
      <c r="V25" s="231">
        <v>8.2881159563128401E-3</v>
      </c>
      <c r="W25" s="231">
        <v>9.3250629570984442E-3</v>
      </c>
      <c r="DA25" s="73" t="s">
        <v>2781</v>
      </c>
    </row>
    <row r="26" spans="1:105" ht="12" customHeight="1" x14ac:dyDescent="0.25">
      <c r="A26" s="46" t="s">
        <v>79</v>
      </c>
      <c r="B26" s="231">
        <v>1.093299492979815</v>
      </c>
      <c r="C26" s="231">
        <v>0.95824324270292338</v>
      </c>
      <c r="D26" s="231">
        <v>0.60324538605995859</v>
      </c>
      <c r="E26" s="231">
        <v>0.4681891357646194</v>
      </c>
      <c r="F26" s="231">
        <v>0.35242795850065189</v>
      </c>
      <c r="G26" s="231">
        <v>0.20322569235174179</v>
      </c>
      <c r="H26" s="231">
        <v>0.1594911195801772</v>
      </c>
      <c r="I26" s="231">
        <v>0.104185059530954</v>
      </c>
      <c r="J26" s="231">
        <v>9.260894180509803E-2</v>
      </c>
      <c r="K26" s="231">
        <v>8.232008836949592E-2</v>
      </c>
      <c r="L26" s="231">
        <v>5.1448897619690279E-2</v>
      </c>
      <c r="M26" s="231">
        <v>4.7591735193622323E-2</v>
      </c>
      <c r="N26" s="231">
        <v>1.028885343646114E-2</v>
      </c>
      <c r="O26" s="231">
        <v>1.9295073025613941E-2</v>
      </c>
      <c r="P26" s="231">
        <v>1.543328015246196E-2</v>
      </c>
      <c r="Q26" s="231">
        <v>1.929507302593542E-2</v>
      </c>
      <c r="R26" s="231">
        <v>2.1864971160838631E-2</v>
      </c>
      <c r="S26" s="231">
        <v>2.9583926461002091E-2</v>
      </c>
      <c r="T26" s="231">
        <v>2.443949974309878E-2</v>
      </c>
      <c r="U26" s="231">
        <v>1.8007808734651399E-2</v>
      </c>
      <c r="V26" s="231">
        <v>1.2863382017199229E-2</v>
      </c>
      <c r="W26" s="231">
        <v>1.4150646308262561E-2</v>
      </c>
      <c r="DA26" s="73" t="s">
        <v>2782</v>
      </c>
    </row>
    <row r="27" spans="1:105" ht="12" customHeight="1" x14ac:dyDescent="0.25">
      <c r="A27" s="57" t="s">
        <v>2721</v>
      </c>
      <c r="B27" s="263">
        <v>14.23933764803348</v>
      </c>
      <c r="C27" s="263">
        <v>14.85343261957906</v>
      </c>
      <c r="D27" s="263">
        <v>13.729876329905199</v>
      </c>
      <c r="E27" s="263">
        <v>11.70626617233625</v>
      </c>
      <c r="F27" s="263">
        <v>9.106744171952073</v>
      </c>
      <c r="G27" s="263">
        <v>8.034941830955578</v>
      </c>
      <c r="H27" s="263">
        <v>5.5082220387816418</v>
      </c>
      <c r="I27" s="263">
        <v>4.3927655990382037</v>
      </c>
      <c r="J27" s="263">
        <v>3.9109008918603978</v>
      </c>
      <c r="K27" s="263">
        <v>3.328567398250446</v>
      </c>
      <c r="L27" s="263">
        <v>3.4212376131749549</v>
      </c>
      <c r="M27" s="263">
        <v>3.4120437270002859</v>
      </c>
      <c r="N27" s="263">
        <v>2.2423546074770888</v>
      </c>
      <c r="O27" s="263">
        <v>5.311248998867665</v>
      </c>
      <c r="P27" s="263">
        <v>5.9461972586318366</v>
      </c>
      <c r="Q27" s="263">
        <v>6.4967568620083513</v>
      </c>
      <c r="R27" s="263">
        <v>6.4004079970561047</v>
      </c>
      <c r="S27" s="263">
        <v>6.5241687009169036</v>
      </c>
      <c r="T27" s="263">
        <v>6.536820388837727</v>
      </c>
      <c r="U27" s="263">
        <v>6.0239815345703169</v>
      </c>
      <c r="V27" s="263">
        <v>5.2004203722064588</v>
      </c>
      <c r="W27" s="263">
        <v>5.7648176762632444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0.241624568397065</v>
      </c>
      <c r="D28" s="231">
        <v>0.46698734883509019</v>
      </c>
      <c r="E28" s="231">
        <v>0.23712095765715149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2786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2787</v>
      </c>
    </row>
    <row r="32" spans="1:105" ht="12" customHeight="1" x14ac:dyDescent="0.25">
      <c r="A32" s="46" t="s">
        <v>70</v>
      </c>
      <c r="B32" s="231">
        <v>0.48809074161243537</v>
      </c>
      <c r="C32" s="231">
        <v>0.50566672943952162</v>
      </c>
      <c r="D32" s="231">
        <v>0.52667470203781641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5.5304757188228173</v>
      </c>
      <c r="C34" s="231">
        <v>6.9008892468031791</v>
      </c>
      <c r="D34" s="231">
        <v>8.2002730107737545</v>
      </c>
      <c r="E34" s="231">
        <v>7.9487230592182101</v>
      </c>
      <c r="F34" s="231">
        <v>6.4567570224567863</v>
      </c>
      <c r="G34" s="231">
        <v>6.5068409519261357</v>
      </c>
      <c r="H34" s="231">
        <v>4.3089715050153101</v>
      </c>
      <c r="I34" s="231">
        <v>3.5937800061299749</v>
      </c>
      <c r="J34" s="231">
        <v>3.198958799544696</v>
      </c>
      <c r="K34" s="231">
        <v>2.6939895692680298</v>
      </c>
      <c r="L34" s="231">
        <v>2.987627263303501</v>
      </c>
      <c r="M34" s="231">
        <v>3.0074362715247411</v>
      </c>
      <c r="N34" s="231">
        <v>2.1649903441375451</v>
      </c>
      <c r="O34" s="231">
        <v>5.1272077200257176</v>
      </c>
      <c r="P34" s="231">
        <v>5.7288734350675519</v>
      </c>
      <c r="Q34" s="231">
        <v>6.2348012390556491</v>
      </c>
      <c r="R34" s="231">
        <v>6.0490114166633253</v>
      </c>
      <c r="S34" s="231">
        <v>6.1381226457062397</v>
      </c>
      <c r="T34" s="231">
        <v>6.2829368500728764</v>
      </c>
      <c r="U34" s="231">
        <v>5.8262564085286774</v>
      </c>
      <c r="V34" s="231">
        <v>5.0413773778287041</v>
      </c>
      <c r="W34" s="231">
        <v>5.588298400825626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1.5594087588939111E-2</v>
      </c>
      <c r="J36" s="231">
        <v>1.559408758890635E-2</v>
      </c>
      <c r="K36" s="231">
        <v>1.559408758870637E-2</v>
      </c>
      <c r="L36" s="231">
        <v>4.6754215846475197E-2</v>
      </c>
      <c r="M36" s="231">
        <v>4.675421584657783E-2</v>
      </c>
      <c r="N36" s="231">
        <v>0</v>
      </c>
      <c r="O36" s="231">
        <v>3.8957172053195398E-2</v>
      </c>
      <c r="P36" s="231">
        <v>0.1012774285717349</v>
      </c>
      <c r="Q36" s="231">
        <v>0.1168715161615335</v>
      </c>
      <c r="R36" s="231">
        <v>0.18698881647185811</v>
      </c>
      <c r="S36" s="231">
        <v>0.16359768509043729</v>
      </c>
      <c r="T36" s="231">
        <v>7.0117300311934916E-2</v>
      </c>
      <c r="U36" s="231">
        <v>6.2320256517627327E-2</v>
      </c>
      <c r="V36" s="231">
        <v>6.232025651766001E-2</v>
      </c>
      <c r="W36" s="231">
        <v>7.0117300312028688E-2</v>
      </c>
      <c r="DA36" s="73" t="s">
        <v>2792</v>
      </c>
    </row>
    <row r="37" spans="1:105" ht="12" customHeight="1" x14ac:dyDescent="0.25">
      <c r="A37" s="46" t="s">
        <v>79</v>
      </c>
      <c r="B37" s="231">
        <v>8.2207711875982241</v>
      </c>
      <c r="C37" s="231">
        <v>7.205252074939291</v>
      </c>
      <c r="D37" s="231">
        <v>4.5359412682585347</v>
      </c>
      <c r="E37" s="231">
        <v>3.5204221554608881</v>
      </c>
      <c r="F37" s="231">
        <v>2.6499871494952858</v>
      </c>
      <c r="G37" s="231">
        <v>1.528100879029443</v>
      </c>
      <c r="H37" s="231">
        <v>1.1992505337663319</v>
      </c>
      <c r="I37" s="231">
        <v>0.78339150531928914</v>
      </c>
      <c r="J37" s="231">
        <v>0.6963480047267947</v>
      </c>
      <c r="K37" s="231">
        <v>0.61898374139370949</v>
      </c>
      <c r="L37" s="231">
        <v>0.38685613402497859</v>
      </c>
      <c r="M37" s="231">
        <v>0.3578532396289677</v>
      </c>
      <c r="N37" s="231">
        <v>7.7364263339544312E-2</v>
      </c>
      <c r="O37" s="231">
        <v>0.14508410678875089</v>
      </c>
      <c r="P37" s="231">
        <v>0.1160463949925505</v>
      </c>
      <c r="Q37" s="231">
        <v>0.14508410679116829</v>
      </c>
      <c r="R37" s="231">
        <v>0.16440776392092121</v>
      </c>
      <c r="S37" s="231">
        <v>0.22244837012022731</v>
      </c>
      <c r="T37" s="231">
        <v>0.1837662384529159</v>
      </c>
      <c r="U37" s="231">
        <v>0.1354048695240134</v>
      </c>
      <c r="V37" s="231">
        <v>9.6722737860094193E-2</v>
      </c>
      <c r="W37" s="231">
        <v>0.1064019751255896</v>
      </c>
      <c r="DA37" s="73" t="s">
        <v>2793</v>
      </c>
    </row>
    <row r="38" spans="1:105" ht="12" customHeight="1" x14ac:dyDescent="0.25">
      <c r="A38" s="57" t="s">
        <v>2733</v>
      </c>
      <c r="B38" s="263">
        <v>2.8590832036956839</v>
      </c>
      <c r="C38" s="263">
        <v>3.1866500736229488</v>
      </c>
      <c r="D38" s="263">
        <v>3.1305391134952991</v>
      </c>
      <c r="E38" s="263">
        <v>2.7070253552863419</v>
      </c>
      <c r="F38" s="263">
        <v>2.6438785464909609</v>
      </c>
      <c r="G38" s="263">
        <v>2.326851597203397</v>
      </c>
      <c r="H38" s="263">
        <v>1.8010230719001861</v>
      </c>
      <c r="I38" s="263">
        <v>1.663648727730719</v>
      </c>
      <c r="J38" s="263">
        <v>1.467401319417827</v>
      </c>
      <c r="K38" s="263">
        <v>1.1752958391983821</v>
      </c>
      <c r="L38" s="263">
        <v>1.6170818460126239</v>
      </c>
      <c r="M38" s="263">
        <v>1.6285877984543791</v>
      </c>
      <c r="N38" s="263">
        <v>2.777521394945297</v>
      </c>
      <c r="O38" s="263">
        <v>2.375498669419922</v>
      </c>
      <c r="P38" s="263">
        <v>2.4155880898843409</v>
      </c>
      <c r="Q38" s="263">
        <v>2.6950673868631978</v>
      </c>
      <c r="R38" s="263">
        <v>2.9210217525479112</v>
      </c>
      <c r="S38" s="263">
        <v>2.7753182147381552</v>
      </c>
      <c r="T38" s="263">
        <v>2.983405112453001</v>
      </c>
      <c r="U38" s="263">
        <v>2.8769975971456829</v>
      </c>
      <c r="V38" s="263">
        <v>2.4985512546188811</v>
      </c>
      <c r="W38" s="263">
        <v>2.6643342828575149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6.6109798153375667</v>
      </c>
      <c r="C39" s="263">
        <f t="shared" si="0"/>
        <v>7.2042695466525242</v>
      </c>
      <c r="D39" s="263">
        <f t="shared" si="0"/>
        <v>6.9644650227655447</v>
      </c>
      <c r="E39" s="263">
        <f t="shared" si="0"/>
        <v>5.9989001263914066</v>
      </c>
      <c r="F39" s="263">
        <f t="shared" si="0"/>
        <v>5.2938493474621726</v>
      </c>
      <c r="G39" s="263">
        <f t="shared" si="0"/>
        <v>4.689777651170207</v>
      </c>
      <c r="H39" s="263">
        <f t="shared" si="0"/>
        <v>3.4483926788529633</v>
      </c>
      <c r="I39" s="263">
        <f t="shared" si="0"/>
        <v>3.017865409140394</v>
      </c>
      <c r="J39" s="263">
        <f t="shared" si="0"/>
        <v>2.6709664922282164</v>
      </c>
      <c r="K39" s="263">
        <f t="shared" si="0"/>
        <v>2.1874140291649353</v>
      </c>
      <c r="L39" s="263">
        <f t="shared" si="0"/>
        <v>2.7277764341173873</v>
      </c>
      <c r="M39" s="263">
        <f t="shared" si="0"/>
        <v>2.7394675867985798</v>
      </c>
      <c r="N39" s="263">
        <f t="shared" si="0"/>
        <v>3.7733457785167488</v>
      </c>
      <c r="O39" s="263">
        <f t="shared" si="0"/>
        <v>4.0900860956156748</v>
      </c>
      <c r="P39" s="263">
        <f t="shared" si="0"/>
        <v>4.29916974433534</v>
      </c>
      <c r="Q39" s="263">
        <f t="shared" si="0"/>
        <v>4.7612228356885113</v>
      </c>
      <c r="R39" s="263">
        <f t="shared" si="0"/>
        <v>4.9973820611625097</v>
      </c>
      <c r="S39" s="263">
        <f t="shared" si="0"/>
        <v>4.8591841694781923</v>
      </c>
      <c r="T39" s="263">
        <f t="shared" si="0"/>
        <v>5.1028512167188405</v>
      </c>
      <c r="U39" s="263">
        <f t="shared" si="0"/>
        <v>4.8505769950940891</v>
      </c>
      <c r="V39" s="263">
        <f t="shared" si="0"/>
        <v>4.2051429829256568</v>
      </c>
      <c r="W39" s="263">
        <f t="shared" si="0"/>
        <v>4.5399766037139031</v>
      </c>
      <c r="DA39" s="70"/>
    </row>
    <row r="40" spans="1:105" ht="12" customHeight="1" x14ac:dyDescent="0.25">
      <c r="A40" s="60" t="s">
        <v>2736</v>
      </c>
      <c r="B40" s="331">
        <v>1.8530182079010631</v>
      </c>
      <c r="C40" s="331">
        <v>2.0055360539832492</v>
      </c>
      <c r="D40" s="331">
        <v>1.9456923699543529</v>
      </c>
      <c r="E40" s="331">
        <v>1.676134906676384</v>
      </c>
      <c r="F40" s="331">
        <v>1.3105559641263811</v>
      </c>
      <c r="G40" s="331">
        <v>1.1820496598627721</v>
      </c>
      <c r="H40" s="331">
        <v>0.80627753102546129</v>
      </c>
      <c r="I40" s="331">
        <v>0.64860094387091372</v>
      </c>
      <c r="J40" s="331">
        <v>0.57746032421074867</v>
      </c>
      <c r="K40" s="331">
        <v>0.49052437040515651</v>
      </c>
      <c r="L40" s="331">
        <v>0.51187142592196289</v>
      </c>
      <c r="M40" s="331">
        <v>0.5112358765063344</v>
      </c>
      <c r="N40" s="331">
        <v>0.34003470170207128</v>
      </c>
      <c r="O40" s="331">
        <v>0.80563535228310368</v>
      </c>
      <c r="P40" s="331">
        <v>0.90335449886813834</v>
      </c>
      <c r="Q40" s="331">
        <v>0.98661199308754954</v>
      </c>
      <c r="R40" s="331">
        <v>0.97206204904370697</v>
      </c>
      <c r="S40" s="331">
        <v>0.98920866337613256</v>
      </c>
      <c r="T40" s="331">
        <v>0.99159232094216021</v>
      </c>
      <c r="U40" s="331">
        <v>0.91464162787987235</v>
      </c>
      <c r="V40" s="331">
        <v>0.79014446891930346</v>
      </c>
      <c r="W40" s="331">
        <v>0.87588847210194509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6.3781026948565869E-2</v>
      </c>
      <c r="D41" s="232">
        <v>9.9478829917878708E-2</v>
      </c>
      <c r="E41" s="232">
        <v>4.8908398162820582E-2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2797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2798</v>
      </c>
    </row>
    <row r="44" spans="1:105" ht="12" customHeight="1" x14ac:dyDescent="0.25">
      <c r="A44" s="59" t="s">
        <v>70</v>
      </c>
      <c r="B44" s="297">
        <v>0.15162776179512849</v>
      </c>
      <c r="C44" s="297">
        <v>0.1337792006598513</v>
      </c>
      <c r="D44" s="297">
        <v>0.1124454305697388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1.7013904461059339</v>
      </c>
      <c r="C45" s="297">
        <v>1.807975826374832</v>
      </c>
      <c r="D45" s="297">
        <v>1.7337681094667361</v>
      </c>
      <c r="E45" s="297">
        <v>1.6272265085135631</v>
      </c>
      <c r="F45" s="297">
        <v>1.3105559641263811</v>
      </c>
      <c r="G45" s="297">
        <v>1.1820496598627721</v>
      </c>
      <c r="H45" s="297">
        <v>0.80627753102546129</v>
      </c>
      <c r="I45" s="297">
        <v>0.64860094387091372</v>
      </c>
      <c r="J45" s="297">
        <v>0.57746032421074867</v>
      </c>
      <c r="K45" s="297">
        <v>0.49052437040515651</v>
      </c>
      <c r="L45" s="297">
        <v>0.51187142592196289</v>
      </c>
      <c r="M45" s="297">
        <v>0.5112358765063344</v>
      </c>
      <c r="N45" s="297">
        <v>0.34003470170207128</v>
      </c>
      <c r="O45" s="297">
        <v>0.80563535228310368</v>
      </c>
      <c r="P45" s="297">
        <v>0.90335449886813834</v>
      </c>
      <c r="Q45" s="297">
        <v>0.98661199308754954</v>
      </c>
      <c r="R45" s="297">
        <v>0.97206204904370697</v>
      </c>
      <c r="S45" s="297">
        <v>0.98920866337613256</v>
      </c>
      <c r="T45" s="297">
        <v>0.99159232094216021</v>
      </c>
      <c r="U45" s="297">
        <v>0.91464162787987235</v>
      </c>
      <c r="V45" s="297">
        <v>0.79014446891930346</v>
      </c>
      <c r="W45" s="297">
        <v>0.87588847210194509</v>
      </c>
      <c r="DA45" s="122" t="s">
        <v>2800</v>
      </c>
    </row>
    <row r="46" spans="1:105" ht="12" customHeight="1" x14ac:dyDescent="0.25">
      <c r="A46" s="60" t="s">
        <v>2743</v>
      </c>
      <c r="B46" s="331">
        <v>1.4605942931043381</v>
      </c>
      <c r="C46" s="331">
        <v>1.523584836136191</v>
      </c>
      <c r="D46" s="331">
        <v>1.408336504700932</v>
      </c>
      <c r="E46" s="331">
        <v>1.200765512238277</v>
      </c>
      <c r="F46" s="331">
        <v>0.93412059571123063</v>
      </c>
      <c r="G46" s="331">
        <v>0.82418090460407112</v>
      </c>
      <c r="H46" s="331">
        <v>0.56500364510333101</v>
      </c>
      <c r="I46" s="331">
        <v>0.45058615249469458</v>
      </c>
      <c r="J46" s="331">
        <v>0.40115907528443578</v>
      </c>
      <c r="K46" s="331">
        <v>0.34142645299019081</v>
      </c>
      <c r="L46" s="331">
        <v>0.35093206275977051</v>
      </c>
      <c r="M46" s="331">
        <v>0.34998900360841828</v>
      </c>
      <c r="N46" s="331">
        <v>0.23000861583260321</v>
      </c>
      <c r="O46" s="331">
        <v>0.54479921529732112</v>
      </c>
      <c r="P46" s="331">
        <v>0.60992877592377059</v>
      </c>
      <c r="Q46" s="331">
        <v>0.66640220429398556</v>
      </c>
      <c r="R46" s="331">
        <v>0.65651925848746007</v>
      </c>
      <c r="S46" s="331">
        <v>0.66921396256975474</v>
      </c>
      <c r="T46" s="331">
        <v>0.67051170433500029</v>
      </c>
      <c r="U46" s="331">
        <v>0.61790746652983874</v>
      </c>
      <c r="V46" s="331">
        <v>0.53343101379700031</v>
      </c>
      <c r="W46" s="331">
        <v>0.59132383871099203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2.4784542258767989E-2</v>
      </c>
      <c r="D47" s="231">
        <v>4.7901038202760482E-2</v>
      </c>
      <c r="E47" s="231">
        <v>2.432258621083418E-2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2804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2805</v>
      </c>
    </row>
    <row r="51" spans="1:105" ht="12" customHeight="1" x14ac:dyDescent="0.25">
      <c r="A51" s="64" t="s">
        <v>70</v>
      </c>
      <c r="B51" s="231">
        <v>5.0065710171192032E-2</v>
      </c>
      <c r="C51" s="231">
        <v>5.1868560005254243E-2</v>
      </c>
      <c r="D51" s="231">
        <v>5.4023444287459553E-2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0.56728630732204743</v>
      </c>
      <c r="C53" s="231">
        <v>0.70785592001309339</v>
      </c>
      <c r="D53" s="231">
        <v>0.84113968342395429</v>
      </c>
      <c r="E53" s="231">
        <v>0.81533704900693593</v>
      </c>
      <c r="F53" s="231">
        <v>0.66229923694970216</v>
      </c>
      <c r="G53" s="231">
        <v>0.66743657573380455</v>
      </c>
      <c r="H53" s="231">
        <v>0.44199100723226098</v>
      </c>
      <c r="I53" s="231">
        <v>0.36863052884702358</v>
      </c>
      <c r="J53" s="231">
        <v>0.32813190346224891</v>
      </c>
      <c r="K53" s="231">
        <v>0.2763348891511761</v>
      </c>
      <c r="L53" s="231">
        <v>0.30645465670986988</v>
      </c>
      <c r="M53" s="231">
        <v>0.30848655770661298</v>
      </c>
      <c r="N53" s="231">
        <v>0.22207300784878911</v>
      </c>
      <c r="O53" s="231">
        <v>0.52592125564662806</v>
      </c>
      <c r="P53" s="231">
        <v>0.58763687272576981</v>
      </c>
      <c r="Q53" s="231">
        <v>0.63953221234712354</v>
      </c>
      <c r="R53" s="231">
        <v>0.62047489654981369</v>
      </c>
      <c r="S53" s="231">
        <v>0.62961544478378095</v>
      </c>
      <c r="T53" s="231">
        <v>0.64446970315496044</v>
      </c>
      <c r="U53" s="231">
        <v>0.59762589179383685</v>
      </c>
      <c r="V53" s="231">
        <v>0.51711724305230178</v>
      </c>
      <c r="W53" s="231">
        <v>0.57321744551350329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1.599557219694078E-3</v>
      </c>
      <c r="J55" s="231">
        <v>1.599557219690718E-3</v>
      </c>
      <c r="K55" s="231">
        <v>1.5995572196702049E-3</v>
      </c>
      <c r="L55" s="231">
        <v>4.7957947575855914E-3</v>
      </c>
      <c r="M55" s="231">
        <v>4.7957947575961168E-3</v>
      </c>
      <c r="N55" s="231">
        <v>0</v>
      </c>
      <c r="O55" s="231">
        <v>3.9960161478605899E-3</v>
      </c>
      <c r="P55" s="231">
        <v>1.0388491223999281E-2</v>
      </c>
      <c r="Q55" s="231">
        <v>1.1988048443781509E-2</v>
      </c>
      <c r="R55" s="231">
        <v>1.9180302129491868E-2</v>
      </c>
      <c r="S55" s="231">
        <v>1.6780966300154659E-2</v>
      </c>
      <c r="T55" s="231">
        <v>7.1922536858755404E-3</v>
      </c>
      <c r="U55" s="231">
        <v>6.3924750760451189E-3</v>
      </c>
      <c r="V55" s="231">
        <v>6.3924750760484712E-3</v>
      </c>
      <c r="W55" s="231">
        <v>7.1922536858851603E-3</v>
      </c>
      <c r="DA55" s="73" t="s">
        <v>2810</v>
      </c>
    </row>
    <row r="56" spans="1:105" ht="12" customHeight="1" x14ac:dyDescent="0.25">
      <c r="A56" s="64" t="s">
        <v>79</v>
      </c>
      <c r="B56" s="231">
        <v>0.84324227561109832</v>
      </c>
      <c r="C56" s="231">
        <v>0.73907581385907528</v>
      </c>
      <c r="D56" s="231">
        <v>0.46527233878675772</v>
      </c>
      <c r="E56" s="231">
        <v>0.36110587702050662</v>
      </c>
      <c r="F56" s="231">
        <v>0.27182135876152841</v>
      </c>
      <c r="G56" s="231">
        <v>0.15674432887026651</v>
      </c>
      <c r="H56" s="231">
        <v>0.12301263787107</v>
      </c>
      <c r="I56" s="231">
        <v>8.0356066427976894E-2</v>
      </c>
      <c r="J56" s="231">
        <v>7.1427614602496123E-2</v>
      </c>
      <c r="K56" s="231">
        <v>6.3492006619344524E-2</v>
      </c>
      <c r="L56" s="231">
        <v>3.9681611292314983E-2</v>
      </c>
      <c r="M56" s="231">
        <v>3.6706651144209207E-2</v>
      </c>
      <c r="N56" s="231">
        <v>7.9356079838141282E-3</v>
      </c>
      <c r="O56" s="231">
        <v>1.4881943502832491E-2</v>
      </c>
      <c r="P56" s="231">
        <v>1.1903411974001431E-2</v>
      </c>
      <c r="Q56" s="231">
        <v>1.4881943503080459E-2</v>
      </c>
      <c r="R56" s="231">
        <v>1.6864059808154509E-2</v>
      </c>
      <c r="S56" s="231">
        <v>2.281755148581905E-2</v>
      </c>
      <c r="T56" s="231">
        <v>1.88497474941644E-2</v>
      </c>
      <c r="U56" s="231">
        <v>1.388909965995677E-2</v>
      </c>
      <c r="V56" s="231">
        <v>9.9212956686500764E-3</v>
      </c>
      <c r="W56" s="231">
        <v>1.091413951160353E-2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3.2973673143321651</v>
      </c>
      <c r="C58" s="331">
        <v>3.675148656533084</v>
      </c>
      <c r="D58" s="331">
        <v>3.61043614811026</v>
      </c>
      <c r="E58" s="331">
        <v>3.1219997074767458</v>
      </c>
      <c r="F58" s="331">
        <v>3.0491727876245611</v>
      </c>
      <c r="G58" s="331">
        <v>2.6835470867033639</v>
      </c>
      <c r="H58" s="331">
        <v>2.0771115027241711</v>
      </c>
      <c r="I58" s="331">
        <v>1.918678312774786</v>
      </c>
      <c r="J58" s="331">
        <v>1.692347092733032</v>
      </c>
      <c r="K58" s="331">
        <v>1.3554632057695879</v>
      </c>
      <c r="L58" s="331">
        <v>1.8649729454356541</v>
      </c>
      <c r="M58" s="331">
        <v>1.878242706683827</v>
      </c>
      <c r="N58" s="331">
        <v>3.2033024609820742</v>
      </c>
      <c r="O58" s="331">
        <v>2.73965152803525</v>
      </c>
      <c r="P58" s="331">
        <v>2.7858864695434309</v>
      </c>
      <c r="Q58" s="331">
        <v>3.108208638306976</v>
      </c>
      <c r="R58" s="331">
        <v>3.3688007536313429</v>
      </c>
      <c r="S58" s="331">
        <v>3.2007615435323049</v>
      </c>
      <c r="T58" s="331">
        <v>3.4407471914416798</v>
      </c>
      <c r="U58" s="331">
        <v>3.318027900684378</v>
      </c>
      <c r="V58" s="331">
        <v>2.881567500209353</v>
      </c>
      <c r="W58" s="331">
        <v>3.072764292900966</v>
      </c>
      <c r="DA58" s="72" t="s">
        <v>2813</v>
      </c>
    </row>
    <row r="59" spans="1:105" ht="12" customHeight="1" x14ac:dyDescent="0.25">
      <c r="A59" s="132" t="s">
        <v>2759</v>
      </c>
      <c r="B59" s="318">
        <v>0.83002000704124312</v>
      </c>
      <c r="C59" s="318">
        <v>0.92511589488811019</v>
      </c>
      <c r="D59" s="318">
        <v>0.90882633064596396</v>
      </c>
      <c r="E59" s="318">
        <v>0.78587611635479671</v>
      </c>
      <c r="F59" s="318">
        <v>0.76754397596335056</v>
      </c>
      <c r="G59" s="318">
        <v>0.67550793086337191</v>
      </c>
      <c r="H59" s="318">
        <v>0.52285473220496959</v>
      </c>
      <c r="I59" s="318">
        <v>0.48297360738585332</v>
      </c>
      <c r="J59" s="318">
        <v>0.42600105233074309</v>
      </c>
      <c r="K59" s="318">
        <v>0.34119995509959877</v>
      </c>
      <c r="L59" s="318">
        <v>0.46945478308525901</v>
      </c>
      <c r="M59" s="318">
        <v>0.47279507437666912</v>
      </c>
      <c r="N59" s="318">
        <v>0.80634181083282719</v>
      </c>
      <c r="O59" s="318">
        <v>0.68963065494901665</v>
      </c>
      <c r="P59" s="318">
        <v>0.70126900846497764</v>
      </c>
      <c r="Q59" s="318">
        <v>0.78240460037304826</v>
      </c>
      <c r="R59" s="318">
        <v>0.84800137767361805</v>
      </c>
      <c r="S59" s="318">
        <v>0.80570220592427411</v>
      </c>
      <c r="T59" s="318">
        <v>0.86611188133463402</v>
      </c>
      <c r="U59" s="318">
        <v>0.83522073186040469</v>
      </c>
      <c r="V59" s="318">
        <v>0.7253540321145574</v>
      </c>
      <c r="W59" s="318">
        <v>0.77348247765545008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0.99999999999999967</v>
      </c>
      <c r="D63" s="234">
        <f t="shared" si="1"/>
        <v>1.0000000000000002</v>
      </c>
      <c r="E63" s="234">
        <f t="shared" si="1"/>
        <v>1</v>
      </c>
      <c r="F63" s="234">
        <f t="shared" si="1"/>
        <v>1.0000000000000002</v>
      </c>
      <c r="G63" s="234">
        <f t="shared" si="1"/>
        <v>0.99999999999999978</v>
      </c>
      <c r="H63" s="234">
        <f t="shared" si="1"/>
        <v>1.0000000000000002</v>
      </c>
      <c r="I63" s="234">
        <f t="shared" si="1"/>
        <v>0.99999999999999956</v>
      </c>
      <c r="J63" s="234">
        <f t="shared" si="1"/>
        <v>1.0000000000000007</v>
      </c>
      <c r="K63" s="234">
        <f t="shared" si="1"/>
        <v>1.0000000000000002</v>
      </c>
      <c r="L63" s="234">
        <f t="shared" si="1"/>
        <v>1</v>
      </c>
      <c r="M63" s="234">
        <f t="shared" si="1"/>
        <v>0.99999999999999956</v>
      </c>
      <c r="N63" s="234">
        <f t="shared" si="1"/>
        <v>1.0000000000000002</v>
      </c>
      <c r="O63" s="234">
        <f t="shared" si="1"/>
        <v>0.99999999999999978</v>
      </c>
      <c r="P63" s="234">
        <f t="shared" si="1"/>
        <v>1.0000000000000002</v>
      </c>
      <c r="Q63" s="234">
        <f t="shared" si="1"/>
        <v>1.0000000000000002</v>
      </c>
      <c r="R63" s="234">
        <f t="shared" si="1"/>
        <v>1.0000000000000002</v>
      </c>
      <c r="S63" s="234">
        <f t="shared" si="1"/>
        <v>1</v>
      </c>
      <c r="T63" s="234">
        <f t="shared" si="1"/>
        <v>1</v>
      </c>
      <c r="U63" s="234">
        <f t="shared" si="1"/>
        <v>1.0000000000000002</v>
      </c>
      <c r="V63" s="234">
        <f t="shared" si="1"/>
        <v>1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1.9774619378931872E-2</v>
      </c>
      <c r="C64" s="301">
        <f t="shared" si="2"/>
        <v>2.0557987850134223E-2</v>
      </c>
      <c r="D64" s="301">
        <f t="shared" si="2"/>
        <v>2.1206114407546828E-2</v>
      </c>
      <c r="E64" s="301">
        <f t="shared" si="2"/>
        <v>2.1347762118280982E-2</v>
      </c>
      <c r="F64" s="301">
        <f t="shared" si="2"/>
        <v>2.4847006176558474E-2</v>
      </c>
      <c r="G64" s="301">
        <f t="shared" si="2"/>
        <v>2.4675935869714963E-2</v>
      </c>
      <c r="H64" s="301">
        <f t="shared" si="2"/>
        <v>2.6660461937763797E-2</v>
      </c>
      <c r="I64" s="301">
        <f t="shared" si="2"/>
        <v>2.9035005206419572E-2</v>
      </c>
      <c r="J64" s="301">
        <f t="shared" si="2"/>
        <v>2.8879206754798964E-2</v>
      </c>
      <c r="K64" s="301">
        <f t="shared" si="2"/>
        <v>2.7914591934926614E-2</v>
      </c>
      <c r="L64" s="301">
        <f t="shared" si="2"/>
        <v>3.2605034942944366E-2</v>
      </c>
      <c r="M64" s="301">
        <f t="shared" si="2"/>
        <v>3.2755822436822256E-2</v>
      </c>
      <c r="N64" s="301">
        <f t="shared" si="2"/>
        <v>4.5345061211280027E-2</v>
      </c>
      <c r="O64" s="301">
        <f t="shared" si="2"/>
        <v>3.1646077027268599E-2</v>
      </c>
      <c r="P64" s="301">
        <f t="shared" si="2"/>
        <v>3.0060241031375286E-2</v>
      </c>
      <c r="Q64" s="301">
        <f t="shared" si="2"/>
        <v>3.0407718831816141E-2</v>
      </c>
      <c r="R64" s="301">
        <f t="shared" si="2"/>
        <v>3.1973459416545086E-2</v>
      </c>
      <c r="S64" s="301">
        <f t="shared" si="2"/>
        <v>3.0819782090310385E-2</v>
      </c>
      <c r="T64" s="301">
        <f t="shared" si="2"/>
        <v>3.1969445342212313E-2</v>
      </c>
      <c r="U64" s="301">
        <f t="shared" si="2"/>
        <v>3.2698668046983972E-2</v>
      </c>
      <c r="V64" s="301">
        <f t="shared" si="2"/>
        <v>3.2779564956274314E-2</v>
      </c>
      <c r="W64" s="301">
        <f t="shared" si="2"/>
        <v>3.2149181871874141E-2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4.1679092927211798E-3</v>
      </c>
      <c r="C65" s="235">
        <f t="shared" si="3"/>
        <v>4.3330203711284664E-3</v>
      </c>
      <c r="D65" s="235">
        <f t="shared" si="3"/>
        <v>4.4696264240559579E-3</v>
      </c>
      <c r="E65" s="235">
        <f t="shared" si="3"/>
        <v>4.4994816034932229E-3</v>
      </c>
      <c r="F65" s="235">
        <f t="shared" si="3"/>
        <v>5.2370195327204544E-3</v>
      </c>
      <c r="G65" s="235">
        <f t="shared" si="3"/>
        <v>5.2009629337063943E-3</v>
      </c>
      <c r="H65" s="235">
        <f t="shared" si="3"/>
        <v>5.6192427742519264E-3</v>
      </c>
      <c r="I65" s="235">
        <f t="shared" si="3"/>
        <v>6.11972679195915E-3</v>
      </c>
      <c r="J65" s="235">
        <f t="shared" si="3"/>
        <v>6.0868890517297262E-3</v>
      </c>
      <c r="K65" s="235">
        <f t="shared" si="3"/>
        <v>5.8835765634031034E-3</v>
      </c>
      <c r="L65" s="235">
        <f t="shared" si="3"/>
        <v>6.8721842642888347E-3</v>
      </c>
      <c r="M65" s="235">
        <f t="shared" si="3"/>
        <v>6.9039658417198177E-3</v>
      </c>
      <c r="N65" s="235">
        <f t="shared" si="3"/>
        <v>9.5574078256525918E-3</v>
      </c>
      <c r="O65" s="235">
        <f t="shared" si="3"/>
        <v>6.6700640853117428E-3</v>
      </c>
      <c r="P65" s="235">
        <f t="shared" si="3"/>
        <v>6.3358164086632866E-3</v>
      </c>
      <c r="Q65" s="235">
        <f t="shared" si="3"/>
        <v>6.409054528989119E-3</v>
      </c>
      <c r="R65" s="235">
        <f t="shared" si="3"/>
        <v>6.7390666828531396E-3</v>
      </c>
      <c r="S65" s="235">
        <f t="shared" si="3"/>
        <v>6.4959053680043507E-3</v>
      </c>
      <c r="T65" s="235">
        <f t="shared" si="3"/>
        <v>6.7382206338145881E-3</v>
      </c>
      <c r="U65" s="235">
        <f t="shared" si="3"/>
        <v>6.8919193740755152E-3</v>
      </c>
      <c r="V65" s="235">
        <f t="shared" si="3"/>
        <v>6.9089700678725769E-3</v>
      </c>
      <c r="W65" s="235">
        <f t="shared" si="3"/>
        <v>6.7761038182068542E-3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1.6150337865955405E-2</v>
      </c>
      <c r="C66" s="235">
        <f t="shared" si="4"/>
        <v>1.6790130988696084E-2</v>
      </c>
      <c r="D66" s="235">
        <f t="shared" si="4"/>
        <v>1.731946926224405E-2</v>
      </c>
      <c r="E66" s="235">
        <f t="shared" si="4"/>
        <v>1.743515585739203E-2</v>
      </c>
      <c r="F66" s="235">
        <f t="shared" si="4"/>
        <v>2.0293060362842546E-2</v>
      </c>
      <c r="G66" s="235">
        <f t="shared" si="4"/>
        <v>2.0153343729039763E-2</v>
      </c>
      <c r="H66" s="235">
        <f t="shared" si="4"/>
        <v>2.1774146935847994E-2</v>
      </c>
      <c r="I66" s="235">
        <f t="shared" si="4"/>
        <v>2.3713485202301755E-2</v>
      </c>
      <c r="J66" s="235">
        <f t="shared" si="4"/>
        <v>2.3586241406380899E-2</v>
      </c>
      <c r="K66" s="235">
        <f t="shared" si="4"/>
        <v>2.2798420667436915E-2</v>
      </c>
      <c r="L66" s="235">
        <f t="shared" si="4"/>
        <v>2.6629201825288291E-2</v>
      </c>
      <c r="M66" s="235">
        <f t="shared" si="4"/>
        <v>2.6752353069083301E-2</v>
      </c>
      <c r="N66" s="235">
        <f t="shared" si="4"/>
        <v>3.7034242990024092E-2</v>
      </c>
      <c r="O66" s="235">
        <f t="shared" si="4"/>
        <v>2.5846001196208342E-2</v>
      </c>
      <c r="P66" s="235">
        <f t="shared" si="4"/>
        <v>2.4550816361401454E-2</v>
      </c>
      <c r="Q66" s="235">
        <f t="shared" si="4"/>
        <v>2.483460861906776E-2</v>
      </c>
      <c r="R66" s="235">
        <f t="shared" si="4"/>
        <v>2.6113381118767667E-2</v>
      </c>
      <c r="S66" s="235">
        <f t="shared" si="4"/>
        <v>2.5171149147069961E-2</v>
      </c>
      <c r="T66" s="235">
        <f t="shared" si="4"/>
        <v>2.6110102741801162E-2</v>
      </c>
      <c r="U66" s="235">
        <f t="shared" si="4"/>
        <v>2.6705673904811038E-2</v>
      </c>
      <c r="V66" s="235">
        <f t="shared" si="4"/>
        <v>2.677174407244939E-2</v>
      </c>
      <c r="W66" s="235">
        <f t="shared" si="4"/>
        <v>2.6256897257805129E-2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2.2715051162281202E-2</v>
      </c>
      <c r="C67" s="235">
        <f t="shared" si="5"/>
        <v>2.3614904381263381E-2</v>
      </c>
      <c r="D67" s="235">
        <f t="shared" si="5"/>
        <v>2.4359405583999346E-2</v>
      </c>
      <c r="E67" s="235">
        <f t="shared" si="5"/>
        <v>2.4522115921664523E-2</v>
      </c>
      <c r="F67" s="235">
        <f t="shared" si="5"/>
        <v>2.8541687994832546E-2</v>
      </c>
      <c r="G67" s="235">
        <f t="shared" si="5"/>
        <v>2.8345180001538985E-2</v>
      </c>
      <c r="H67" s="235">
        <f t="shared" si="5"/>
        <v>3.0624799664744125E-2</v>
      </c>
      <c r="I67" s="235">
        <f t="shared" si="5"/>
        <v>3.3352431018904706E-2</v>
      </c>
      <c r="J67" s="235">
        <f t="shared" si="5"/>
        <v>3.3173465763910379E-2</v>
      </c>
      <c r="K67" s="235">
        <f t="shared" si="5"/>
        <v>3.2065415360237909E-2</v>
      </c>
      <c r="L67" s="235">
        <f t="shared" si="5"/>
        <v>3.7453314406952334E-2</v>
      </c>
      <c r="M67" s="235">
        <f t="shared" si="5"/>
        <v>3.7626523588501333E-2</v>
      </c>
      <c r="N67" s="235">
        <f t="shared" si="5"/>
        <v>5.2087747715052896E-2</v>
      </c>
      <c r="O67" s="235">
        <f t="shared" si="5"/>
        <v>3.6351762073648881E-2</v>
      </c>
      <c r="P67" s="235">
        <f t="shared" si="5"/>
        <v>3.4530116605211575E-2</v>
      </c>
      <c r="Q67" s="235">
        <f t="shared" si="5"/>
        <v>3.4929263403616219E-2</v>
      </c>
      <c r="R67" s="235">
        <f t="shared" si="5"/>
        <v>3.6727825328245249E-2</v>
      </c>
      <c r="S67" s="235">
        <f t="shared" si="5"/>
        <v>3.5402599340932178E-2</v>
      </c>
      <c r="T67" s="235">
        <f t="shared" si="5"/>
        <v>3.6723214372044725E-2</v>
      </c>
      <c r="U67" s="235">
        <f t="shared" si="5"/>
        <v>3.7560870497311716E-2</v>
      </c>
      <c r="V67" s="235">
        <f t="shared" si="5"/>
        <v>3.7653796555618464E-2</v>
      </c>
      <c r="W67" s="235">
        <f t="shared" si="5"/>
        <v>3.6929677231772345E-2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0.12370157557336738</v>
      </c>
      <c r="C68" s="302">
        <f t="shared" si="6"/>
        <v>0.12678523468318961</v>
      </c>
      <c r="D68" s="302">
        <f t="shared" si="6"/>
        <v>0.13209796498665946</v>
      </c>
      <c r="E68" s="302">
        <f t="shared" si="6"/>
        <v>0.13372747910892158</v>
      </c>
      <c r="F68" s="302">
        <f t="shared" si="6"/>
        <v>0.12558672367178977</v>
      </c>
      <c r="G68" s="302">
        <f t="shared" si="6"/>
        <v>0.12907857289890626</v>
      </c>
      <c r="H68" s="302">
        <f t="shared" si="6"/>
        <v>0.12405300106016907</v>
      </c>
      <c r="I68" s="302">
        <f t="shared" si="6"/>
        <v>0.12022055099276729</v>
      </c>
      <c r="J68" s="302">
        <f t="shared" si="6"/>
        <v>0.12054186612569245</v>
      </c>
      <c r="K68" s="302">
        <f t="shared" si="6"/>
        <v>0.12133924763538143</v>
      </c>
      <c r="L68" s="302">
        <f t="shared" si="6"/>
        <v>0.11674980169140756</v>
      </c>
      <c r="M68" s="302">
        <f t="shared" si="6"/>
        <v>0.1167563068355669</v>
      </c>
      <c r="N68" s="302">
        <f t="shared" si="6"/>
        <v>0.13696924021067322</v>
      </c>
      <c r="O68" s="302">
        <f t="shared" si="6"/>
        <v>0.11863867645379535</v>
      </c>
      <c r="P68" s="302">
        <f t="shared" si="6"/>
        <v>0.12083875338654981</v>
      </c>
      <c r="Q68" s="302">
        <f t="shared" si="6"/>
        <v>0.12026672790493352</v>
      </c>
      <c r="R68" s="302">
        <f t="shared" si="6"/>
        <v>0.11828216547979901</v>
      </c>
      <c r="S68" s="302">
        <f t="shared" si="6"/>
        <v>0.11980587777946644</v>
      </c>
      <c r="T68" s="302">
        <f t="shared" si="6"/>
        <v>0.11846794120169028</v>
      </c>
      <c r="U68" s="302">
        <f t="shared" si="6"/>
        <v>0.11793999892007703</v>
      </c>
      <c r="V68" s="302">
        <f t="shared" si="6"/>
        <v>0.11824904252021577</v>
      </c>
      <c r="W68" s="302">
        <f t="shared" si="6"/>
        <v>0.11886628765903685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5.8280068406878938E-2</v>
      </c>
      <c r="C69" s="303">
        <f t="shared" si="7"/>
        <v>5.6705082302353209E-2</v>
      </c>
      <c r="D69" s="303">
        <f t="shared" si="7"/>
        <v>5.5037350272866555E-2</v>
      </c>
      <c r="E69" s="303">
        <f t="shared" si="7"/>
        <v>5.4629515849760613E-2</v>
      </c>
      <c r="F69" s="303">
        <f t="shared" si="7"/>
        <v>5.0645939212443036E-2</v>
      </c>
      <c r="G69" s="303">
        <f t="shared" si="7"/>
        <v>5.0423920584317439E-2</v>
      </c>
      <c r="H69" s="303">
        <f t="shared" si="7"/>
        <v>4.8251271031922123E-2</v>
      </c>
      <c r="I69" s="303">
        <f t="shared" si="7"/>
        <v>4.536774899112634E-2</v>
      </c>
      <c r="J69" s="303">
        <f t="shared" si="7"/>
        <v>4.5547242678501548E-2</v>
      </c>
      <c r="K69" s="303">
        <f t="shared" si="7"/>
        <v>4.6783247542658161E-2</v>
      </c>
      <c r="L69" s="303">
        <f t="shared" si="7"/>
        <v>4.0821112106372355E-2</v>
      </c>
      <c r="M69" s="303">
        <f t="shared" si="7"/>
        <v>4.0610734609632132E-2</v>
      </c>
      <c r="N69" s="303">
        <f t="shared" si="7"/>
        <v>2.1663359091571539E-2</v>
      </c>
      <c r="O69" s="303">
        <f t="shared" si="7"/>
        <v>4.1870743944755415E-2</v>
      </c>
      <c r="P69" s="303">
        <f t="shared" si="7"/>
        <v>4.3788273000389025E-2</v>
      </c>
      <c r="Q69" s="303">
        <f t="shared" si="7"/>
        <v>4.3377023906037517E-2</v>
      </c>
      <c r="R69" s="303">
        <f t="shared" si="7"/>
        <v>4.1458293502020141E-2</v>
      </c>
      <c r="S69" s="303">
        <f t="shared" si="7"/>
        <v>4.2873692220796546E-2</v>
      </c>
      <c r="T69" s="303">
        <f t="shared" si="7"/>
        <v>4.1451318541335748E-2</v>
      </c>
      <c r="U69" s="303">
        <f t="shared" si="7"/>
        <v>4.0515678937510458E-2</v>
      </c>
      <c r="V69" s="303">
        <f t="shared" si="7"/>
        <v>4.0374048393732619E-2</v>
      </c>
      <c r="W69" s="303">
        <f t="shared" si="7"/>
        <v>4.116382419452215E-2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0.43822128359787832</v>
      </c>
      <c r="C70" s="303">
        <f t="shared" si="8"/>
        <v>0.42637859961961772</v>
      </c>
      <c r="D70" s="303">
        <f t="shared" si="8"/>
        <v>0.41383853762866962</v>
      </c>
      <c r="E70" s="303">
        <f t="shared" si="8"/>
        <v>0.41077193648569998</v>
      </c>
      <c r="F70" s="303">
        <f t="shared" si="8"/>
        <v>0.38081850446279275</v>
      </c>
      <c r="G70" s="303">
        <f t="shared" si="8"/>
        <v>0.37914909516284856</v>
      </c>
      <c r="H70" s="303">
        <f t="shared" si="8"/>
        <v>0.36281244179772199</v>
      </c>
      <c r="I70" s="303">
        <f t="shared" si="8"/>
        <v>0.3411305741448154</v>
      </c>
      <c r="J70" s="303">
        <f t="shared" si="8"/>
        <v>0.34248022860180971</v>
      </c>
      <c r="K70" s="303">
        <f t="shared" si="8"/>
        <v>0.35177403440729493</v>
      </c>
      <c r="L70" s="303">
        <f t="shared" si="8"/>
        <v>0.30694336218445362</v>
      </c>
      <c r="M70" s="303">
        <f t="shared" si="8"/>
        <v>0.30536148523781059</v>
      </c>
      <c r="N70" s="303">
        <f t="shared" si="8"/>
        <v>0.16289179624623978</v>
      </c>
      <c r="O70" s="303">
        <f t="shared" si="8"/>
        <v>0.31483578619998775</v>
      </c>
      <c r="P70" s="303">
        <f t="shared" si="8"/>
        <v>0.32925412967600204</v>
      </c>
      <c r="Q70" s="303">
        <f t="shared" si="8"/>
        <v>0.32616185283193599</v>
      </c>
      <c r="R70" s="303">
        <f t="shared" si="8"/>
        <v>0.31173447614018984</v>
      </c>
      <c r="S70" s="303">
        <f t="shared" si="8"/>
        <v>0.32237718573714319</v>
      </c>
      <c r="T70" s="303">
        <f t="shared" si="8"/>
        <v>0.31168202980119764</v>
      </c>
      <c r="U70" s="303">
        <f t="shared" si="8"/>
        <v>0.30464673970320355</v>
      </c>
      <c r="V70" s="303">
        <f t="shared" si="8"/>
        <v>0.30358178696056637</v>
      </c>
      <c r="W70" s="303">
        <f t="shared" si="8"/>
        <v>0.30952029346265686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8.798942355367842E-2</v>
      </c>
      <c r="C71" s="303">
        <f t="shared" si="9"/>
        <v>9.1475110882996022E-2</v>
      </c>
      <c r="D71" s="303">
        <f t="shared" si="9"/>
        <v>9.4359023897135977E-2</v>
      </c>
      <c r="E71" s="303">
        <f t="shared" si="9"/>
        <v>9.4989301536182472E-2</v>
      </c>
      <c r="F71" s="303">
        <f t="shared" si="9"/>
        <v>0.1105595869440274</v>
      </c>
      <c r="G71" s="303">
        <f t="shared" si="9"/>
        <v>0.10979839010893948</v>
      </c>
      <c r="H71" s="303">
        <f t="shared" si="9"/>
        <v>0.1186287651168603</v>
      </c>
      <c r="I71" s="303">
        <f t="shared" si="9"/>
        <v>0.12919456612716387</v>
      </c>
      <c r="J71" s="303">
        <f t="shared" si="9"/>
        <v>0.12850132315312932</v>
      </c>
      <c r="K71" s="303">
        <f t="shared" si="9"/>
        <v>0.12420915953038321</v>
      </c>
      <c r="L71" s="303">
        <f t="shared" si="9"/>
        <v>0.14507982048108484</v>
      </c>
      <c r="M71" s="303">
        <f t="shared" si="9"/>
        <v>0.14575076662731282</v>
      </c>
      <c r="N71" s="303">
        <f t="shared" si="9"/>
        <v>0.20176801993153251</v>
      </c>
      <c r="O71" s="303">
        <f t="shared" si="9"/>
        <v>0.1408128278985401</v>
      </c>
      <c r="P71" s="303">
        <f t="shared" si="9"/>
        <v>0.13375646982380562</v>
      </c>
      <c r="Q71" s="303">
        <f t="shared" si="9"/>
        <v>0.13530261191496853</v>
      </c>
      <c r="R71" s="303">
        <f t="shared" si="9"/>
        <v>0.14226955316652456</v>
      </c>
      <c r="S71" s="303">
        <f t="shared" si="9"/>
        <v>0.13713613436552896</v>
      </c>
      <c r="T71" s="303">
        <f t="shared" si="9"/>
        <v>0.14225169208511126</v>
      </c>
      <c r="U71" s="303">
        <f t="shared" si="9"/>
        <v>0.14549645165320055</v>
      </c>
      <c r="V71" s="303">
        <f t="shared" si="9"/>
        <v>0.14585641167464677</v>
      </c>
      <c r="W71" s="303">
        <f t="shared" si="9"/>
        <v>0.14305145026671923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0.20345553509063621</v>
      </c>
      <c r="C72" s="303">
        <f t="shared" si="10"/>
        <v>0.2068038034881538</v>
      </c>
      <c r="D72" s="303">
        <f t="shared" si="10"/>
        <v>0.20991915375884618</v>
      </c>
      <c r="E72" s="303">
        <f t="shared" si="10"/>
        <v>0.21050092193575382</v>
      </c>
      <c r="F72" s="303">
        <f t="shared" si="10"/>
        <v>0.22137393488673549</v>
      </c>
      <c r="G72" s="303">
        <f t="shared" si="10"/>
        <v>0.22129904489235919</v>
      </c>
      <c r="H72" s="303">
        <f t="shared" si="10"/>
        <v>0.22713677104577384</v>
      </c>
      <c r="I72" s="303">
        <f t="shared" si="10"/>
        <v>0.23435945681628151</v>
      </c>
      <c r="J72" s="303">
        <f t="shared" si="10"/>
        <v>0.23389833701742038</v>
      </c>
      <c r="K72" s="303">
        <f t="shared" si="10"/>
        <v>0.23117316427569276</v>
      </c>
      <c r="L72" s="303">
        <f t="shared" si="10"/>
        <v>0.24472806763003813</v>
      </c>
      <c r="M72" s="303">
        <f t="shared" si="10"/>
        <v>0.2451691590134141</v>
      </c>
      <c r="N72" s="303">
        <f t="shared" si="10"/>
        <v>0.274107881809251</v>
      </c>
      <c r="O72" s="303">
        <f t="shared" si="10"/>
        <v>0.24244871061652964</v>
      </c>
      <c r="P72" s="303">
        <f t="shared" si="10"/>
        <v>0.23805456343475395</v>
      </c>
      <c r="Q72" s="303">
        <f t="shared" si="10"/>
        <v>0.23903145751306909</v>
      </c>
      <c r="R72" s="303">
        <f t="shared" si="10"/>
        <v>0.24339952697162742</v>
      </c>
      <c r="S72" s="303">
        <f t="shared" si="10"/>
        <v>0.24010570378333465</v>
      </c>
      <c r="T72" s="303">
        <f t="shared" si="10"/>
        <v>0.24330896833517415</v>
      </c>
      <c r="U72" s="303">
        <f t="shared" si="10"/>
        <v>0.24530494636388017</v>
      </c>
      <c r="V72" s="303">
        <f t="shared" si="10"/>
        <v>0.24548108226097376</v>
      </c>
      <c r="W72" s="303">
        <f t="shared" si="10"/>
        <v>0.24375703961655629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5.7027372878456148E-2</v>
      </c>
      <c r="C73" s="304">
        <f t="shared" si="11"/>
        <v>5.7570372861614365E-2</v>
      </c>
      <c r="D73" s="304">
        <f t="shared" si="11"/>
        <v>5.864601149417123E-2</v>
      </c>
      <c r="E73" s="304">
        <f t="shared" si="11"/>
        <v>5.8815438782161972E-2</v>
      </c>
      <c r="F73" s="304">
        <f t="shared" si="11"/>
        <v>5.4803775405323697E-2</v>
      </c>
      <c r="G73" s="304">
        <f t="shared" si="11"/>
        <v>5.5778009150966402E-2</v>
      </c>
      <c r="H73" s="304">
        <f t="shared" si="11"/>
        <v>5.3107430626142663E-2</v>
      </c>
      <c r="I73" s="304">
        <f t="shared" si="11"/>
        <v>5.0368636200847673E-2</v>
      </c>
      <c r="J73" s="304">
        <f t="shared" si="11"/>
        <v>5.056859002890627E-2</v>
      </c>
      <c r="K73" s="304">
        <f t="shared" si="11"/>
        <v>5.1840241193018208E-2</v>
      </c>
      <c r="L73" s="304">
        <f t="shared" si="11"/>
        <v>4.5923596733999546E-2</v>
      </c>
      <c r="M73" s="304">
        <f t="shared" si="11"/>
        <v>4.5753149445735435E-2</v>
      </c>
      <c r="N73" s="304">
        <f t="shared" si="11"/>
        <v>2.4701206116825414E-2</v>
      </c>
      <c r="O73" s="304">
        <f t="shared" si="11"/>
        <v>4.7755780152772084E-2</v>
      </c>
      <c r="P73" s="304">
        <f t="shared" si="11"/>
        <v>5.002074206030737E-2</v>
      </c>
      <c r="Q73" s="304">
        <f t="shared" si="11"/>
        <v>4.9531666726429932E-2</v>
      </c>
      <c r="R73" s="304">
        <f t="shared" si="11"/>
        <v>4.7344677678950675E-2</v>
      </c>
      <c r="S73" s="304">
        <f t="shared" si="11"/>
        <v>4.8879530806918106E-2</v>
      </c>
      <c r="T73" s="304">
        <f t="shared" si="11"/>
        <v>4.7280097806310616E-2</v>
      </c>
      <c r="U73" s="304">
        <f t="shared" si="11"/>
        <v>4.6255551802634978E-2</v>
      </c>
      <c r="V73" s="304">
        <f t="shared" si="11"/>
        <v>4.6125784583401899E-2</v>
      </c>
      <c r="W73" s="304">
        <f t="shared" si="11"/>
        <v>4.7027550939179513E-2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4.495037070971588E-2</v>
      </c>
      <c r="C74" s="304">
        <f t="shared" si="12"/>
        <v>4.3735612196276551E-2</v>
      </c>
      <c r="D74" s="304">
        <f t="shared" si="12"/>
        <v>4.2449320415585266E-2</v>
      </c>
      <c r="E74" s="304">
        <f t="shared" si="12"/>
        <v>4.2134765045148737E-2</v>
      </c>
      <c r="F74" s="304">
        <f t="shared" si="12"/>
        <v>3.9062303884879142E-2</v>
      </c>
      <c r="G74" s="304">
        <f t="shared" si="12"/>
        <v>3.8891064901955631E-2</v>
      </c>
      <c r="H74" s="304">
        <f t="shared" si="12"/>
        <v>3.7215339298467105E-2</v>
      </c>
      <c r="I74" s="304">
        <f t="shared" si="12"/>
        <v>3.4991330503925146E-2</v>
      </c>
      <c r="J74" s="304">
        <f t="shared" si="12"/>
        <v>3.5129770763316075E-2</v>
      </c>
      <c r="K74" s="304">
        <f t="shared" si="12"/>
        <v>3.6083079130337377E-2</v>
      </c>
      <c r="L74" s="304">
        <f t="shared" si="12"/>
        <v>3.1484591081017456E-2</v>
      </c>
      <c r="M74" s="304">
        <f t="shared" si="12"/>
        <v>3.1322330693788057E-2</v>
      </c>
      <c r="N74" s="304">
        <f t="shared" si="12"/>
        <v>1.6708560037806981E-2</v>
      </c>
      <c r="O74" s="304">
        <f t="shared" si="12"/>
        <v>3.229415327841649E-2</v>
      </c>
      <c r="P74" s="304">
        <f t="shared" si="12"/>
        <v>3.377310902183852E-2</v>
      </c>
      <c r="Q74" s="304">
        <f t="shared" si="12"/>
        <v>3.3455919976759209E-2</v>
      </c>
      <c r="R74" s="304">
        <f t="shared" si="12"/>
        <v>3.1976037654891432E-2</v>
      </c>
      <c r="S74" s="304">
        <f t="shared" si="12"/>
        <v>3.3067709282091302E-2</v>
      </c>
      <c r="T74" s="304">
        <f t="shared" si="12"/>
        <v>3.1970657992907166E-2</v>
      </c>
      <c r="U74" s="304">
        <f t="shared" si="12"/>
        <v>3.1249015960008071E-2</v>
      </c>
      <c r="V74" s="304">
        <f t="shared" si="12"/>
        <v>3.113977886367891E-2</v>
      </c>
      <c r="W74" s="304">
        <f t="shared" si="12"/>
        <v>3.1748918763364775E-2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0.10147779150246418</v>
      </c>
      <c r="C76" s="304">
        <f t="shared" si="14"/>
        <v>0.10549781843026289</v>
      </c>
      <c r="D76" s="304">
        <f t="shared" si="14"/>
        <v>0.10882382184908969</v>
      </c>
      <c r="E76" s="304">
        <f t="shared" si="14"/>
        <v>0.10955071810844311</v>
      </c>
      <c r="F76" s="304">
        <f t="shared" si="14"/>
        <v>0.12750785559653266</v>
      </c>
      <c r="G76" s="304">
        <f t="shared" si="14"/>
        <v>0.12662997083943717</v>
      </c>
      <c r="H76" s="304">
        <f t="shared" si="14"/>
        <v>0.13681400112116407</v>
      </c>
      <c r="I76" s="304">
        <f t="shared" si="14"/>
        <v>0.1489994901115087</v>
      </c>
      <c r="J76" s="304">
        <f t="shared" si="14"/>
        <v>0.14819997622519807</v>
      </c>
      <c r="K76" s="304">
        <f t="shared" si="14"/>
        <v>0.14324984395233717</v>
      </c>
      <c r="L76" s="304">
        <f t="shared" si="14"/>
        <v>0.16731987981502114</v>
      </c>
      <c r="M76" s="304">
        <f t="shared" si="14"/>
        <v>0.1680936788738906</v>
      </c>
      <c r="N76" s="304">
        <f t="shared" si="14"/>
        <v>0.23269811565461859</v>
      </c>
      <c r="O76" s="304">
        <f t="shared" si="14"/>
        <v>0.16239877718534107</v>
      </c>
      <c r="P76" s="304">
        <f t="shared" si="14"/>
        <v>0.15426071235260808</v>
      </c>
      <c r="Q76" s="304">
        <f t="shared" si="14"/>
        <v>0.15604387080987994</v>
      </c>
      <c r="R76" s="304">
        <f t="shared" si="14"/>
        <v>0.16407881163778534</v>
      </c>
      <c r="S76" s="304">
        <f t="shared" si="14"/>
        <v>0.15815846369432524</v>
      </c>
      <c r="T76" s="304">
        <f t="shared" si="14"/>
        <v>0.16405821253595637</v>
      </c>
      <c r="U76" s="304">
        <f t="shared" si="14"/>
        <v>0.16780037860123714</v>
      </c>
      <c r="V76" s="304">
        <f t="shared" si="14"/>
        <v>0.16821551881389293</v>
      </c>
      <c r="W76" s="304">
        <f t="shared" si="14"/>
        <v>0.164980569914012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2.5544196077671263E-2</v>
      </c>
      <c r="C77" s="237">
        <f t="shared" si="15"/>
        <v>2.6556125432467236E-2</v>
      </c>
      <c r="D77" s="237">
        <f t="shared" si="15"/>
        <v>2.7393353777976266E-2</v>
      </c>
      <c r="E77" s="237">
        <f t="shared" si="15"/>
        <v>2.7576329582850747E-2</v>
      </c>
      <c r="F77" s="237">
        <f t="shared" si="15"/>
        <v>3.209653675525774E-2</v>
      </c>
      <c r="G77" s="237">
        <f t="shared" si="15"/>
        <v>3.18755538186287E-2</v>
      </c>
      <c r="H77" s="237">
        <f t="shared" si="15"/>
        <v>3.4439098634945042E-2</v>
      </c>
      <c r="I77" s="237">
        <f t="shared" si="15"/>
        <v>3.7506454708259959E-2</v>
      </c>
      <c r="J77" s="237">
        <f t="shared" si="15"/>
        <v>3.7305199446627212E-2</v>
      </c>
      <c r="K77" s="237">
        <f t="shared" si="15"/>
        <v>3.6059142082585184E-2</v>
      </c>
      <c r="L77" s="237">
        <f t="shared" si="15"/>
        <v>4.2118100467169739E-2</v>
      </c>
      <c r="M77" s="237">
        <f t="shared" si="15"/>
        <v>4.2312882740136323E-2</v>
      </c>
      <c r="N77" s="237">
        <f t="shared" si="15"/>
        <v>5.8575242968722525E-2</v>
      </c>
      <c r="O77" s="237">
        <f t="shared" si="15"/>
        <v>4.0879350503954012E-2</v>
      </c>
      <c r="P77" s="237">
        <f t="shared" si="15"/>
        <v>3.8830820271848171E-2</v>
      </c>
      <c r="Q77" s="237">
        <f t="shared" si="15"/>
        <v>3.9279680545566312E-2</v>
      </c>
      <c r="R77" s="237">
        <f t="shared" si="15"/>
        <v>4.1302252193428E-2</v>
      </c>
      <c r="S77" s="237">
        <f t="shared" si="15"/>
        <v>3.9811970167413356E-2</v>
      </c>
      <c r="T77" s="237">
        <f t="shared" si="15"/>
        <v>4.129706694561807E-2</v>
      </c>
      <c r="U77" s="237">
        <f t="shared" si="15"/>
        <v>4.2239052598946135E-2</v>
      </c>
      <c r="V77" s="237">
        <f t="shared" si="15"/>
        <v>4.2343552537649973E-2</v>
      </c>
      <c r="W77" s="237">
        <f t="shared" si="15"/>
        <v>4.152924462085026E-2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0.49362783284040984</v>
      </c>
      <c r="C81" s="324">
        <f>IF(C$5=0,0,C$5/TEL_fec!C$5)</f>
        <v>0.49170842859550579</v>
      </c>
      <c r="D81" s="324">
        <f>IF(D$5=0,0,D$5/TEL_fec!D$5)</f>
        <v>0.4891833110656002</v>
      </c>
      <c r="E81" s="324">
        <f>IF(E$5=0,0,E$5/TEL_fec!E$5)</f>
        <v>0.49193850081772189</v>
      </c>
      <c r="F81" s="324">
        <f>IF(F$5=0,0,F$5/TEL_fec!F$5)</f>
        <v>0.49252967325988362</v>
      </c>
      <c r="G81" s="324">
        <f>IF(G$5=0,0,G$5/TEL_fec!G$5)</f>
        <v>0.49175150542649487</v>
      </c>
      <c r="H81" s="324">
        <f>IF(H$5=0,0,H$5/TEL_fec!H$5)</f>
        <v>0.49182945323856486</v>
      </c>
      <c r="I81" s="324">
        <f>IF(I$5=0,0,I$5/TEL_fec!I$5)</f>
        <v>0.49128521481345216</v>
      </c>
      <c r="J81" s="324">
        <f>IF(J$5=0,0,J$5/TEL_fec!J$5)</f>
        <v>0.49127011957192496</v>
      </c>
      <c r="K81" s="324">
        <f>IF(K$5=0,0,K$5/TEL_fec!K$5)</f>
        <v>0.49109152802064154</v>
      </c>
      <c r="L81" s="324">
        <f>IF(L$5=0,0,L$5/TEL_fec!L$5)</f>
        <v>0.49096973412859463</v>
      </c>
      <c r="M81" s="324">
        <f>IF(M$5=0,0,M$5/TEL_fec!M$5)</f>
        <v>0.49094665566748552</v>
      </c>
      <c r="N81" s="324">
        <f>IF(N$5=0,0,N$5/TEL_fec!N$5)</f>
        <v>0.50073998805661879</v>
      </c>
      <c r="O81" s="324">
        <f>IF(O$5=0,0,O$5/TEL_fec!O$5)</f>
        <v>0.49011747367290065</v>
      </c>
      <c r="P81" s="324">
        <f>IF(P$5=0,0,P$5/TEL_fec!P$5)</f>
        <v>0.489366407828141</v>
      </c>
      <c r="Q81" s="324">
        <f>IF(Q$5=0,0,Q$5/TEL_fec!Q$5)</f>
        <v>0.48941295554386166</v>
      </c>
      <c r="R81" s="324">
        <f>IF(R$5=0,0,R$5/TEL_fec!R$5)</f>
        <v>0.48941977359689115</v>
      </c>
      <c r="S81" s="324">
        <f>IF(S$5=0,0,S$5/TEL_fec!S$5)</f>
        <v>0.48944753586616924</v>
      </c>
      <c r="T81" s="324">
        <f>IF(T$5=0,0,T$5/TEL_fec!T$5)</f>
        <v>0.49015729632938998</v>
      </c>
      <c r="U81" s="324">
        <f>IF(U$5=0,0,U$5/TEL_fec!U$5)</f>
        <v>0.4903660262759213</v>
      </c>
      <c r="V81" s="324">
        <f>IF(V$5=0,0,V$5/TEL_fec!V$5)</f>
        <v>0.49041960246831856</v>
      </c>
      <c r="W81" s="324">
        <f>IF(W$5=0,0,W$5/TEL_fec!W$5)</f>
        <v>0.49023614904121365</v>
      </c>
      <c r="DA81" s="95"/>
    </row>
    <row r="82" spans="1:105" ht="12" customHeight="1" x14ac:dyDescent="0.25">
      <c r="A82" s="55" t="s">
        <v>92</v>
      </c>
      <c r="B82" s="336">
        <f>IF(B$6=0,0,B$6/TEL_fec!B$6)</f>
        <v>0.48249222326832203</v>
      </c>
      <c r="C82" s="336">
        <f>IF(C$6=0,0,C$6/TEL_fec!C$6)</f>
        <v>0.48249222326832192</v>
      </c>
      <c r="D82" s="336">
        <f>IF(D$6=0,0,D$6/TEL_fec!D$6)</f>
        <v>0.48249222326832181</v>
      </c>
      <c r="E82" s="336">
        <f>IF(E$6=0,0,E$6/TEL_fec!E$6)</f>
        <v>0.48249222326832186</v>
      </c>
      <c r="F82" s="336">
        <f>IF(F$6=0,0,F$6/TEL_fec!F$6)</f>
        <v>0.48249222326832186</v>
      </c>
      <c r="G82" s="336">
        <f>IF(G$6=0,0,G$6/TEL_fec!G$6)</f>
        <v>0.48249222326832192</v>
      </c>
      <c r="H82" s="336">
        <f>IF(H$6=0,0,H$6/TEL_fec!H$6)</f>
        <v>0.48249222326832186</v>
      </c>
      <c r="I82" s="336">
        <f>IF(I$6=0,0,I$6/TEL_fec!I$6)</f>
        <v>0.48249222326832186</v>
      </c>
      <c r="J82" s="336">
        <f>IF(J$6=0,0,J$6/TEL_fec!J$6)</f>
        <v>0.48249222326832197</v>
      </c>
      <c r="K82" s="336">
        <f>IF(K$6=0,0,K$6/TEL_fec!K$6)</f>
        <v>0.48249222326832181</v>
      </c>
      <c r="L82" s="336">
        <f>IF(L$6=0,0,L$6/TEL_fec!L$6)</f>
        <v>0.48249222326832186</v>
      </c>
      <c r="M82" s="336">
        <f>IF(M$6=0,0,M$6/TEL_fec!M$6)</f>
        <v>0.48249222326832197</v>
      </c>
      <c r="N82" s="336">
        <f>IF(N$6=0,0,N$6/TEL_fec!N$6)</f>
        <v>0.48249222326832208</v>
      </c>
      <c r="O82" s="336">
        <f>IF(O$6=0,0,O$6/TEL_fec!O$6)</f>
        <v>0.48249222326832203</v>
      </c>
      <c r="P82" s="336">
        <f>IF(P$6=0,0,P$6/TEL_fec!P$6)</f>
        <v>0.48249222326832197</v>
      </c>
      <c r="Q82" s="336">
        <f>IF(Q$6=0,0,Q$6/TEL_fec!Q$6)</f>
        <v>0.48249222326832214</v>
      </c>
      <c r="R82" s="336">
        <f>IF(R$6=0,0,R$6/TEL_fec!R$6)</f>
        <v>0.48249222326832203</v>
      </c>
      <c r="S82" s="336">
        <f>IF(S$6=0,0,S$6/TEL_fec!S$6)</f>
        <v>0.48249222326832203</v>
      </c>
      <c r="T82" s="336">
        <f>IF(T$6=0,0,T$6/TEL_fec!T$6)</f>
        <v>0.48249222326832192</v>
      </c>
      <c r="U82" s="336">
        <f>IF(U$6=0,0,U$6/TEL_fec!U$6)</f>
        <v>0.48249222326832197</v>
      </c>
      <c r="V82" s="336">
        <f>IF(V$6=0,0,V$6/TEL_fec!V$6)</f>
        <v>0.48249222326832203</v>
      </c>
      <c r="W82" s="336">
        <f>IF(W$6=0,0,W$6/TEL_fec!W$6)</f>
        <v>0.48249222326832192</v>
      </c>
      <c r="DA82" s="67"/>
    </row>
    <row r="83" spans="1:105" ht="12" customHeight="1" x14ac:dyDescent="0.25">
      <c r="A83" s="202" t="s">
        <v>93</v>
      </c>
      <c r="B83" s="337">
        <f>IF(B$7=0,0,B$7/TEL_fec!B$7)</f>
        <v>0.12394102181740736</v>
      </c>
      <c r="C83" s="337">
        <f>IF(C$7=0,0,C$7/TEL_fec!C$7)</f>
        <v>0.12394102181740747</v>
      </c>
      <c r="D83" s="337">
        <f>IF(D$7=0,0,D$7/TEL_fec!D$7)</f>
        <v>0.12394102181740747</v>
      </c>
      <c r="E83" s="337">
        <f>IF(E$7=0,0,E$7/TEL_fec!E$7)</f>
        <v>0.12394102181740738</v>
      </c>
      <c r="F83" s="337">
        <f>IF(F$7=0,0,F$7/TEL_fec!F$7)</f>
        <v>0.12394102181740731</v>
      </c>
      <c r="G83" s="337">
        <f>IF(G$7=0,0,G$7/TEL_fec!G$7)</f>
        <v>0.12394102181740738</v>
      </c>
      <c r="H83" s="337">
        <f>IF(H$7=0,0,H$7/TEL_fec!H$7)</f>
        <v>0.12394102181740743</v>
      </c>
      <c r="I83" s="337">
        <f>IF(I$7=0,0,I$7/TEL_fec!I$7)</f>
        <v>0.12394102181740742</v>
      </c>
      <c r="J83" s="337">
        <f>IF(J$7=0,0,J$7/TEL_fec!J$7)</f>
        <v>0.12394102181740743</v>
      </c>
      <c r="K83" s="337">
        <f>IF(K$7=0,0,K$7/TEL_fec!K$7)</f>
        <v>0.12394102181740743</v>
      </c>
      <c r="L83" s="337">
        <f>IF(L$7=0,0,L$7/TEL_fec!L$7)</f>
        <v>0.12394102181740743</v>
      </c>
      <c r="M83" s="337">
        <f>IF(M$7=0,0,M$7/TEL_fec!M$7)</f>
        <v>0.12394102181740742</v>
      </c>
      <c r="N83" s="337">
        <f>IF(N$7=0,0,N$7/TEL_fec!N$7)</f>
        <v>0.12394102181740747</v>
      </c>
      <c r="O83" s="337">
        <f>IF(O$7=0,0,O$7/TEL_fec!O$7)</f>
        <v>0.12394102181740743</v>
      </c>
      <c r="P83" s="337">
        <f>IF(P$7=0,0,P$7/TEL_fec!P$7)</f>
        <v>0.12394102181740743</v>
      </c>
      <c r="Q83" s="337">
        <f>IF(Q$7=0,0,Q$7/TEL_fec!Q$7)</f>
        <v>0.12394102181740746</v>
      </c>
      <c r="R83" s="337">
        <f>IF(R$7=0,0,R$7/TEL_fec!R$7)</f>
        <v>0.12394102181740743</v>
      </c>
      <c r="S83" s="337">
        <f>IF(S$7=0,0,S$7/TEL_fec!S$7)</f>
        <v>0.12394102181740735</v>
      </c>
      <c r="T83" s="337">
        <f>IF(T$7=0,0,T$7/TEL_fec!T$7)</f>
        <v>0.12394102181740736</v>
      </c>
      <c r="U83" s="337">
        <f>IF(U$7=0,0,U$7/TEL_fec!U$7)</f>
        <v>0.12394102181740745</v>
      </c>
      <c r="V83" s="337">
        <f>IF(V$7=0,0,V$7/TEL_fec!V$7)</f>
        <v>0.12394102181740745</v>
      </c>
      <c r="W83" s="337">
        <f>IF(W$7=0,0,W$7/TEL_fec!W$7)</f>
        <v>0.12394102181740738</v>
      </c>
      <c r="DA83" s="174"/>
    </row>
    <row r="84" spans="1:105" ht="12" customHeight="1" x14ac:dyDescent="0.25">
      <c r="A84" s="202" t="s">
        <v>94</v>
      </c>
      <c r="B84" s="337">
        <f>IF(B$8=0,0,B$8/TEL_fec!B$8)</f>
        <v>0.66819091749383408</v>
      </c>
      <c r="C84" s="337">
        <f>IF(C$8=0,0,C$8/TEL_fec!C$8)</f>
        <v>0.66819091749383419</v>
      </c>
      <c r="D84" s="337">
        <f>IF(D$8=0,0,D$8/TEL_fec!D$8)</f>
        <v>0.66819091749383419</v>
      </c>
      <c r="E84" s="337">
        <f>IF(E$8=0,0,E$8/TEL_fec!E$8)</f>
        <v>0.6681909174938343</v>
      </c>
      <c r="F84" s="337">
        <f>IF(F$8=0,0,F$8/TEL_fec!F$8)</f>
        <v>0.66819091749383419</v>
      </c>
      <c r="G84" s="337">
        <f>IF(G$8=0,0,G$8/TEL_fec!G$8)</f>
        <v>0.66819091749383419</v>
      </c>
      <c r="H84" s="337">
        <f>IF(H$8=0,0,H$8/TEL_fec!H$8)</f>
        <v>0.66819091749383419</v>
      </c>
      <c r="I84" s="337">
        <f>IF(I$8=0,0,I$8/TEL_fec!I$8)</f>
        <v>0.66819091749383408</v>
      </c>
      <c r="J84" s="337">
        <f>IF(J$8=0,0,J$8/TEL_fec!J$8)</f>
        <v>0.66819091749383452</v>
      </c>
      <c r="K84" s="337">
        <f>IF(K$8=0,0,K$8/TEL_fec!K$8)</f>
        <v>0.66819091749383419</v>
      </c>
      <c r="L84" s="337">
        <f>IF(L$8=0,0,L$8/TEL_fec!L$8)</f>
        <v>0.66819091749383408</v>
      </c>
      <c r="M84" s="337">
        <f>IF(M$8=0,0,M$8/TEL_fec!M$8)</f>
        <v>0.66819091749383408</v>
      </c>
      <c r="N84" s="337">
        <f>IF(N$8=0,0,N$8/TEL_fec!N$8)</f>
        <v>0.66819091749383419</v>
      </c>
      <c r="O84" s="337">
        <f>IF(O$8=0,0,O$8/TEL_fec!O$8)</f>
        <v>0.66819091749383419</v>
      </c>
      <c r="P84" s="337">
        <f>IF(P$8=0,0,P$8/TEL_fec!P$8)</f>
        <v>0.66819091749383419</v>
      </c>
      <c r="Q84" s="337">
        <f>IF(Q$8=0,0,Q$8/TEL_fec!Q$8)</f>
        <v>0.66819091749383419</v>
      </c>
      <c r="R84" s="337">
        <f>IF(R$8=0,0,R$8/TEL_fec!R$8)</f>
        <v>0.66819091749383419</v>
      </c>
      <c r="S84" s="337">
        <f>IF(S$8=0,0,S$8/TEL_fec!S$8)</f>
        <v>0.66819091749383408</v>
      </c>
      <c r="T84" s="337">
        <f>IF(T$8=0,0,T$8/TEL_fec!T$8)</f>
        <v>0.66819091749383419</v>
      </c>
      <c r="U84" s="337">
        <f>IF(U$8=0,0,U$8/TEL_fec!U$8)</f>
        <v>0.66819091749383408</v>
      </c>
      <c r="V84" s="337">
        <f>IF(V$8=0,0,V$8/TEL_fec!V$8)</f>
        <v>0.66819091749383419</v>
      </c>
      <c r="W84" s="337">
        <f>IF(W$8=0,0,W$8/TEL_fec!W$8)</f>
        <v>0.66819091749383419</v>
      </c>
      <c r="DA84" s="174"/>
    </row>
    <row r="85" spans="1:105" ht="12" customHeight="1" x14ac:dyDescent="0.25">
      <c r="A85" s="202" t="s">
        <v>95</v>
      </c>
      <c r="B85" s="337">
        <f>IF(B$9=0,0,B$9/TEL_fec!B$9)</f>
        <v>0.48033916355107648</v>
      </c>
      <c r="C85" s="337">
        <f>IF(C$9=0,0,C$9/TEL_fec!C$9)</f>
        <v>0.48033916355107614</v>
      </c>
      <c r="D85" s="337">
        <f>IF(D$9=0,0,D$9/TEL_fec!D$9)</f>
        <v>0.48033916355107648</v>
      </c>
      <c r="E85" s="337">
        <f>IF(E$9=0,0,E$9/TEL_fec!E$9)</f>
        <v>0.4803391635510762</v>
      </c>
      <c r="F85" s="337">
        <f>IF(F$9=0,0,F$9/TEL_fec!F$9)</f>
        <v>0.48033916355107648</v>
      </c>
      <c r="G85" s="337">
        <f>IF(G$9=0,0,G$9/TEL_fec!G$9)</f>
        <v>0.48033916355107642</v>
      </c>
      <c r="H85" s="337">
        <f>IF(H$9=0,0,H$9/TEL_fec!H$9)</f>
        <v>0.48033916355107625</v>
      </c>
      <c r="I85" s="337">
        <f>IF(I$9=0,0,I$9/TEL_fec!I$9)</f>
        <v>0.4803391635510762</v>
      </c>
      <c r="J85" s="337">
        <f>IF(J$9=0,0,J$9/TEL_fec!J$9)</f>
        <v>0.48033916355107631</v>
      </c>
      <c r="K85" s="337">
        <f>IF(K$9=0,0,K$9/TEL_fec!K$9)</f>
        <v>0.48033916355107625</v>
      </c>
      <c r="L85" s="337">
        <f>IF(L$9=0,0,L$9/TEL_fec!L$9)</f>
        <v>0.48033916355107636</v>
      </c>
      <c r="M85" s="337">
        <f>IF(M$9=0,0,M$9/TEL_fec!M$9)</f>
        <v>0.4803391635510762</v>
      </c>
      <c r="N85" s="337">
        <f>IF(N$9=0,0,N$9/TEL_fec!N$9)</f>
        <v>0.48033916355107636</v>
      </c>
      <c r="O85" s="337">
        <f>IF(O$9=0,0,O$9/TEL_fec!O$9)</f>
        <v>0.48033916355107631</v>
      </c>
      <c r="P85" s="337">
        <f>IF(P$9=0,0,P$9/TEL_fec!P$9)</f>
        <v>0.4803391635510762</v>
      </c>
      <c r="Q85" s="337">
        <f>IF(Q$9=0,0,Q$9/TEL_fec!Q$9)</f>
        <v>0.48033916355107631</v>
      </c>
      <c r="R85" s="337">
        <f>IF(R$9=0,0,R$9/TEL_fec!R$9)</f>
        <v>0.48033916355107625</v>
      </c>
      <c r="S85" s="337">
        <f>IF(S$9=0,0,S$9/TEL_fec!S$9)</f>
        <v>0.4803391635510762</v>
      </c>
      <c r="T85" s="337">
        <f>IF(T$9=0,0,T$9/TEL_fec!T$9)</f>
        <v>0.48033916355107625</v>
      </c>
      <c r="U85" s="337">
        <f>IF(U$9=0,0,U$9/TEL_fec!U$9)</f>
        <v>0.48033916355107614</v>
      </c>
      <c r="V85" s="337">
        <f>IF(V$9=0,0,V$9/TEL_fec!V$9)</f>
        <v>0.48033916355107642</v>
      </c>
      <c r="W85" s="337">
        <f>IF(W$9=0,0,W$9/TEL_fec!W$9)</f>
        <v>0.4803391635510762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0.68537908051593754</v>
      </c>
      <c r="C86" s="338">
        <f>IF(C$10=0,0,C$10/TEL_fec!C$10)</f>
        <v>0.68531715665603543</v>
      </c>
      <c r="D86" s="338">
        <f>IF(D$10=0,0,D$10/TEL_fec!D$10)</f>
        <v>0.68397669925180238</v>
      </c>
      <c r="E86" s="338">
        <f>IF(E$10=0,0,E$10/TEL_fec!E$10)</f>
        <v>0.68308735278912791</v>
      </c>
      <c r="F86" s="338">
        <f>IF(F$10=0,0,F$10/TEL_fec!F$10)</f>
        <v>0.69394097171686486</v>
      </c>
      <c r="G86" s="338">
        <f>IF(G$10=0,0,G$10/TEL_fec!G$10)</f>
        <v>0.69113579350808008</v>
      </c>
      <c r="H86" s="338">
        <f>IF(H$10=0,0,H$10/TEL_fec!H$10)</f>
        <v>0.69977677328989829</v>
      </c>
      <c r="I86" s="338">
        <f>IF(I$10=0,0,I$10/TEL_fec!I$10)</f>
        <v>0.70981784503174949</v>
      </c>
      <c r="J86" s="338">
        <f>IF(J$10=0,0,J$10/TEL_fec!J$10)</f>
        <v>0.70905604963710844</v>
      </c>
      <c r="K86" s="338">
        <f>IF(K$10=0,0,K$10/TEL_fec!K$10)</f>
        <v>0.70339535358570315</v>
      </c>
      <c r="L86" s="338">
        <f>IF(L$10=0,0,L$10/TEL_fec!L$10)</f>
        <v>0.73009152267198751</v>
      </c>
      <c r="M86" s="338">
        <f>IF(M$10=0,0,M$10/TEL_fec!M$10)</f>
        <v>0.7308507518694195</v>
      </c>
      <c r="N86" s="338">
        <f>IF(N$10=0,0,N$10/TEL_fec!N$10)</f>
        <v>0.82128832502743332</v>
      </c>
      <c r="O86" s="338">
        <f>IF(O$10=0,0,O$10/TEL_fec!O$10)</f>
        <v>0.71959188327060386</v>
      </c>
      <c r="P86" s="338">
        <f>IF(P$10=0,0,P$10/TEL_fec!P$10)</f>
        <v>0.70980785436163718</v>
      </c>
      <c r="Q86" s="338">
        <f>IF(Q$10=0,0,Q$10/TEL_fec!Q$10)</f>
        <v>0.71192665854910153</v>
      </c>
      <c r="R86" s="338">
        <f>IF(R$10=0,0,R$10/TEL_fec!R$10)</f>
        <v>0.72232630905124695</v>
      </c>
      <c r="S86" s="338">
        <f>IF(S$10=0,0,S$10/TEL_fec!S$10)</f>
        <v>0.71599605978311798</v>
      </c>
      <c r="T86" s="338">
        <f>IF(T$10=0,0,T$10/TEL_fec!T$10)</f>
        <v>0.72247407129464336</v>
      </c>
      <c r="U86" s="338">
        <f>IF(U$10=0,0,U$10/TEL_fec!U$10)</f>
        <v>0.72752284688600966</v>
      </c>
      <c r="V86" s="338">
        <f>IF(V$10=0,0,V$10/TEL_fec!V$10)</f>
        <v>0.7290417763583843</v>
      </c>
      <c r="W86" s="338">
        <f>IF(W$10=0,0,W$10/TEL_fec!W$10)</f>
        <v>0.72483264757215571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0.55500459629987098</v>
      </c>
      <c r="C87" s="351">
        <f>IF(C$16=0,0,C$16/TEL_fec!C$16)</f>
        <v>0.55086693284118349</v>
      </c>
      <c r="D87" s="351">
        <f>IF(D$16=0,0,D$16/TEL_fec!D$16)</f>
        <v>0.54471297239896832</v>
      </c>
      <c r="E87" s="351">
        <f>IF(E$16=0,0,E$16/TEL_fec!E$16)</f>
        <v>0.54924723358011995</v>
      </c>
      <c r="F87" s="351">
        <f>IF(F$16=0,0,F$16/TEL_fec!F$16)</f>
        <v>0.55138463949571326</v>
      </c>
      <c r="G87" s="351">
        <f>IF(G$16=0,0,G$16/TEL_fec!G$16)</f>
        <v>0.54896326845504739</v>
      </c>
      <c r="H87" s="351">
        <f>IF(H$16=0,0,H$16/TEL_fec!H$16)</f>
        <v>0.54962259884802622</v>
      </c>
      <c r="I87" s="351">
        <f>IF(I$16=0,0,I$16/TEL_fec!I$16)</f>
        <v>0.54831183251272664</v>
      </c>
      <c r="J87" s="351">
        <f>IF(J$16=0,0,J$16/TEL_fec!J$16)</f>
        <v>0.54825972011075641</v>
      </c>
      <c r="K87" s="351">
        <f>IF(K$16=0,0,K$16/TEL_fec!K$16)</f>
        <v>0.54837605352050534</v>
      </c>
      <c r="L87" s="351">
        <f>IF(L$16=0,0,L$16/TEL_fec!L$16)</f>
        <v>0.54571834848431622</v>
      </c>
      <c r="M87" s="351">
        <f>IF(M$16=0,0,M$16/TEL_fec!M$16)</f>
        <v>0.54552096381910686</v>
      </c>
      <c r="N87" s="351">
        <f>IF(N$16=0,0,N$16/TEL_fec!N$16)</f>
        <v>0.54526544220130946</v>
      </c>
      <c r="O87" s="351">
        <f>IF(O$16=0,0,O$16/TEL_fec!O$16)</f>
        <v>0.54434540825687949</v>
      </c>
      <c r="P87" s="351">
        <f>IF(P$16=0,0,P$16/TEL_fec!P$16)</f>
        <v>0.5431735524788599</v>
      </c>
      <c r="Q87" s="351">
        <f>IF(Q$16=0,0,Q$16/TEL_fec!Q$16)</f>
        <v>0.54314211067644524</v>
      </c>
      <c r="R87" s="351">
        <f>IF(R$16=0,0,R$16/TEL_fec!R$16)</f>
        <v>0.54208063299916687</v>
      </c>
      <c r="S87" s="351">
        <f>IF(S$16=0,0,S$16/TEL_fec!S$16)</f>
        <v>0.54269691139474374</v>
      </c>
      <c r="T87" s="351">
        <f>IF(T$16=0,0,T$16/TEL_fec!T$16)</f>
        <v>0.54401773249437113</v>
      </c>
      <c r="U87" s="351">
        <f>IF(U$16=0,0,U$16/TEL_fec!U$16)</f>
        <v>0.54392431834009802</v>
      </c>
      <c r="V87" s="351">
        <f>IF(V$16=0,0,V$16/TEL_fec!V$16)</f>
        <v>0.54366622255278885</v>
      </c>
      <c r="W87" s="351">
        <f>IF(W$16=0,0,W$16/TEL_fec!W$16)</f>
        <v>0.54364462124238222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0.49096560441911646</v>
      </c>
      <c r="C88" s="351">
        <f>IF(C$27=0,0,C$27/TEL_fec!C$27)</f>
        <v>0.48730536366720079</v>
      </c>
      <c r="D88" s="351">
        <f>IF(D$27=0,0,D$27/TEL_fec!D$27)</f>
        <v>0.48186147558370251</v>
      </c>
      <c r="E88" s="351">
        <f>IF(E$27=0,0,E$27/TEL_fec!E$27)</f>
        <v>0.48587255278241387</v>
      </c>
      <c r="F88" s="351">
        <f>IF(F$27=0,0,F$27/TEL_fec!F$27)</f>
        <v>0.48776333493851565</v>
      </c>
      <c r="G88" s="351">
        <f>IF(G$27=0,0,G$27/TEL_fec!G$27)</f>
        <v>0.48562135286408048</v>
      </c>
      <c r="H88" s="351">
        <f>IF(H$27=0,0,H$27/TEL_fec!H$27)</f>
        <v>0.48620460667325383</v>
      </c>
      <c r="I88" s="351">
        <f>IF(I$27=0,0,I$27/TEL_fec!I$27)</f>
        <v>0.48504508260741175</v>
      </c>
      <c r="J88" s="351">
        <f>IF(J$27=0,0,J$27/TEL_fec!J$27)</f>
        <v>0.48499898317489976</v>
      </c>
      <c r="K88" s="351">
        <f>IF(K$27=0,0,K$27/TEL_fec!K$27)</f>
        <v>0.48510189349890837</v>
      </c>
      <c r="L88" s="351">
        <f>IF(L$27=0,0,L$27/TEL_fec!L$27)</f>
        <v>0.48275084673612573</v>
      </c>
      <c r="M88" s="351">
        <f>IF(M$27=0,0,M$27/TEL_fec!M$27)</f>
        <v>0.48257623722459442</v>
      </c>
      <c r="N88" s="351">
        <f>IF(N$27=0,0,N$27/TEL_fec!N$27)</f>
        <v>0.48235019887038882</v>
      </c>
      <c r="O88" s="351">
        <f>IF(O$27=0,0,O$27/TEL_fec!O$27)</f>
        <v>0.48153632268877788</v>
      </c>
      <c r="P88" s="351">
        <f>IF(P$27=0,0,P$27/TEL_fec!P$27)</f>
        <v>0.48049968103899127</v>
      </c>
      <c r="Q88" s="351">
        <f>IF(Q$27=0,0,Q$27/TEL_fec!Q$27)</f>
        <v>0.4804718671368553</v>
      </c>
      <c r="R88" s="351">
        <f>IF(R$27=0,0,R$27/TEL_fec!R$27)</f>
        <v>0.47953286765310882</v>
      </c>
      <c r="S88" s="351">
        <f>IF(S$27=0,0,S$27/TEL_fec!S$27)</f>
        <v>0.4800780370030423</v>
      </c>
      <c r="T88" s="351">
        <f>IF(T$27=0,0,T$27/TEL_fec!T$27)</f>
        <v>0.48124645566809748</v>
      </c>
      <c r="U88" s="351">
        <f>IF(U$27=0,0,U$27/TEL_fec!U$27)</f>
        <v>0.48116382007008651</v>
      </c>
      <c r="V88" s="351">
        <f>IF(V$27=0,0,V$27/TEL_fec!V$27)</f>
        <v>0.48093550456592832</v>
      </c>
      <c r="W88" s="351">
        <f>IF(W$27=0,0,W$27/TEL_fec!W$27)</f>
        <v>0.48091639571441486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0.58964269165691496</v>
      </c>
      <c r="C89" s="351">
        <f>IF(C$38=0,0,C$38/TEL_fec!C$38)</f>
        <v>0.58964269165691496</v>
      </c>
      <c r="D89" s="351">
        <f>IF(D$38=0,0,D$38/TEL_fec!D$38)</f>
        <v>0.58964269165691507</v>
      </c>
      <c r="E89" s="351">
        <f>IF(E$38=0,0,E$38/TEL_fec!E$38)</f>
        <v>0.58964269165691485</v>
      </c>
      <c r="F89" s="351">
        <f>IF(F$38=0,0,F$38/TEL_fec!F$38)</f>
        <v>0.58964269165691485</v>
      </c>
      <c r="G89" s="351">
        <f>IF(G$38=0,0,G$38/TEL_fec!G$38)</f>
        <v>0.58964269165691507</v>
      </c>
      <c r="H89" s="351">
        <f>IF(H$38=0,0,H$38/TEL_fec!H$38)</f>
        <v>0.5896426916569153</v>
      </c>
      <c r="I89" s="351">
        <f>IF(I$38=0,0,I$38/TEL_fec!I$38)</f>
        <v>0.58964269165691485</v>
      </c>
      <c r="J89" s="351">
        <f>IF(J$38=0,0,J$38/TEL_fec!J$38)</f>
        <v>0.5896426916569153</v>
      </c>
      <c r="K89" s="351">
        <f>IF(K$38=0,0,K$38/TEL_fec!K$38)</f>
        <v>0.58964269165691519</v>
      </c>
      <c r="L89" s="351">
        <f>IF(L$38=0,0,L$38/TEL_fec!L$38)</f>
        <v>0.58964269165691507</v>
      </c>
      <c r="M89" s="351">
        <f>IF(M$38=0,0,M$38/TEL_fec!M$38)</f>
        <v>0.58964269165691507</v>
      </c>
      <c r="N89" s="351">
        <f>IF(N$38=0,0,N$38/TEL_fec!N$38)</f>
        <v>0.58964269165691507</v>
      </c>
      <c r="O89" s="351">
        <f>IF(O$38=0,0,O$38/TEL_fec!O$38)</f>
        <v>0.58964269165691496</v>
      </c>
      <c r="P89" s="351">
        <f>IF(P$38=0,0,P$38/TEL_fec!P$38)</f>
        <v>0.58964269165691496</v>
      </c>
      <c r="Q89" s="351">
        <f>IF(Q$38=0,0,Q$38/TEL_fec!Q$38)</f>
        <v>0.58964269165691507</v>
      </c>
      <c r="R89" s="351">
        <f>IF(R$38=0,0,R$38/TEL_fec!R$38)</f>
        <v>0.58964269165691519</v>
      </c>
      <c r="S89" s="351">
        <f>IF(S$38=0,0,S$38/TEL_fec!S$38)</f>
        <v>0.58964269165691507</v>
      </c>
      <c r="T89" s="351">
        <f>IF(T$38=0,0,T$38/TEL_fec!T$38)</f>
        <v>0.58964269165691496</v>
      </c>
      <c r="U89" s="351">
        <f>IF(U$38=0,0,U$38/TEL_fec!U$38)</f>
        <v>0.58964269165691485</v>
      </c>
      <c r="V89" s="351">
        <f>IF(V$38=0,0,V$38/TEL_fec!V$38)</f>
        <v>0.58964269165691496</v>
      </c>
      <c r="W89" s="351">
        <f>IF(W$38=0,0,W$38/TEL_fec!W$38)</f>
        <v>0.58964269165691496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0.40879462632715879</v>
      </c>
      <c r="C90" s="351">
        <f>IF(C$39=0,0,C$39/TEL_fec!C$39)</f>
        <v>0.40798620167786881</v>
      </c>
      <c r="D90" s="351">
        <f>IF(D$39=0,0,D$39/TEL_fec!D$39)</f>
        <v>0.40696076459410707</v>
      </c>
      <c r="E90" s="351">
        <f>IF(E$39=0,0,E$39/TEL_fec!E$39)</f>
        <v>0.40937055135565764</v>
      </c>
      <c r="F90" s="351">
        <f>IF(F$39=0,0,F$39/TEL_fec!F$39)</f>
        <v>0.4123094728021261</v>
      </c>
      <c r="G90" s="351">
        <f>IF(G$39=0,0,G$39/TEL_fec!G$39)</f>
        <v>0.41182666767469261</v>
      </c>
      <c r="H90" s="351">
        <f>IF(H$39=0,0,H$39/TEL_fec!H$39)</f>
        <v>0.41297994988251441</v>
      </c>
      <c r="I90" s="351">
        <f>IF(I$39=0,0,I$39/TEL_fec!I$39)</f>
        <v>0.41400049733512728</v>
      </c>
      <c r="J90" s="351">
        <f>IF(J$39=0,0,J$39/TEL_fec!J$39)</f>
        <v>0.41391673679205931</v>
      </c>
      <c r="K90" s="351">
        <f>IF(K$39=0,0,K$39/TEL_fec!K$39)</f>
        <v>0.41343311635752561</v>
      </c>
      <c r="L90" s="351">
        <f>IF(L$39=0,0,L$39/TEL_fec!L$39)</f>
        <v>0.4154513892002677</v>
      </c>
      <c r="M90" s="351">
        <f>IF(M$39=0,0,M$39/TEL_fec!M$39)</f>
        <v>0.41550175568952497</v>
      </c>
      <c r="N90" s="351">
        <f>IF(N$39=0,0,N$39/TEL_fec!N$39)</f>
        <v>0.42162422397033589</v>
      </c>
      <c r="O90" s="351">
        <f>IF(O$39=0,0,O$39/TEL_fec!O$39)</f>
        <v>0.41478674225253687</v>
      </c>
      <c r="P90" s="351">
        <f>IF(P$39=0,0,P$39/TEL_fec!P$39)</f>
        <v>0.41384044457173874</v>
      </c>
      <c r="Q90" s="351">
        <f>IF(Q$39=0,0,Q$39/TEL_fec!Q$39)</f>
        <v>0.4140176145148517</v>
      </c>
      <c r="R90" s="351">
        <f>IF(R$39=0,0,R$39/TEL_fec!R$39)</f>
        <v>0.41470628914218766</v>
      </c>
      <c r="S90" s="351">
        <f>IF(S$39=0,0,S$39/TEL_fec!S$39)</f>
        <v>0.41418990303445447</v>
      </c>
      <c r="T90" s="351">
        <f>IF(T$39=0,0,T$39/TEL_fec!T$39)</f>
        <v>0.41491825583017095</v>
      </c>
      <c r="U90" s="351">
        <f>IF(U$39=0,0,U$39/TEL_fec!U$39)</f>
        <v>0.41527439529703342</v>
      </c>
      <c r="V90" s="351">
        <f>IF(V$39=0,0,V$39/TEL_fec!V$39)</f>
        <v>0.41529282356217345</v>
      </c>
      <c r="W90" s="351">
        <f>IF(W$39=0,0,W$39/TEL_fec!W$39)</f>
        <v>0.41497387147070824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0.46648141845719648</v>
      </c>
      <c r="C91" s="339">
        <f>IF(C$59=0,0,C$59/TEL_fec!C$59)</f>
        <v>0.46648141845719665</v>
      </c>
      <c r="D91" s="339">
        <f>IF(D$59=0,0,D$59/TEL_fec!D$59)</f>
        <v>0.46648141845719665</v>
      </c>
      <c r="E91" s="339">
        <f>IF(E$59=0,0,E$59/TEL_fec!E$59)</f>
        <v>0.46648141845719643</v>
      </c>
      <c r="F91" s="339">
        <f>IF(F$59=0,0,F$59/TEL_fec!F$59)</f>
        <v>0.46648141845719659</v>
      </c>
      <c r="G91" s="339">
        <f>IF(G$59=0,0,G$59/TEL_fec!G$59)</f>
        <v>0.46648141845719682</v>
      </c>
      <c r="H91" s="339">
        <f>IF(H$59=0,0,H$59/TEL_fec!H$59)</f>
        <v>0.46648141845719676</v>
      </c>
      <c r="I91" s="339">
        <f>IF(I$59=0,0,I$59/TEL_fec!I$59)</f>
        <v>0.46648141845719676</v>
      </c>
      <c r="J91" s="339">
        <f>IF(J$59=0,0,J$59/TEL_fec!J$59)</f>
        <v>0.46648141845719648</v>
      </c>
      <c r="K91" s="339">
        <f>IF(K$59=0,0,K$59/TEL_fec!K$59)</f>
        <v>0.46648141845719654</v>
      </c>
      <c r="L91" s="339">
        <f>IF(L$59=0,0,L$59/TEL_fec!L$59)</f>
        <v>0.46648141845719648</v>
      </c>
      <c r="M91" s="339">
        <f>IF(M$59=0,0,M$59/TEL_fec!M$59)</f>
        <v>0.46648141845719682</v>
      </c>
      <c r="N91" s="339">
        <f>IF(N$59=0,0,N$59/TEL_fec!N$59)</f>
        <v>0.46648141845719671</v>
      </c>
      <c r="O91" s="339">
        <f>IF(O$59=0,0,O$59/TEL_fec!O$59)</f>
        <v>0.46648141845719665</v>
      </c>
      <c r="P91" s="339">
        <f>IF(P$59=0,0,P$59/TEL_fec!P$59)</f>
        <v>0.46648141845719637</v>
      </c>
      <c r="Q91" s="339">
        <f>IF(Q$59=0,0,Q$59/TEL_fec!Q$59)</f>
        <v>0.46648141845719665</v>
      </c>
      <c r="R91" s="339">
        <f>IF(R$59=0,0,R$59/TEL_fec!R$59)</f>
        <v>0.46648141845719671</v>
      </c>
      <c r="S91" s="339">
        <f>IF(S$59=0,0,S$59/TEL_fec!S$59)</f>
        <v>0.46648141845719637</v>
      </c>
      <c r="T91" s="339">
        <f>IF(T$59=0,0,T$59/TEL_fec!T$59)</f>
        <v>0.46648141845719671</v>
      </c>
      <c r="U91" s="339">
        <f>IF(U$59=0,0,U$59/TEL_fec!U$59)</f>
        <v>0.46648141845719654</v>
      </c>
      <c r="V91" s="339">
        <f>IF(V$59=0,0,V$59/TEL_fec!V$59)</f>
        <v>0.46648141845719648</v>
      </c>
      <c r="W91" s="339">
        <f>IF(W$59=0,0,W$59/TEL_fec!W$59)</f>
        <v>0.46648141845719648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HU: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62.600636158727141</v>
      </c>
      <c r="C5" s="225">
        <v>76.876596756895623</v>
      </c>
      <c r="D5" s="225">
        <v>87.265876319088221</v>
      </c>
      <c r="E5" s="225">
        <v>73.988643902599023</v>
      </c>
      <c r="F5" s="225">
        <v>55.740959998444687</v>
      </c>
      <c r="G5" s="225">
        <v>54.680669998281623</v>
      </c>
      <c r="H5" s="225">
        <v>36.150839998352438</v>
      </c>
      <c r="I5" s="225">
        <v>29.58713999813066</v>
      </c>
      <c r="J5" s="225">
        <v>26.355779998281911</v>
      </c>
      <c r="K5" s="225">
        <v>22.3670699982681</v>
      </c>
      <c r="L5" s="225">
        <v>23.88176999840568</v>
      </c>
      <c r="M5" s="225">
        <v>23.982749998446689</v>
      </c>
      <c r="N5" s="225">
        <v>15.651900001747009</v>
      </c>
      <c r="O5" s="225">
        <v>40.543469998373133</v>
      </c>
      <c r="P5" s="225">
        <v>45.693449998777517</v>
      </c>
      <c r="Q5" s="225">
        <v>49.682159998770203</v>
      </c>
      <c r="R5" s="225">
        <v>47.965499998211783</v>
      </c>
      <c r="S5" s="225">
        <v>48.975299998901143</v>
      </c>
      <c r="T5" s="225">
        <v>49.63166999814878</v>
      </c>
      <c r="U5" s="225">
        <v>45.794429998554307</v>
      </c>
      <c r="V5" s="225">
        <v>39.584159998769572</v>
      </c>
      <c r="W5" s="225">
        <v>44.027279998412247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12.561824543973589</v>
      </c>
      <c r="C10" s="262">
        <v>13.81017469755415</v>
      </c>
      <c r="D10" s="262">
        <v>13.852575353409311</v>
      </c>
      <c r="E10" s="262">
        <v>12.132135502986451</v>
      </c>
      <c r="F10" s="262">
        <v>8.6965029920464563</v>
      </c>
      <c r="G10" s="262">
        <v>8.1072692993175277</v>
      </c>
      <c r="H10" s="262">
        <v>5.1672628797336637</v>
      </c>
      <c r="I10" s="262">
        <v>3.8899281679075171</v>
      </c>
      <c r="J10" s="262">
        <v>3.4810242654167012</v>
      </c>
      <c r="K10" s="262">
        <v>3.0777600813716641</v>
      </c>
      <c r="L10" s="262">
        <v>2.6836018719322499</v>
      </c>
      <c r="M10" s="262">
        <v>2.668321725090419</v>
      </c>
      <c r="N10" s="262">
        <v>0.47684479579593819</v>
      </c>
      <c r="O10" s="262">
        <v>4.6032324861317644</v>
      </c>
      <c r="P10" s="262">
        <v>5.5165417288528777</v>
      </c>
      <c r="Q10" s="262">
        <v>5.936169848814794</v>
      </c>
      <c r="R10" s="262">
        <v>5.4335679075311463</v>
      </c>
      <c r="S10" s="262">
        <v>5.7997670357581574</v>
      </c>
      <c r="T10" s="262">
        <v>5.5638357433967709</v>
      </c>
      <c r="U10" s="262">
        <v>4.9590970366725804</v>
      </c>
      <c r="V10" s="262">
        <v>4.2576516604111534</v>
      </c>
      <c r="W10" s="262">
        <v>4.8681799661387073</v>
      </c>
      <c r="DA10" s="68" t="s">
        <v>2820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2821</v>
      </c>
    </row>
    <row r="12" spans="1:105" ht="12" customHeight="1" x14ac:dyDescent="0.25">
      <c r="A12" s="37" t="s">
        <v>162</v>
      </c>
      <c r="B12" s="228">
        <v>12.561824543973589</v>
      </c>
      <c r="C12" s="228">
        <v>13.81017469755415</v>
      </c>
      <c r="D12" s="228">
        <v>13.852575353409311</v>
      </c>
      <c r="E12" s="228">
        <v>12.132135502986451</v>
      </c>
      <c r="F12" s="228">
        <v>8.6965029920464563</v>
      </c>
      <c r="G12" s="228">
        <v>8.1072692993175277</v>
      </c>
      <c r="H12" s="228">
        <v>5.1672628797336637</v>
      </c>
      <c r="I12" s="228">
        <v>3.8899281679075171</v>
      </c>
      <c r="J12" s="228">
        <v>3.4810242654167012</v>
      </c>
      <c r="K12" s="228">
        <v>3.0777600813716641</v>
      </c>
      <c r="L12" s="228">
        <v>2.6836018719322499</v>
      </c>
      <c r="M12" s="228">
        <v>2.668321725090419</v>
      </c>
      <c r="N12" s="228">
        <v>0.47684479579593819</v>
      </c>
      <c r="O12" s="228">
        <v>4.6032324861317644</v>
      </c>
      <c r="P12" s="228">
        <v>5.5165417288528777</v>
      </c>
      <c r="Q12" s="228">
        <v>5.936169848814794</v>
      </c>
      <c r="R12" s="228">
        <v>5.4335679075311463</v>
      </c>
      <c r="S12" s="228">
        <v>5.7997670357581574</v>
      </c>
      <c r="T12" s="228">
        <v>5.5638357433967709</v>
      </c>
      <c r="U12" s="228">
        <v>4.9590970366725804</v>
      </c>
      <c r="V12" s="228">
        <v>4.2576516604111534</v>
      </c>
      <c r="W12" s="228">
        <v>4.8681799661387073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3.626231238356346</v>
      </c>
      <c r="C16" s="263">
        <v>4.7348967262940684</v>
      </c>
      <c r="D16" s="263">
        <v>5.7407039203659611</v>
      </c>
      <c r="E16" s="263">
        <v>4.8638225562144077</v>
      </c>
      <c r="F16" s="263">
        <v>3.7044690340648212</v>
      </c>
      <c r="G16" s="263">
        <v>3.7332039493137912</v>
      </c>
      <c r="H16" s="263">
        <v>2.472208796688343</v>
      </c>
      <c r="I16" s="263">
        <v>2.0618782310758501</v>
      </c>
      <c r="J16" s="263">
        <v>1.8353553917154251</v>
      </c>
      <c r="K16" s="263">
        <v>1.5456367496464569</v>
      </c>
      <c r="L16" s="263">
        <v>1.7141070422415321</v>
      </c>
      <c r="M16" s="263">
        <v>1.725472168309603</v>
      </c>
      <c r="N16" s="263">
        <v>1.242131252734554</v>
      </c>
      <c r="O16" s="263">
        <v>2.9416597471444481</v>
      </c>
      <c r="P16" s="263">
        <v>3.2868565700199128</v>
      </c>
      <c r="Q16" s="263">
        <v>3.577125179606401</v>
      </c>
      <c r="R16" s="263">
        <v>3.4705310114345149</v>
      </c>
      <c r="S16" s="263">
        <v>3.5216572637356012</v>
      </c>
      <c r="T16" s="263">
        <v>3.604742275902407</v>
      </c>
      <c r="U16" s="263">
        <v>3.342728613582524</v>
      </c>
      <c r="V16" s="263">
        <v>2.8924158552423411</v>
      </c>
      <c r="W16" s="263">
        <v>3.206203719138176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0.3060912836725273</v>
      </c>
      <c r="D17" s="231">
        <v>0.54688988270483163</v>
      </c>
      <c r="E17" s="231">
        <v>0.30336003132497508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2829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2830</v>
      </c>
    </row>
    <row r="21" spans="1:105" ht="12" customHeight="1" x14ac:dyDescent="0.25">
      <c r="A21" s="46" t="s">
        <v>70</v>
      </c>
      <c r="B21" s="231">
        <v>0.45320242950223039</v>
      </c>
      <c r="C21" s="231">
        <v>0.46952210063105071</v>
      </c>
      <c r="D21" s="231">
        <v>0.48902844117135869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3.1730288088541152</v>
      </c>
      <c r="C23" s="231">
        <v>3.9592833419904898</v>
      </c>
      <c r="D23" s="231">
        <v>4.7047855964897716</v>
      </c>
      <c r="E23" s="231">
        <v>4.5604625248894326</v>
      </c>
      <c r="F23" s="231">
        <v>3.7044690340648212</v>
      </c>
      <c r="G23" s="231">
        <v>3.7332039493137912</v>
      </c>
      <c r="H23" s="231">
        <v>2.472208796688343</v>
      </c>
      <c r="I23" s="231">
        <v>2.0618782310758501</v>
      </c>
      <c r="J23" s="231">
        <v>1.8353553917154251</v>
      </c>
      <c r="K23" s="231">
        <v>1.5456367496464569</v>
      </c>
      <c r="L23" s="231">
        <v>1.7141070422415321</v>
      </c>
      <c r="M23" s="231">
        <v>1.725472168309603</v>
      </c>
      <c r="N23" s="231">
        <v>1.242131252734554</v>
      </c>
      <c r="O23" s="231">
        <v>2.9416597471444481</v>
      </c>
      <c r="P23" s="231">
        <v>3.2868565700199128</v>
      </c>
      <c r="Q23" s="231">
        <v>3.577125179606401</v>
      </c>
      <c r="R23" s="231">
        <v>3.4705310114345149</v>
      </c>
      <c r="S23" s="231">
        <v>3.5216572637356012</v>
      </c>
      <c r="T23" s="231">
        <v>3.604742275902407</v>
      </c>
      <c r="U23" s="231">
        <v>3.342728613582524</v>
      </c>
      <c r="V23" s="231">
        <v>2.8924158552423411</v>
      </c>
      <c r="W23" s="231">
        <v>3.206203719138176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30.822965526028948</v>
      </c>
      <c r="C27" s="263">
        <v>40.246622173499603</v>
      </c>
      <c r="D27" s="263">
        <v>48.795983323110683</v>
      </c>
      <c r="E27" s="263">
        <v>41.34249172782247</v>
      </c>
      <c r="F27" s="263">
        <v>31.48798678955098</v>
      </c>
      <c r="G27" s="263">
        <v>31.732233569167231</v>
      </c>
      <c r="H27" s="263">
        <v>21.013774771850919</v>
      </c>
      <c r="I27" s="263">
        <v>17.52596496414473</v>
      </c>
      <c r="J27" s="263">
        <v>15.60052082958112</v>
      </c>
      <c r="K27" s="263">
        <v>13.137912371994879</v>
      </c>
      <c r="L27" s="263">
        <v>14.56990985905303</v>
      </c>
      <c r="M27" s="263">
        <v>14.666513430631619</v>
      </c>
      <c r="N27" s="263">
        <v>10.55811564824371</v>
      </c>
      <c r="O27" s="263">
        <v>25.004107850727799</v>
      </c>
      <c r="P27" s="263">
        <v>27.93828084516927</v>
      </c>
      <c r="Q27" s="263">
        <v>30.405564026654421</v>
      </c>
      <c r="R27" s="263">
        <v>29.499513597193381</v>
      </c>
      <c r="S27" s="263">
        <v>29.934086741752619</v>
      </c>
      <c r="T27" s="263">
        <v>30.640309345170479</v>
      </c>
      <c r="U27" s="263">
        <v>28.41319321545145</v>
      </c>
      <c r="V27" s="263">
        <v>24.585534769559899</v>
      </c>
      <c r="W27" s="263">
        <v>27.252731612674509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2.601775911216484</v>
      </c>
      <c r="D28" s="231">
        <v>4.64856400299107</v>
      </c>
      <c r="E28" s="231">
        <v>2.5785602662622882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2840</v>
      </c>
    </row>
    <row r="31" spans="1:105" ht="12" customHeight="1" x14ac:dyDescent="0.25">
      <c r="A31" s="46" t="s">
        <v>160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2841</v>
      </c>
    </row>
    <row r="32" spans="1:105" ht="12" customHeight="1" x14ac:dyDescent="0.25">
      <c r="A32" s="46" t="s">
        <v>70</v>
      </c>
      <c r="B32" s="231">
        <v>3.8522206507689591</v>
      </c>
      <c r="C32" s="231">
        <v>3.9909378553639341</v>
      </c>
      <c r="D32" s="231">
        <v>4.1567417499565504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26.970744875259989</v>
      </c>
      <c r="C34" s="231">
        <v>33.653908406919193</v>
      </c>
      <c r="D34" s="231">
        <v>39.990677570163058</v>
      </c>
      <c r="E34" s="231">
        <v>38.763931461560183</v>
      </c>
      <c r="F34" s="231">
        <v>31.48798678955098</v>
      </c>
      <c r="G34" s="231">
        <v>31.732233569167231</v>
      </c>
      <c r="H34" s="231">
        <v>21.013774771850919</v>
      </c>
      <c r="I34" s="231">
        <v>17.52596496414473</v>
      </c>
      <c r="J34" s="231">
        <v>15.60052082958112</v>
      </c>
      <c r="K34" s="231">
        <v>13.137912371994879</v>
      </c>
      <c r="L34" s="231">
        <v>14.56990985905303</v>
      </c>
      <c r="M34" s="231">
        <v>14.666513430631619</v>
      </c>
      <c r="N34" s="231">
        <v>10.55811564824371</v>
      </c>
      <c r="O34" s="231">
        <v>25.004107850727799</v>
      </c>
      <c r="P34" s="231">
        <v>27.93828084516927</v>
      </c>
      <c r="Q34" s="231">
        <v>30.405564026654421</v>
      </c>
      <c r="R34" s="231">
        <v>29.499513597193381</v>
      </c>
      <c r="S34" s="231">
        <v>29.934086741752619</v>
      </c>
      <c r="T34" s="231">
        <v>30.640309345170479</v>
      </c>
      <c r="U34" s="231">
        <v>28.41319321545145</v>
      </c>
      <c r="V34" s="231">
        <v>24.585534769559899</v>
      </c>
      <c r="W34" s="231">
        <v>27.252731612674509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15.589614850368264</v>
      </c>
      <c r="C39" s="263">
        <f t="shared" si="0"/>
        <v>18.084903159547807</v>
      </c>
      <c r="D39" s="263">
        <f t="shared" si="0"/>
        <v>18.876613722202265</v>
      </c>
      <c r="E39" s="263">
        <f t="shared" si="0"/>
        <v>15.650194115575701</v>
      </c>
      <c r="F39" s="263">
        <f t="shared" si="0"/>
        <v>11.852001182782438</v>
      </c>
      <c r="G39" s="263">
        <f t="shared" si="0"/>
        <v>11.107963180483072</v>
      </c>
      <c r="H39" s="263">
        <f t="shared" si="0"/>
        <v>7.4975935500795154</v>
      </c>
      <c r="I39" s="263">
        <f t="shared" si="0"/>
        <v>6.1093686350025624</v>
      </c>
      <c r="J39" s="263">
        <f t="shared" si="0"/>
        <v>5.4388795115686683</v>
      </c>
      <c r="K39" s="263">
        <f t="shared" si="0"/>
        <v>4.6057607952550956</v>
      </c>
      <c r="L39" s="263">
        <f t="shared" si="0"/>
        <v>4.914151225178875</v>
      </c>
      <c r="M39" s="263">
        <f t="shared" si="0"/>
        <v>4.9224426744150467</v>
      </c>
      <c r="N39" s="263">
        <f t="shared" si="0"/>
        <v>3.374808304972809</v>
      </c>
      <c r="O39" s="263">
        <f t="shared" si="0"/>
        <v>7.9944699143691089</v>
      </c>
      <c r="P39" s="263">
        <f t="shared" si="0"/>
        <v>8.9517708547354502</v>
      </c>
      <c r="Q39" s="263">
        <f t="shared" si="0"/>
        <v>9.7633009436945883</v>
      </c>
      <c r="R39" s="263">
        <f t="shared" si="0"/>
        <v>9.5618874820527342</v>
      </c>
      <c r="S39" s="263">
        <f t="shared" si="0"/>
        <v>9.7197889576547603</v>
      </c>
      <c r="T39" s="263">
        <f t="shared" si="0"/>
        <v>9.8227826336791288</v>
      </c>
      <c r="U39" s="263">
        <f t="shared" si="0"/>
        <v>9.0794111328477562</v>
      </c>
      <c r="V39" s="263">
        <f t="shared" si="0"/>
        <v>7.8485577135561737</v>
      </c>
      <c r="W39" s="263">
        <f t="shared" si="0"/>
        <v>8.70016470046086</v>
      </c>
      <c r="DA39" s="70"/>
    </row>
    <row r="40" spans="1:105" ht="12" customHeight="1" x14ac:dyDescent="0.25">
      <c r="A40" s="60" t="s">
        <v>2736</v>
      </c>
      <c r="B40" s="331">
        <v>11.721634862788161</v>
      </c>
      <c r="C40" s="331">
        <v>13.034346651500799</v>
      </c>
      <c r="D40" s="331">
        <v>12.75319620714524</v>
      </c>
      <c r="E40" s="331">
        <v>10.46211672228033</v>
      </c>
      <c r="F40" s="331">
        <v>7.9005675464466281</v>
      </c>
      <c r="G40" s="331">
        <v>7.1258789678816941</v>
      </c>
      <c r="H40" s="331">
        <v>4.8605708336119493</v>
      </c>
      <c r="I40" s="331">
        <v>3.910031855188322</v>
      </c>
      <c r="J40" s="331">
        <v>3.4811670937388808</v>
      </c>
      <c r="K40" s="331">
        <v>2.9570815956322081</v>
      </c>
      <c r="L40" s="331">
        <v>3.0857703801212399</v>
      </c>
      <c r="M40" s="331">
        <v>3.0819390282181369</v>
      </c>
      <c r="N40" s="331">
        <v>2.0498683020559509</v>
      </c>
      <c r="O40" s="331">
        <v>4.8566995174150316</v>
      </c>
      <c r="P40" s="331">
        <v>5.4457905133808762</v>
      </c>
      <c r="Q40" s="331">
        <v>5.9477007521144252</v>
      </c>
      <c r="R40" s="331">
        <v>5.8599877365225836</v>
      </c>
      <c r="S40" s="331">
        <v>5.9633545430034518</v>
      </c>
      <c r="T40" s="331">
        <v>5.977724206049893</v>
      </c>
      <c r="U40" s="331">
        <v>5.5138339450263958</v>
      </c>
      <c r="V40" s="331">
        <v>4.7633141346310071</v>
      </c>
      <c r="W40" s="331">
        <v>5.2802140667134712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0.8426160334680135</v>
      </c>
      <c r="D41" s="232">
        <v>1.2149370660092751</v>
      </c>
      <c r="E41" s="232">
        <v>0.65252957317314553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2851</v>
      </c>
    </row>
    <row r="43" spans="1:105" ht="12" customHeight="1" x14ac:dyDescent="0.25">
      <c r="A43" s="59" t="s">
        <v>160</v>
      </c>
      <c r="B43" s="297">
        <v>0</v>
      </c>
      <c r="C43" s="297">
        <v>0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0</v>
      </c>
      <c r="R43" s="297">
        <v>0</v>
      </c>
      <c r="S43" s="297">
        <v>0</v>
      </c>
      <c r="T43" s="297">
        <v>0</v>
      </c>
      <c r="U43" s="297">
        <v>0</v>
      </c>
      <c r="V43" s="297">
        <v>0</v>
      </c>
      <c r="W43" s="297">
        <v>0</v>
      </c>
      <c r="DA43" s="122" t="s">
        <v>2852</v>
      </c>
    </row>
    <row r="44" spans="1:105" ht="12" customHeight="1" x14ac:dyDescent="0.25">
      <c r="A44" s="59" t="s">
        <v>70</v>
      </c>
      <c r="B44" s="297">
        <v>1.464957154790139</v>
      </c>
      <c r="C44" s="297">
        <v>1.292512629933519</v>
      </c>
      <c r="D44" s="297">
        <v>1.0863956315543859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10.256677707998019</v>
      </c>
      <c r="C45" s="297">
        <v>10.89921798809927</v>
      </c>
      <c r="D45" s="297">
        <v>10.45186350958158</v>
      </c>
      <c r="E45" s="297">
        <v>9.8095871491071822</v>
      </c>
      <c r="F45" s="297">
        <v>7.9005675464466281</v>
      </c>
      <c r="G45" s="297">
        <v>7.1258789678816941</v>
      </c>
      <c r="H45" s="297">
        <v>4.8605708336119493</v>
      </c>
      <c r="I45" s="297">
        <v>3.910031855188322</v>
      </c>
      <c r="J45" s="297">
        <v>3.4811670937388808</v>
      </c>
      <c r="K45" s="297">
        <v>2.9570815956322081</v>
      </c>
      <c r="L45" s="297">
        <v>3.0857703801212399</v>
      </c>
      <c r="M45" s="297">
        <v>3.0819390282181369</v>
      </c>
      <c r="N45" s="297">
        <v>2.0498683020559509</v>
      </c>
      <c r="O45" s="297">
        <v>4.8566995174150316</v>
      </c>
      <c r="P45" s="297">
        <v>5.4457905133808762</v>
      </c>
      <c r="Q45" s="297">
        <v>5.9477007521144252</v>
      </c>
      <c r="R45" s="297">
        <v>5.8599877365225836</v>
      </c>
      <c r="S45" s="297">
        <v>5.9633545430034518</v>
      </c>
      <c r="T45" s="297">
        <v>5.977724206049893</v>
      </c>
      <c r="U45" s="297">
        <v>5.5138339450263958</v>
      </c>
      <c r="V45" s="297">
        <v>4.7633141346310071</v>
      </c>
      <c r="W45" s="297">
        <v>5.2802140667134712</v>
      </c>
      <c r="DA45" s="122" t="s">
        <v>2854</v>
      </c>
    </row>
    <row r="46" spans="1:105" ht="12" customHeight="1" x14ac:dyDescent="0.25">
      <c r="A46" s="60" t="s">
        <v>2743</v>
      </c>
      <c r="B46" s="331">
        <v>3.867979987580104</v>
      </c>
      <c r="C46" s="331">
        <v>5.0505565080470083</v>
      </c>
      <c r="D46" s="331">
        <v>6.1234175150570254</v>
      </c>
      <c r="E46" s="331">
        <v>5.1880773932953712</v>
      </c>
      <c r="F46" s="331">
        <v>3.9514336363358091</v>
      </c>
      <c r="G46" s="331">
        <v>3.9820842126013778</v>
      </c>
      <c r="H46" s="331">
        <v>2.6370227164675661</v>
      </c>
      <c r="I46" s="331">
        <v>2.1993367798142409</v>
      </c>
      <c r="J46" s="331">
        <v>1.9577124178297871</v>
      </c>
      <c r="K46" s="331">
        <v>1.648679199622888</v>
      </c>
      <c r="L46" s="331">
        <v>1.8283808450576351</v>
      </c>
      <c r="M46" s="331">
        <v>1.84050364619691</v>
      </c>
      <c r="N46" s="331">
        <v>1.3249400029168581</v>
      </c>
      <c r="O46" s="331">
        <v>3.1377703969540778</v>
      </c>
      <c r="P46" s="331">
        <v>3.5059803413545749</v>
      </c>
      <c r="Q46" s="331">
        <v>3.8156001915801632</v>
      </c>
      <c r="R46" s="331">
        <v>3.7018997455301501</v>
      </c>
      <c r="S46" s="331">
        <v>3.7564344146513089</v>
      </c>
      <c r="T46" s="331">
        <v>3.8450584276292359</v>
      </c>
      <c r="U46" s="331">
        <v>3.56557718782136</v>
      </c>
      <c r="V46" s="331">
        <v>3.0852435789251662</v>
      </c>
      <c r="W46" s="331">
        <v>3.4199506337473879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0.32649736925069589</v>
      </c>
      <c r="D47" s="231">
        <v>0.58334920821848713</v>
      </c>
      <c r="E47" s="231">
        <v>0.32358403341330699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2858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2859</v>
      </c>
    </row>
    <row r="51" spans="1:105" ht="12" customHeight="1" x14ac:dyDescent="0.25">
      <c r="A51" s="64" t="s">
        <v>70</v>
      </c>
      <c r="B51" s="231">
        <v>0.48341592480237933</v>
      </c>
      <c r="C51" s="231">
        <v>0.50082357400645428</v>
      </c>
      <c r="D51" s="231">
        <v>0.52163033724944929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3.3845640627777249</v>
      </c>
      <c r="C53" s="231">
        <v>4.2232355647898583</v>
      </c>
      <c r="D53" s="231">
        <v>5.0184379695890886</v>
      </c>
      <c r="E53" s="231">
        <v>4.8644933598820641</v>
      </c>
      <c r="F53" s="231">
        <v>3.9514336363358091</v>
      </c>
      <c r="G53" s="231">
        <v>3.9820842126013778</v>
      </c>
      <c r="H53" s="231">
        <v>2.6370227164675661</v>
      </c>
      <c r="I53" s="231">
        <v>2.1993367798142409</v>
      </c>
      <c r="J53" s="231">
        <v>1.9577124178297871</v>
      </c>
      <c r="K53" s="231">
        <v>1.648679199622888</v>
      </c>
      <c r="L53" s="231">
        <v>1.8283808450576351</v>
      </c>
      <c r="M53" s="231">
        <v>1.84050364619691</v>
      </c>
      <c r="N53" s="231">
        <v>1.3249400029168581</v>
      </c>
      <c r="O53" s="231">
        <v>3.1377703969540778</v>
      </c>
      <c r="P53" s="231">
        <v>3.5059803413545749</v>
      </c>
      <c r="Q53" s="231">
        <v>3.8156001915801632</v>
      </c>
      <c r="R53" s="231">
        <v>3.7018997455301501</v>
      </c>
      <c r="S53" s="231">
        <v>3.7564344146513089</v>
      </c>
      <c r="T53" s="231">
        <v>3.8450584276292359</v>
      </c>
      <c r="U53" s="231">
        <v>3.56557718782136</v>
      </c>
      <c r="V53" s="231">
        <v>3.0852435789251662</v>
      </c>
      <c r="W53" s="231">
        <v>3.4199506337473879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1</v>
      </c>
      <c r="F63" s="234">
        <f t="shared" si="1"/>
        <v>1</v>
      </c>
      <c r="G63" s="234">
        <f t="shared" si="1"/>
        <v>1</v>
      </c>
      <c r="H63" s="234">
        <f t="shared" si="1"/>
        <v>1</v>
      </c>
      <c r="I63" s="234">
        <f t="shared" si="1"/>
        <v>1</v>
      </c>
      <c r="J63" s="234">
        <f t="shared" si="1"/>
        <v>1</v>
      </c>
      <c r="K63" s="234">
        <f t="shared" si="1"/>
        <v>0.99999999999999978</v>
      </c>
      <c r="L63" s="234">
        <f t="shared" si="1"/>
        <v>1.0000000000000004</v>
      </c>
      <c r="M63" s="234">
        <f t="shared" si="1"/>
        <v>0.99999999999999989</v>
      </c>
      <c r="N63" s="234">
        <f t="shared" si="1"/>
        <v>1</v>
      </c>
      <c r="O63" s="234">
        <f t="shared" si="1"/>
        <v>0.99999999999999978</v>
      </c>
      <c r="P63" s="234">
        <f t="shared" si="1"/>
        <v>0.99999999999999978</v>
      </c>
      <c r="Q63" s="234">
        <f t="shared" si="1"/>
        <v>1.0000000000000002</v>
      </c>
      <c r="R63" s="234">
        <f t="shared" si="1"/>
        <v>0.99999999999999978</v>
      </c>
      <c r="S63" s="234">
        <f t="shared" si="1"/>
        <v>0.99999999999999989</v>
      </c>
      <c r="T63" s="234">
        <f t="shared" si="1"/>
        <v>1.0000000000000002</v>
      </c>
      <c r="U63" s="234">
        <f t="shared" si="1"/>
        <v>1</v>
      </c>
      <c r="V63" s="234">
        <f t="shared" si="1"/>
        <v>1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0.20066608448071416</v>
      </c>
      <c r="C68" s="302">
        <f t="shared" si="6"/>
        <v>0.1796408176239333</v>
      </c>
      <c r="D68" s="302">
        <f t="shared" si="6"/>
        <v>0.15873988708664635</v>
      </c>
      <c r="E68" s="302">
        <f t="shared" si="6"/>
        <v>0.16397294048202282</v>
      </c>
      <c r="F68" s="302">
        <f t="shared" si="6"/>
        <v>0.15601638350486088</v>
      </c>
      <c r="G68" s="302">
        <f t="shared" si="6"/>
        <v>0.14826572716779629</v>
      </c>
      <c r="H68" s="302">
        <f t="shared" si="6"/>
        <v>0.14293617741577125</v>
      </c>
      <c r="I68" s="302">
        <f t="shared" si="6"/>
        <v>0.13147361212179637</v>
      </c>
      <c r="J68" s="302">
        <f t="shared" si="6"/>
        <v>0.13207821076225493</v>
      </c>
      <c r="K68" s="302">
        <f t="shared" si="6"/>
        <v>0.13760229129742865</v>
      </c>
      <c r="L68" s="302">
        <f t="shared" si="6"/>
        <v>0.11237030890555449</v>
      </c>
      <c r="M68" s="302">
        <f t="shared" si="6"/>
        <v>0.11126004003974692</v>
      </c>
      <c r="N68" s="302">
        <f t="shared" si="6"/>
        <v>3.0465617320754316E-2</v>
      </c>
      <c r="O68" s="302">
        <f t="shared" si="6"/>
        <v>0.11353819705902025</v>
      </c>
      <c r="P68" s="302">
        <f t="shared" si="6"/>
        <v>0.12072937650802178</v>
      </c>
      <c r="Q68" s="302">
        <f t="shared" si="6"/>
        <v>0.11948292604350805</v>
      </c>
      <c r="R68" s="302">
        <f t="shared" si="6"/>
        <v>0.1132807519515843</v>
      </c>
      <c r="S68" s="302">
        <f t="shared" si="6"/>
        <v>0.11842228706895694</v>
      </c>
      <c r="T68" s="302">
        <f t="shared" si="6"/>
        <v>0.11210252936490546</v>
      </c>
      <c r="U68" s="302">
        <f t="shared" si="6"/>
        <v>0.10829039769310668</v>
      </c>
      <c r="V68" s="302">
        <f t="shared" si="6"/>
        <v>0.10755947986627726</v>
      </c>
      <c r="W68" s="302">
        <f t="shared" si="6"/>
        <v>0.11057189920236427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5.7926427922582922E-2</v>
      </c>
      <c r="C69" s="303">
        <f t="shared" si="7"/>
        <v>6.1590873244130193E-2</v>
      </c>
      <c r="D69" s="303">
        <f t="shared" si="7"/>
        <v>6.5784063170064799E-2</v>
      </c>
      <c r="E69" s="303">
        <f t="shared" si="7"/>
        <v>6.5737419956193505E-2</v>
      </c>
      <c r="F69" s="303">
        <f t="shared" si="7"/>
        <v>6.6458651486594147E-2</v>
      </c>
      <c r="G69" s="303">
        <f t="shared" si="7"/>
        <v>6.8272827480554091E-2</v>
      </c>
      <c r="H69" s="303">
        <f t="shared" si="7"/>
        <v>6.8385929533062384E-2</v>
      </c>
      <c r="I69" s="303">
        <f t="shared" si="7"/>
        <v>6.9688325103613308E-2</v>
      </c>
      <c r="J69" s="303">
        <f t="shared" si="7"/>
        <v>6.9637680684656977E-2</v>
      </c>
      <c r="K69" s="303">
        <f t="shared" si="7"/>
        <v>6.9103228530430535E-2</v>
      </c>
      <c r="L69" s="303">
        <f t="shared" si="7"/>
        <v>7.1774706914770725E-2</v>
      </c>
      <c r="M69" s="303">
        <f t="shared" si="7"/>
        <v>7.1946385148548772E-2</v>
      </c>
      <c r="N69" s="303">
        <f t="shared" si="7"/>
        <v>7.9359774378568212E-2</v>
      </c>
      <c r="O69" s="303">
        <f t="shared" si="7"/>
        <v>7.2555697557769139E-2</v>
      </c>
      <c r="P69" s="303">
        <f t="shared" si="7"/>
        <v>7.1932773080339726E-2</v>
      </c>
      <c r="Q69" s="303">
        <f t="shared" si="7"/>
        <v>7.2000194429850603E-2</v>
      </c>
      <c r="R69" s="303">
        <f t="shared" si="7"/>
        <v>7.2354734372911803E-2</v>
      </c>
      <c r="S69" s="303">
        <f t="shared" si="7"/>
        <v>7.1906803303187855E-2</v>
      </c>
      <c r="T69" s="303">
        <f t="shared" si="7"/>
        <v>7.262988080064324E-2</v>
      </c>
      <c r="U69" s="303">
        <f t="shared" si="7"/>
        <v>7.2994218154654428E-2</v>
      </c>
      <c r="V69" s="303">
        <f t="shared" si="7"/>
        <v>7.3070032440558264E-2</v>
      </c>
      <c r="W69" s="303">
        <f t="shared" si="7"/>
        <v>7.2823116014748154E-2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0.49237463734195497</v>
      </c>
      <c r="C70" s="303">
        <f t="shared" si="8"/>
        <v>0.52352242257510695</v>
      </c>
      <c r="D70" s="303">
        <f t="shared" si="8"/>
        <v>0.55916453694555091</v>
      </c>
      <c r="E70" s="303">
        <f t="shared" si="8"/>
        <v>0.5587680696276448</v>
      </c>
      <c r="F70" s="303">
        <f t="shared" si="8"/>
        <v>0.56489853763605025</v>
      </c>
      <c r="G70" s="303">
        <f t="shared" si="8"/>
        <v>0.58031903358470993</v>
      </c>
      <c r="H70" s="303">
        <f t="shared" si="8"/>
        <v>0.5812804010310304</v>
      </c>
      <c r="I70" s="303">
        <f t="shared" si="8"/>
        <v>0.59235076338071324</v>
      </c>
      <c r="J70" s="303">
        <f t="shared" si="8"/>
        <v>0.59192028581958456</v>
      </c>
      <c r="K70" s="303">
        <f t="shared" si="8"/>
        <v>0.58737744250865931</v>
      </c>
      <c r="L70" s="303">
        <f t="shared" si="8"/>
        <v>0.61008500877555139</v>
      </c>
      <c r="M70" s="303">
        <f t="shared" si="8"/>
        <v>0.61154427376266429</v>
      </c>
      <c r="N70" s="303">
        <f t="shared" si="8"/>
        <v>0.67455808221782987</v>
      </c>
      <c r="O70" s="303">
        <f t="shared" si="8"/>
        <v>0.61672342924103751</v>
      </c>
      <c r="P70" s="303">
        <f t="shared" si="8"/>
        <v>0.61142857118288796</v>
      </c>
      <c r="Q70" s="303">
        <f t="shared" si="8"/>
        <v>0.61200165265373041</v>
      </c>
      <c r="R70" s="303">
        <f t="shared" si="8"/>
        <v>0.61501524216975034</v>
      </c>
      <c r="S70" s="303">
        <f t="shared" si="8"/>
        <v>0.61120782807709706</v>
      </c>
      <c r="T70" s="303">
        <f t="shared" si="8"/>
        <v>0.61735398680546794</v>
      </c>
      <c r="U70" s="303">
        <f t="shared" si="8"/>
        <v>0.62045085431456248</v>
      </c>
      <c r="V70" s="303">
        <f t="shared" si="8"/>
        <v>0.62109527574474521</v>
      </c>
      <c r="W70" s="303">
        <f t="shared" si="8"/>
        <v>0.61899648612535962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0.24903285025474808</v>
      </c>
      <c r="C72" s="303">
        <f t="shared" si="10"/>
        <v>0.23524588655682965</v>
      </c>
      <c r="D72" s="303">
        <f t="shared" si="10"/>
        <v>0.21631151279773791</v>
      </c>
      <c r="E72" s="303">
        <f t="shared" si="10"/>
        <v>0.21152156993413893</v>
      </c>
      <c r="F72" s="303">
        <f t="shared" si="10"/>
        <v>0.21262642737249482</v>
      </c>
      <c r="G72" s="303">
        <f t="shared" si="10"/>
        <v>0.2031424117669397</v>
      </c>
      <c r="H72" s="303">
        <f t="shared" si="10"/>
        <v>0.20739749202013608</v>
      </c>
      <c r="I72" s="303">
        <f t="shared" si="10"/>
        <v>0.20648729939387711</v>
      </c>
      <c r="J72" s="303">
        <f t="shared" si="10"/>
        <v>0.20636382273350362</v>
      </c>
      <c r="K72" s="303">
        <f t="shared" si="10"/>
        <v>0.20591703766348132</v>
      </c>
      <c r="L72" s="303">
        <f t="shared" si="10"/>
        <v>0.20576997540412365</v>
      </c>
      <c r="M72" s="303">
        <f t="shared" si="10"/>
        <v>0.20524930104903993</v>
      </c>
      <c r="N72" s="303">
        <f t="shared" si="10"/>
        <v>0.21561652608284776</v>
      </c>
      <c r="O72" s="303">
        <f t="shared" si="10"/>
        <v>0.1971826761421728</v>
      </c>
      <c r="P72" s="303">
        <f t="shared" si="10"/>
        <v>0.19590927922875043</v>
      </c>
      <c r="Q72" s="303">
        <f t="shared" si="10"/>
        <v>0.19651522687291095</v>
      </c>
      <c r="R72" s="303">
        <f t="shared" si="10"/>
        <v>0.19934927150575338</v>
      </c>
      <c r="S72" s="303">
        <f t="shared" si="10"/>
        <v>0.19846308155075809</v>
      </c>
      <c r="T72" s="303">
        <f t="shared" si="10"/>
        <v>0.19791360302898353</v>
      </c>
      <c r="U72" s="303">
        <f t="shared" si="10"/>
        <v>0.19826452983767645</v>
      </c>
      <c r="V72" s="303">
        <f t="shared" si="10"/>
        <v>0.19827521194841918</v>
      </c>
      <c r="W72" s="303">
        <f t="shared" si="10"/>
        <v>0.19760849865752808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0.1872446604706596</v>
      </c>
      <c r="C73" s="304">
        <f t="shared" si="11"/>
        <v>0.16954895509642412</v>
      </c>
      <c r="D73" s="304">
        <f t="shared" si="11"/>
        <v>0.14614184541633546</v>
      </c>
      <c r="E73" s="304">
        <f t="shared" si="11"/>
        <v>0.14140165531419915</v>
      </c>
      <c r="F73" s="304">
        <f t="shared" si="11"/>
        <v>0.14173719912012772</v>
      </c>
      <c r="G73" s="304">
        <f t="shared" si="11"/>
        <v>0.13031806245434868</v>
      </c>
      <c r="H73" s="304">
        <f t="shared" si="11"/>
        <v>0.13445250051820284</v>
      </c>
      <c r="I73" s="304">
        <f t="shared" si="11"/>
        <v>0.13215308595002292</v>
      </c>
      <c r="J73" s="304">
        <f t="shared" si="11"/>
        <v>0.13208363000320281</v>
      </c>
      <c r="K73" s="304">
        <f t="shared" si="11"/>
        <v>0.13220692723102209</v>
      </c>
      <c r="L73" s="304">
        <f t="shared" si="11"/>
        <v>0.12921028802836818</v>
      </c>
      <c r="M73" s="304">
        <f t="shared" si="11"/>
        <v>0.12850649022392124</v>
      </c>
      <c r="N73" s="304">
        <f t="shared" si="11"/>
        <v>0.13096610007904164</v>
      </c>
      <c r="O73" s="304">
        <f t="shared" si="11"/>
        <v>0.1197899320805524</v>
      </c>
      <c r="P73" s="304">
        <f t="shared" si="11"/>
        <v>0.11918098794305471</v>
      </c>
      <c r="Q73" s="304">
        <f t="shared" si="11"/>
        <v>0.11971501948107027</v>
      </c>
      <c r="R73" s="304">
        <f t="shared" si="11"/>
        <v>0.12217088817464744</v>
      </c>
      <c r="S73" s="304">
        <f t="shared" si="11"/>
        <v>0.12176249136069103</v>
      </c>
      <c r="T73" s="304">
        <f t="shared" si="11"/>
        <v>0.12044173017496403</v>
      </c>
      <c r="U73" s="304">
        <f t="shared" si="11"/>
        <v>0.1204040304727117</v>
      </c>
      <c r="V73" s="304">
        <f t="shared" si="11"/>
        <v>0.12033384401182365</v>
      </c>
      <c r="W73" s="304">
        <f t="shared" si="11"/>
        <v>0.1199305082417967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6.1788189784088475E-2</v>
      </c>
      <c r="C74" s="304">
        <f t="shared" si="12"/>
        <v>6.5696931460405561E-2</v>
      </c>
      <c r="D74" s="304">
        <f t="shared" si="12"/>
        <v>7.0169667381402456E-2</v>
      </c>
      <c r="E74" s="304">
        <f t="shared" si="12"/>
        <v>7.0119914619939772E-2</v>
      </c>
      <c r="F74" s="304">
        <f t="shared" si="12"/>
        <v>7.0889228252367098E-2</v>
      </c>
      <c r="G74" s="304">
        <f t="shared" si="12"/>
        <v>7.2824349312591047E-2</v>
      </c>
      <c r="H74" s="304">
        <f t="shared" si="12"/>
        <v>7.2944991501933218E-2</v>
      </c>
      <c r="I74" s="304">
        <f t="shared" si="12"/>
        <v>7.4334213443854213E-2</v>
      </c>
      <c r="J74" s="304">
        <f t="shared" si="12"/>
        <v>7.4280192730300801E-2</v>
      </c>
      <c r="K74" s="304">
        <f t="shared" si="12"/>
        <v>7.3710110432459258E-2</v>
      </c>
      <c r="L74" s="304">
        <f t="shared" si="12"/>
        <v>7.655968737575547E-2</v>
      </c>
      <c r="M74" s="304">
        <f t="shared" si="12"/>
        <v>7.6742810825118704E-2</v>
      </c>
      <c r="N74" s="304">
        <f t="shared" si="12"/>
        <v>8.4650426003806123E-2</v>
      </c>
      <c r="O74" s="304">
        <f t="shared" si="12"/>
        <v>7.7392744061620417E-2</v>
      </c>
      <c r="P74" s="304">
        <f t="shared" si="12"/>
        <v>7.6728291285695735E-2</v>
      </c>
      <c r="Q74" s="304">
        <f t="shared" si="12"/>
        <v>7.6800207391840694E-2</v>
      </c>
      <c r="R74" s="304">
        <f t="shared" si="12"/>
        <v>7.7178383331105938E-2</v>
      </c>
      <c r="S74" s="304">
        <f t="shared" si="12"/>
        <v>7.6700590190067072E-2</v>
      </c>
      <c r="T74" s="304">
        <f t="shared" si="12"/>
        <v>7.7471872854019491E-2</v>
      </c>
      <c r="U74" s="304">
        <f t="shared" si="12"/>
        <v>7.7860499364964739E-2</v>
      </c>
      <c r="V74" s="304">
        <f t="shared" si="12"/>
        <v>7.7941367936595535E-2</v>
      </c>
      <c r="W74" s="304">
        <f t="shared" si="12"/>
        <v>7.7677990415731368E-2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0.95100338777226567</v>
      </c>
      <c r="C81" s="324">
        <f>IF(C$5=0,0,C$5/TEL_fec!C$5)</f>
        <v>1.0851015168094089</v>
      </c>
      <c r="D81" s="324">
        <f>IF(D$5=0,0,D$5/TEL_fec!D$5)</f>
        <v>1.2867091574234379</v>
      </c>
      <c r="E81" s="324">
        <f>IF(E$5=0,0,E$5/TEL_fec!E$5)</f>
        <v>1.2771980635999038</v>
      </c>
      <c r="F81" s="324">
        <f>IF(F$5=0,0,F$5/TEL_fec!F$5)</f>
        <v>1.1480525066666052</v>
      </c>
      <c r="G81" s="324">
        <f>IF(G$5=0,0,G$5/TEL_fec!G$5)</f>
        <v>1.2688398569020343</v>
      </c>
      <c r="H81" s="324">
        <f>IF(H$5=0,0,H$5/TEL_fec!H$5)</f>
        <v>1.1711260979967655</v>
      </c>
      <c r="I81" s="324">
        <f>IF(I$5=0,0,I$5/TEL_fec!I$5)</f>
        <v>1.1288059671108202</v>
      </c>
      <c r="J81" s="324">
        <f>IF(J$5=0,0,J$5/TEL_fec!J$5)</f>
        <v>1.1338482076986933</v>
      </c>
      <c r="K81" s="324">
        <f>IF(K$5=0,0,K$5/TEL_fec!K$5)</f>
        <v>1.1608549654587477</v>
      </c>
      <c r="L81" s="324">
        <f>IF(L$5=0,0,L$5/TEL_fec!L$5)</f>
        <v>1.0519527666817843</v>
      </c>
      <c r="M81" s="324">
        <f>IF(M$5=0,0,M$5/TEL_fec!M$5)</f>
        <v>1.0537387653032175</v>
      </c>
      <c r="N81" s="324">
        <f>IF(N$5=0,0,N$5/TEL_fec!N$5)</f>
        <v>0.56934335773052125</v>
      </c>
      <c r="O81" s="324">
        <f>IF(O$5=0,0,O$5/TEL_fec!O$5)</f>
        <v>1.1779002964758953</v>
      </c>
      <c r="P81" s="324">
        <f>IF(P$5=0,0,P$5/TEL_fec!P$5)</f>
        <v>1.2381692742344552</v>
      </c>
      <c r="Q81" s="324">
        <f>IF(Q$5=0,0,Q$5/TEL_fec!Q$5)</f>
        <v>1.2207099443219744</v>
      </c>
      <c r="R81" s="324">
        <f>IF(R$5=0,0,R$5/TEL_fec!R$5)</f>
        <v>1.1433722936553254</v>
      </c>
      <c r="S81" s="324">
        <f>IF(S$5=0,0,S$5/TEL_fec!S$5)</f>
        <v>1.1844653720441203</v>
      </c>
      <c r="T81" s="324">
        <f>IF(T$5=0,0,T$5/TEL_fec!T$5)</f>
        <v>1.1599508079262986</v>
      </c>
      <c r="U81" s="324">
        <f>IF(U$5=0,0,U$5/TEL_fec!U$5)</f>
        <v>1.1356537364008727</v>
      </c>
      <c r="V81" s="324">
        <f>IF(V$5=0,0,V$5/TEL_fec!V$5)</f>
        <v>1.1332520579606831</v>
      </c>
      <c r="W81" s="324">
        <f>IF(W$5=0,0,W$5/TEL_fec!W$5)</f>
        <v>1.1588593784096264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2.1419632475126291</v>
      </c>
      <c r="C86" s="338">
        <f>IF(C$10=0,0,C$10/TEL_fec!C$10)</f>
        <v>2.1428445474398141</v>
      </c>
      <c r="D86" s="338">
        <f>IF(D$10=0,0,D$10/TEL_fec!D$10)</f>
        <v>2.1619219275420072</v>
      </c>
      <c r="E86" s="338">
        <f>IF(E$10=0,0,E$10/TEL_fec!E$10)</f>
        <v>2.1745790999798662</v>
      </c>
      <c r="F86" s="338">
        <f>IF(F$10=0,0,F$10/TEL_fec!F$10)</f>
        <v>2.0094553315605475</v>
      </c>
      <c r="G86" s="338">
        <f>IF(G$10=0,0,G$10/TEL_fec!G$10)</f>
        <v>2.0483827803955439</v>
      </c>
      <c r="H86" s="338">
        <f>IF(H$10=0,0,H$10/TEL_fec!H$10)</f>
        <v>1.9199217917730913</v>
      </c>
      <c r="I86" s="338">
        <f>IF(I$10=0,0,I$10/TEL_fec!I$10)</f>
        <v>1.7835791900193523</v>
      </c>
      <c r="J86" s="338">
        <f>IF(J$10=0,0,J$10/TEL_fec!J$10)</f>
        <v>1.7931160634754997</v>
      </c>
      <c r="K86" s="338">
        <f>IF(K$10=0,0,K$10/TEL_fec!K$10)</f>
        <v>1.8855557792175466</v>
      </c>
      <c r="L86" s="338">
        <f>IF(L$10=0,0,L$10/TEL_fec!L$10)</f>
        <v>1.5056160934631797</v>
      </c>
      <c r="M86" s="338">
        <f>IF(M$10=0,0,M$10/TEL_fec!M$10)</f>
        <v>1.4948107490051239</v>
      </c>
      <c r="N86" s="338">
        <f>IF(N$10=0,0,N$10/TEL_fec!N$10)</f>
        <v>0.20770386056033399</v>
      </c>
      <c r="O86" s="338">
        <f>IF(O$10=0,0,O$10/TEL_fec!O$10)</f>
        <v>1.6550468856417229</v>
      </c>
      <c r="P86" s="338">
        <f>IF(P$10=0,0,P$10/TEL_fec!P$10)</f>
        <v>1.7942931144571619</v>
      </c>
      <c r="Q86" s="338">
        <f>IF(Q$10=0,0,Q$10/TEL_fec!Q$10)</f>
        <v>1.7641383085538009</v>
      </c>
      <c r="R86" s="338">
        <f>IF(R$10=0,0,R$10/TEL_fec!R$10)</f>
        <v>1.6161305576675393</v>
      </c>
      <c r="S86" s="338">
        <f>IF(S$10=0,0,S$10/TEL_fec!S$10)</f>
        <v>1.712703453345362</v>
      </c>
      <c r="T86" s="338">
        <f>IF(T$10=0,0,T$10/TEL_fec!T$10)</f>
        <v>1.6178599935244291</v>
      </c>
      <c r="U86" s="338">
        <f>IF(U$10=0,0,U$10/TEL_fec!U$10)</f>
        <v>1.5470381587729252</v>
      </c>
      <c r="V86" s="338">
        <f>IF(V$10=0,0,V$10/TEL_fec!V$10)</f>
        <v>1.5323648147790185</v>
      </c>
      <c r="W86" s="338">
        <f>IF(W$10=0,0,W$10/TEL_fec!W$10)</f>
        <v>1.5938565219130427</v>
      </c>
      <c r="DA86" s="68"/>
    </row>
    <row r="87" spans="1:105" ht="12" customHeight="1" x14ac:dyDescent="0.25">
      <c r="A87" s="203" t="s">
        <v>2709</v>
      </c>
      <c r="B87" s="351">
        <f>IF(B$16=0,0,B$16/TEL_fec!B$16)</f>
        <v>1.0627612234173225</v>
      </c>
      <c r="C87" s="351">
        <f>IF(C$16=0,0,C$16/TEL_fec!C$16)</f>
        <v>1.3203947772167874</v>
      </c>
      <c r="D87" s="351">
        <f>IF(D$16=0,0,D$16/TEL_fec!D$16)</f>
        <v>1.7125357841292519</v>
      </c>
      <c r="E87" s="351">
        <f>IF(E$16=0,0,E$16/TEL_fec!E$16)</f>
        <v>1.7159341585493844</v>
      </c>
      <c r="F87" s="351">
        <f>IF(F$16=0,0,F$16/TEL_fec!F$16)</f>
        <v>1.6865177232357786</v>
      </c>
      <c r="G87" s="351">
        <f>IF(G$16=0,0,G$16/TEL_fec!G$16)</f>
        <v>1.9178546054794927</v>
      </c>
      <c r="H87" s="351">
        <f>IF(H$16=0,0,H$16/TEL_fec!H$16)</f>
        <v>1.8548624267020299</v>
      </c>
      <c r="I87" s="351">
        <f>IF(I$16=0,0,I$16/TEL_fec!I$16)</f>
        <v>1.935200714026138</v>
      </c>
      <c r="J87" s="351">
        <f>IF(J$16=0,0,J$16/TEL_fec!J$16)</f>
        <v>1.9346531524470467</v>
      </c>
      <c r="K87" s="351">
        <f>IF(K$16=0,0,K$16/TEL_fec!K$16)</f>
        <v>1.9147054590594541</v>
      </c>
      <c r="L87" s="351">
        <f>IF(L$16=0,0,L$16/TEL_fec!L$16)</f>
        <v>2.0558748372930356</v>
      </c>
      <c r="M87" s="351">
        <f>IF(M$16=0,0,M$16/TEL_fec!M$16)</f>
        <v>2.0743318171893965</v>
      </c>
      <c r="N87" s="351">
        <f>IF(N$16=0,0,N$16/TEL_fec!N$16)</f>
        <v>2.2711435406538185</v>
      </c>
      <c r="O87" s="351">
        <f>IF(O$16=0,0,O$16/TEL_fec!O$16)</f>
        <v>2.2669594570166129</v>
      </c>
      <c r="P87" s="351">
        <f>IF(P$16=0,0,P$16/TEL_fec!P$16)</f>
        <v>2.2576336523976006</v>
      </c>
      <c r="Q87" s="351">
        <f>IF(Q$16=0,0,Q$16/TEL_fec!Q$16)</f>
        <v>2.2486632068172776</v>
      </c>
      <c r="R87" s="351">
        <f>IF(R$16=0,0,R$16/TEL_fec!R$16)</f>
        <v>2.2101694698432555</v>
      </c>
      <c r="S87" s="351">
        <f>IF(S$16=0,0,S$16/TEL_fec!S$16)</f>
        <v>2.2026863898292119</v>
      </c>
      <c r="T87" s="351">
        <f>IF(T$16=0,0,T$16/TEL_fec!T$16)</f>
        <v>2.2557664729654885</v>
      </c>
      <c r="U87" s="351">
        <f>IF(U$16=0,0,U$16/TEL_fec!U$16)</f>
        <v>2.2694957661272537</v>
      </c>
      <c r="V87" s="351">
        <f>IF(V$16=0,0,V$16/TEL_fec!V$16)</f>
        <v>2.2736732269981288</v>
      </c>
      <c r="W87" s="351">
        <f>IF(W$16=0,0,W$16/TEL_fec!W$16)</f>
        <v>2.273495225097077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1.062761223417322</v>
      </c>
      <c r="C88" s="351">
        <f>IF(C$27=0,0,C$27/TEL_fec!C$27)</f>
        <v>1.320394777216787</v>
      </c>
      <c r="D88" s="351">
        <f>IF(D$27=0,0,D$27/TEL_fec!D$27)</f>
        <v>1.7125357841292517</v>
      </c>
      <c r="E88" s="351">
        <f>IF(E$27=0,0,E$27/TEL_fec!E$27)</f>
        <v>1.715934158549385</v>
      </c>
      <c r="F88" s="351">
        <f>IF(F$27=0,0,F$27/TEL_fec!F$27)</f>
        <v>1.6865177232357791</v>
      </c>
      <c r="G88" s="351">
        <f>IF(G$27=0,0,G$27/TEL_fec!G$27)</f>
        <v>1.9178546054794925</v>
      </c>
      <c r="H88" s="351">
        <f>IF(H$27=0,0,H$27/TEL_fec!H$27)</f>
        <v>1.8548624267020302</v>
      </c>
      <c r="I88" s="351">
        <f>IF(I$27=0,0,I$27/TEL_fec!I$27)</f>
        <v>1.9352007140261374</v>
      </c>
      <c r="J88" s="351">
        <f>IF(J$27=0,0,J$27/TEL_fec!J$27)</f>
        <v>1.9346531524470472</v>
      </c>
      <c r="K88" s="351">
        <f>IF(K$27=0,0,K$27/TEL_fec!K$27)</f>
        <v>1.9147054590594532</v>
      </c>
      <c r="L88" s="351">
        <f>IF(L$27=0,0,L$27/TEL_fec!L$27)</f>
        <v>2.0558748372930364</v>
      </c>
      <c r="M88" s="351">
        <f>IF(M$27=0,0,M$27/TEL_fec!M$27)</f>
        <v>2.0743318171893965</v>
      </c>
      <c r="N88" s="351">
        <f>IF(N$27=0,0,N$27/TEL_fec!N$27)</f>
        <v>2.2711435406538181</v>
      </c>
      <c r="O88" s="351">
        <f>IF(O$27=0,0,O$27/TEL_fec!O$27)</f>
        <v>2.2669594570166121</v>
      </c>
      <c r="P88" s="351">
        <f>IF(P$27=0,0,P$27/TEL_fec!P$27)</f>
        <v>2.2576336523976006</v>
      </c>
      <c r="Q88" s="351">
        <f>IF(Q$27=0,0,Q$27/TEL_fec!Q$27)</f>
        <v>2.2486632068172772</v>
      </c>
      <c r="R88" s="351">
        <f>IF(R$27=0,0,R$27/TEL_fec!R$27)</f>
        <v>2.2101694698432546</v>
      </c>
      <c r="S88" s="351">
        <f>IF(S$27=0,0,S$27/TEL_fec!S$27)</f>
        <v>2.2026863898292115</v>
      </c>
      <c r="T88" s="351">
        <f>IF(T$27=0,0,T$27/TEL_fec!T$27)</f>
        <v>2.2557664729654894</v>
      </c>
      <c r="U88" s="351">
        <f>IF(U$27=0,0,U$27/TEL_fec!U$27)</f>
        <v>2.2694957661272523</v>
      </c>
      <c r="V88" s="351">
        <f>IF(V$27=0,0,V$27/TEL_fec!V$27)</f>
        <v>2.2736732269981279</v>
      </c>
      <c r="W88" s="351">
        <f>IF(W$27=0,0,W$27/TEL_fec!W$27)</f>
        <v>2.2734952250970779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0.96399489264137272</v>
      </c>
      <c r="C90" s="351">
        <f>IF(C$39=0,0,C$39/TEL_fec!C$39)</f>
        <v>1.0241691957797969</v>
      </c>
      <c r="D90" s="351">
        <f>IF(D$39=0,0,D$39/TEL_fec!D$39)</f>
        <v>1.1030339197948269</v>
      </c>
      <c r="E90" s="351">
        <f>IF(E$39=0,0,E$39/TEL_fec!E$39)</f>
        <v>1.0679838735321991</v>
      </c>
      <c r="F90" s="351">
        <f>IF(F$39=0,0,F$39/TEL_fec!F$39)</f>
        <v>0.92308867113225301</v>
      </c>
      <c r="G90" s="351">
        <f>IF(G$39=0,0,G$39/TEL_fec!G$39)</f>
        <v>0.9754312041062474</v>
      </c>
      <c r="H90" s="351">
        <f>IF(H$39=0,0,H$39/TEL_fec!H$39)</f>
        <v>0.89791276600820313</v>
      </c>
      <c r="I90" s="351">
        <f>IF(I$39=0,0,I$39/TEL_fec!I$39)</f>
        <v>0.83810286755469543</v>
      </c>
      <c r="J90" s="351">
        <f>IF(J$39=0,0,J$39/TEL_fec!J$39)</f>
        <v>0.84285717016076245</v>
      </c>
      <c r="K90" s="351">
        <f>IF(K$39=0,0,K$39/TEL_fec!K$39)</f>
        <v>0.87051377260598661</v>
      </c>
      <c r="L90" s="351">
        <f>IF(L$39=0,0,L$39/TEL_fec!L$39)</f>
        <v>0.74844511731451635</v>
      </c>
      <c r="M90" s="351">
        <f>IF(M$39=0,0,M$39/TEL_fec!M$39)</f>
        <v>0.7465989316160041</v>
      </c>
      <c r="N90" s="351">
        <f>IF(N$39=0,0,N$39/TEL_fec!N$39)</f>
        <v>0.37709264301564444</v>
      </c>
      <c r="O90" s="351">
        <f>IF(O$39=0,0,O$39/TEL_fec!O$39)</f>
        <v>0.81074091212202892</v>
      </c>
      <c r="P90" s="351">
        <f>IF(P$39=0,0,P$39/TEL_fec!P$39)</f>
        <v>0.86170238686418543</v>
      </c>
      <c r="Q90" s="351">
        <f>IF(Q$39=0,0,Q$39/TEL_fec!Q$39)</f>
        <v>0.84897907659356631</v>
      </c>
      <c r="R90" s="351">
        <f>IF(R$39=0,0,R$39/TEL_fec!R$39)</f>
        <v>0.79349043686181264</v>
      </c>
      <c r="S90" s="351">
        <f>IF(S$39=0,0,S$39/TEL_fec!S$39)</f>
        <v>0.82850089757324519</v>
      </c>
      <c r="T90" s="351">
        <f>IF(T$39=0,0,T$39/TEL_fec!T$39)</f>
        <v>0.7987008957681706</v>
      </c>
      <c r="U90" s="351">
        <f>IF(U$39=0,0,U$39/TEL_fec!U$39)</f>
        <v>0.7773192697817114</v>
      </c>
      <c r="V90" s="351">
        <f>IF(V$39=0,0,V$39/TEL_fec!V$39)</f>
        <v>0.77511031301145261</v>
      </c>
      <c r="W90" s="351">
        <f>IF(W$39=0,0,W$39/TEL_fec!W$39)</f>
        <v>0.79523339949144634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HU: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343.74803347806937</v>
      </c>
      <c r="C3" s="205">
        <v>365.88903161645868</v>
      </c>
      <c r="D3" s="205">
        <v>320.84594330636509</v>
      </c>
      <c r="E3" s="205">
        <v>313.6624957727426</v>
      </c>
      <c r="F3" s="205">
        <v>325.47969043366771</v>
      </c>
      <c r="G3" s="205">
        <v>294.89446227053458</v>
      </c>
      <c r="H3" s="205">
        <v>291.54518950437318</v>
      </c>
      <c r="I3" s="205">
        <v>297.92706761587459</v>
      </c>
      <c r="J3" s="205">
        <v>291.59802306425041</v>
      </c>
      <c r="K3" s="205">
        <v>225.50268306433091</v>
      </c>
      <c r="L3" s="205">
        <v>224.6547828270148</v>
      </c>
      <c r="M3" s="205">
        <v>220.1737846546753</v>
      </c>
      <c r="N3" s="205">
        <v>215.4739310036843</v>
      </c>
      <c r="O3" s="205">
        <v>220.69357936128921</v>
      </c>
      <c r="P3" s="205">
        <v>235.9954270782296</v>
      </c>
      <c r="Q3" s="205">
        <v>249.3</v>
      </c>
      <c r="R3" s="205">
        <v>254.51964591999689</v>
      </c>
      <c r="S3" s="205">
        <v>265.34526854219951</v>
      </c>
      <c r="T3" s="205">
        <v>278.43695617781998</v>
      </c>
      <c r="U3" s="205">
        <v>291.0251426194975</v>
      </c>
      <c r="V3" s="205">
        <v>297.2834443874936</v>
      </c>
      <c r="W3" s="205">
        <v>373.33754985154337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413.54749688621541</v>
      </c>
      <c r="C5" s="205">
        <v>432.91812221174888</v>
      </c>
      <c r="D5" s="205">
        <v>396.41901873243182</v>
      </c>
      <c r="E5" s="205">
        <v>327.12855083392401</v>
      </c>
      <c r="F5" s="205">
        <v>297.45574381140898</v>
      </c>
      <c r="G5" s="205">
        <v>304.3885877786754</v>
      </c>
      <c r="H5" s="205">
        <v>297.82291062213659</v>
      </c>
      <c r="I5" s="205">
        <v>342.96522317862849</v>
      </c>
      <c r="J5" s="205">
        <v>286.49470044807049</v>
      </c>
      <c r="K5" s="205">
        <v>127.7481294300793</v>
      </c>
      <c r="L5" s="205">
        <v>158.46770600696431</v>
      </c>
      <c r="M5" s="205">
        <v>176.21987644696409</v>
      </c>
      <c r="N5" s="205">
        <v>200.82870403149059</v>
      </c>
      <c r="O5" s="205">
        <v>246.1179664786024</v>
      </c>
      <c r="P5" s="205">
        <v>226.07867766424309</v>
      </c>
      <c r="Q5" s="205">
        <v>253.0299905256079</v>
      </c>
      <c r="R5" s="205">
        <v>290.93870020816018</v>
      </c>
      <c r="S5" s="205">
        <v>386.85540078506938</v>
      </c>
      <c r="T5" s="205">
        <v>501.32325492357597</v>
      </c>
      <c r="U5" s="205">
        <v>506.16467172143871</v>
      </c>
      <c r="V5" s="205">
        <v>484.02801567882159</v>
      </c>
      <c r="W5" s="205">
        <v>709.21112929650178</v>
      </c>
      <c r="DA5" s="112" t="s">
        <v>2870</v>
      </c>
    </row>
    <row r="6" spans="1:105" ht="12" customHeight="1" x14ac:dyDescent="0.25">
      <c r="A6" s="154" t="s">
        <v>2114</v>
      </c>
      <c r="B6" s="340">
        <v>516.93437110776915</v>
      </c>
      <c r="C6" s="340">
        <v>491.08765255238069</v>
      </c>
      <c r="D6" s="340">
        <v>465.24093399699223</v>
      </c>
      <c r="E6" s="340">
        <v>465.24093399699223</v>
      </c>
      <c r="F6" s="340">
        <v>439.39421544160382</v>
      </c>
      <c r="G6" s="340">
        <v>413.5474968862153</v>
      </c>
      <c r="H6" s="340">
        <v>413.5474968862153</v>
      </c>
      <c r="I6" s="340">
        <v>387.70077833082678</v>
      </c>
      <c r="J6" s="340">
        <v>387.70077833082678</v>
      </c>
      <c r="K6" s="340">
        <v>361.85405977543837</v>
      </c>
      <c r="L6" s="340">
        <v>336.00734122004991</v>
      </c>
      <c r="M6" s="340">
        <v>336.00734122004991</v>
      </c>
      <c r="N6" s="340">
        <v>310.16062266466139</v>
      </c>
      <c r="O6" s="340">
        <v>284.31390410927298</v>
      </c>
      <c r="P6" s="340">
        <v>284.31390410927298</v>
      </c>
      <c r="Q6" s="340">
        <v>284.31390410927298</v>
      </c>
      <c r="R6" s="340">
        <v>310.16062266466139</v>
      </c>
      <c r="S6" s="340">
        <v>413.5474968862153</v>
      </c>
      <c r="T6" s="340">
        <v>542.78108966315756</v>
      </c>
      <c r="U6" s="340">
        <v>542.78108966315756</v>
      </c>
      <c r="V6" s="340">
        <v>542.78108966315756</v>
      </c>
      <c r="W6" s="340">
        <v>749.55483810626527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25.84671855538846</v>
      </c>
      <c r="R7" s="342">
        <v>51.693437110776919</v>
      </c>
      <c r="S7" s="342">
        <v>103.3868742215538</v>
      </c>
      <c r="T7" s="342">
        <v>155.08031133233081</v>
      </c>
      <c r="U7" s="342">
        <v>25.84671855538846</v>
      </c>
      <c r="V7" s="342">
        <v>0</v>
      </c>
      <c r="W7" s="342">
        <v>232.62046699849611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25.846718555388463</v>
      </c>
      <c r="D8" s="344">
        <f t="shared" si="0"/>
        <v>25.846718555388463</v>
      </c>
      <c r="E8" s="344">
        <f t="shared" si="0"/>
        <v>0</v>
      </c>
      <c r="F8" s="344">
        <f t="shared" si="0"/>
        <v>25.846718555388406</v>
      </c>
      <c r="G8" s="344">
        <f t="shared" si="0"/>
        <v>25.84671855538852</v>
      </c>
      <c r="H8" s="344">
        <f t="shared" si="0"/>
        <v>0</v>
      </c>
      <c r="I8" s="344">
        <f t="shared" si="0"/>
        <v>25.84671855538852</v>
      </c>
      <c r="J8" s="344">
        <f t="shared" si="0"/>
        <v>0</v>
      </c>
      <c r="K8" s="344">
        <f t="shared" si="0"/>
        <v>25.846718555388406</v>
      </c>
      <c r="L8" s="344">
        <f t="shared" si="0"/>
        <v>25.846718555388463</v>
      </c>
      <c r="M8" s="344">
        <f t="shared" si="0"/>
        <v>0</v>
      </c>
      <c r="N8" s="344">
        <f t="shared" si="0"/>
        <v>25.84671855538852</v>
      </c>
      <c r="O8" s="344">
        <f t="shared" si="0"/>
        <v>25.846718555388406</v>
      </c>
      <c r="P8" s="344">
        <f t="shared" si="0"/>
        <v>0</v>
      </c>
      <c r="Q8" s="344">
        <f t="shared" si="0"/>
        <v>25.846718555388463</v>
      </c>
      <c r="R8" s="344">
        <f t="shared" si="0"/>
        <v>25.84671855538852</v>
      </c>
      <c r="S8" s="344">
        <f t="shared" si="0"/>
        <v>0</v>
      </c>
      <c r="T8" s="344">
        <f t="shared" si="0"/>
        <v>25.84671855538852</v>
      </c>
      <c r="U8" s="344">
        <f t="shared" si="0"/>
        <v>25.846718555388406</v>
      </c>
      <c r="V8" s="344">
        <f t="shared" si="0"/>
        <v>0</v>
      </c>
      <c r="W8" s="344">
        <f t="shared" si="0"/>
        <v>25.846718555388406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103.38687422155374</v>
      </c>
      <c r="C9" s="345">
        <f t="shared" si="1"/>
        <v>58.169530340631809</v>
      </c>
      <c r="D9" s="345">
        <f t="shared" si="1"/>
        <v>68.821915264560403</v>
      </c>
      <c r="E9" s="345">
        <f t="shared" si="1"/>
        <v>138.11238316306822</v>
      </c>
      <c r="F9" s="345">
        <f t="shared" si="1"/>
        <v>141.93847163019484</v>
      </c>
      <c r="G9" s="345">
        <f t="shared" si="1"/>
        <v>109.1589091075399</v>
      </c>
      <c r="H9" s="345">
        <f t="shared" si="1"/>
        <v>115.72458626407871</v>
      </c>
      <c r="I9" s="345">
        <f t="shared" si="1"/>
        <v>44.735555152198287</v>
      </c>
      <c r="J9" s="345">
        <f t="shared" si="1"/>
        <v>101.20607788275629</v>
      </c>
      <c r="K9" s="345">
        <f t="shared" si="1"/>
        <v>234.10593034535907</v>
      </c>
      <c r="L9" s="345">
        <f t="shared" si="1"/>
        <v>177.5396352130856</v>
      </c>
      <c r="M9" s="345">
        <f t="shared" si="1"/>
        <v>159.78746477308582</v>
      </c>
      <c r="N9" s="345">
        <f t="shared" si="1"/>
        <v>109.3319186331708</v>
      </c>
      <c r="O9" s="345">
        <f t="shared" si="1"/>
        <v>38.195937630670585</v>
      </c>
      <c r="P9" s="345">
        <f t="shared" si="1"/>
        <v>58.235226445029895</v>
      </c>
      <c r="Q9" s="345">
        <f t="shared" si="1"/>
        <v>31.283913583665083</v>
      </c>
      <c r="R9" s="345">
        <f t="shared" si="1"/>
        <v>19.221922456501204</v>
      </c>
      <c r="S9" s="345">
        <f t="shared" si="1"/>
        <v>26.692096101145921</v>
      </c>
      <c r="T9" s="345">
        <f t="shared" si="1"/>
        <v>41.457834739581585</v>
      </c>
      <c r="U9" s="345">
        <f t="shared" si="1"/>
        <v>36.616417941718851</v>
      </c>
      <c r="V9" s="345">
        <f t="shared" si="1"/>
        <v>58.75307398433597</v>
      </c>
      <c r="W9" s="345">
        <f t="shared" si="1"/>
        <v>40.343708809763484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64.397592433361993</v>
      </c>
      <c r="C12" s="212">
        <v>64.662682717110911</v>
      </c>
      <c r="D12" s="212">
        <v>62.396130696474629</v>
      </c>
      <c r="E12" s="212">
        <v>56.68056749785039</v>
      </c>
      <c r="F12" s="212">
        <v>56.415391229578688</v>
      </c>
      <c r="G12" s="212">
        <v>56.023645743766117</v>
      </c>
      <c r="H12" s="212">
        <v>50.578073946689592</v>
      </c>
      <c r="I12" s="212">
        <v>59.952708512467751</v>
      </c>
      <c r="J12" s="212">
        <v>54.839036973344797</v>
      </c>
      <c r="K12" s="212">
        <v>27.393207222699921</v>
      </c>
      <c r="L12" s="212">
        <v>34.647033533963892</v>
      </c>
      <c r="M12" s="212">
        <v>39.641272570937232</v>
      </c>
      <c r="N12" s="212">
        <v>48.946689595872733</v>
      </c>
      <c r="O12" s="212">
        <v>62.625451418744632</v>
      </c>
      <c r="P12" s="212">
        <v>55.397936371453127</v>
      </c>
      <c r="Q12" s="212">
        <v>61.335683576956143</v>
      </c>
      <c r="R12" s="212">
        <v>73.925193465176278</v>
      </c>
      <c r="S12" s="212">
        <v>96.533019964728737</v>
      </c>
      <c r="T12" s="212">
        <v>124.9050381309771</v>
      </c>
      <c r="U12" s="212">
        <v>120.6370197096462</v>
      </c>
      <c r="V12" s="212">
        <v>116.9193581899096</v>
      </c>
      <c r="W12" s="212">
        <v>151.12047638337711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1.1226139294926909</v>
      </c>
      <c r="M14" s="206">
        <f t="shared" si="2"/>
        <v>6.0189165950128984</v>
      </c>
      <c r="N14" s="206">
        <f t="shared" si="2"/>
        <v>4.0126397248495271</v>
      </c>
      <c r="O14" s="206">
        <f t="shared" si="2"/>
        <v>4.1320722269991403</v>
      </c>
      <c r="P14" s="206">
        <f t="shared" si="2"/>
        <v>3.0094582975064492</v>
      </c>
      <c r="Q14" s="206">
        <f t="shared" si="2"/>
        <v>4.0126397248495271</v>
      </c>
      <c r="R14" s="206">
        <f t="shared" si="2"/>
        <v>4.0986242476354251</v>
      </c>
      <c r="S14" s="206">
        <f t="shared" si="2"/>
        <v>6.2252794496990544</v>
      </c>
      <c r="T14" s="206">
        <f t="shared" si="2"/>
        <v>7.2499570077386064</v>
      </c>
      <c r="U14" s="206">
        <f t="shared" si="2"/>
        <v>8.2746345657781593</v>
      </c>
      <c r="V14" s="206">
        <f t="shared" si="2"/>
        <v>9.3766122098022358</v>
      </c>
      <c r="W14" s="206">
        <f t="shared" si="2"/>
        <v>11.58073946689596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1.1226139294926909</v>
      </c>
      <c r="M16" s="206">
        <v>0</v>
      </c>
      <c r="N16" s="206">
        <v>0</v>
      </c>
      <c r="O16" s="206">
        <v>1.1226139294926909</v>
      </c>
      <c r="P16" s="206">
        <v>0</v>
      </c>
      <c r="Q16" s="206">
        <v>0</v>
      </c>
      <c r="R16" s="206">
        <v>0</v>
      </c>
      <c r="S16" s="206">
        <v>1.102063628546861</v>
      </c>
      <c r="T16" s="206">
        <v>1.102063628546861</v>
      </c>
      <c r="U16" s="206">
        <v>1.102063628546861</v>
      </c>
      <c r="V16" s="206">
        <v>2.2040412725709371</v>
      </c>
      <c r="W16" s="206">
        <v>4.4081685296646604</v>
      </c>
      <c r="DA16" s="71" t="s">
        <v>2876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6.0189165950128984</v>
      </c>
      <c r="N17" s="206">
        <v>4.0126397248495271</v>
      </c>
      <c r="O17" s="206">
        <v>3.0094582975064492</v>
      </c>
      <c r="P17" s="206">
        <v>3.0094582975064492</v>
      </c>
      <c r="Q17" s="206">
        <v>4.0126397248495271</v>
      </c>
      <c r="R17" s="206">
        <v>4.0986242476354251</v>
      </c>
      <c r="S17" s="206">
        <v>5.1232158211521934</v>
      </c>
      <c r="T17" s="206">
        <v>6.1478933791917454</v>
      </c>
      <c r="U17" s="206">
        <v>7.1725709372312982</v>
      </c>
      <c r="V17" s="206">
        <v>7.1725709372312982</v>
      </c>
      <c r="W17" s="206">
        <v>7.1725709372312982</v>
      </c>
      <c r="DA17" s="71" t="s">
        <v>2877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24.29062768701634</v>
      </c>
      <c r="C20" s="206">
        <f t="shared" si="3"/>
        <v>24.09716251074806</v>
      </c>
      <c r="D20" s="206">
        <f t="shared" si="3"/>
        <v>23.387790197764399</v>
      </c>
      <c r="E20" s="206">
        <f t="shared" si="3"/>
        <v>22.721410146173689</v>
      </c>
      <c r="F20" s="206">
        <f t="shared" si="3"/>
        <v>21.238177128116941</v>
      </c>
      <c r="G20" s="206">
        <f t="shared" si="3"/>
        <v>18.228718830610489</v>
      </c>
      <c r="H20" s="206">
        <f t="shared" si="3"/>
        <v>11.822871883061049</v>
      </c>
      <c r="I20" s="206">
        <f t="shared" si="3"/>
        <v>10.81255374032674</v>
      </c>
      <c r="J20" s="206">
        <f t="shared" si="3"/>
        <v>13.112639724849529</v>
      </c>
      <c r="K20" s="206">
        <f t="shared" si="3"/>
        <v>13.220120378331901</v>
      </c>
      <c r="L20" s="206">
        <f t="shared" si="3"/>
        <v>17.23989681857266</v>
      </c>
      <c r="M20" s="206">
        <f t="shared" si="3"/>
        <v>17.34737747205503</v>
      </c>
      <c r="N20" s="206">
        <f t="shared" si="3"/>
        <v>11.758383490971619</v>
      </c>
      <c r="O20" s="206">
        <f t="shared" si="3"/>
        <v>3.8263112639724852</v>
      </c>
      <c r="P20" s="206">
        <f t="shared" si="3"/>
        <v>3.1384350816852971</v>
      </c>
      <c r="Q20" s="206">
        <f t="shared" si="3"/>
        <v>3.611349957007739</v>
      </c>
      <c r="R20" s="206">
        <f t="shared" si="3"/>
        <v>11.070507308684441</v>
      </c>
      <c r="S20" s="206">
        <f t="shared" si="3"/>
        <v>10.4256233877902</v>
      </c>
      <c r="T20" s="206">
        <f t="shared" si="3"/>
        <v>12.639724849527081</v>
      </c>
      <c r="U20" s="206">
        <f t="shared" si="3"/>
        <v>7.3946689595872739</v>
      </c>
      <c r="V20" s="206">
        <f t="shared" si="3"/>
        <v>5.2880481513327604</v>
      </c>
      <c r="W20" s="206">
        <f t="shared" si="3"/>
        <v>7.7171109200343926</v>
      </c>
      <c r="DA20" s="71"/>
    </row>
    <row r="21" spans="1:105" ht="12" customHeight="1" x14ac:dyDescent="0.25">
      <c r="A21" s="18" t="s">
        <v>72</v>
      </c>
      <c r="B21" s="206">
        <v>24.29062768701634</v>
      </c>
      <c r="C21" s="206">
        <v>24.09716251074806</v>
      </c>
      <c r="D21" s="206">
        <v>23.387790197764399</v>
      </c>
      <c r="E21" s="206">
        <v>22.721410146173689</v>
      </c>
      <c r="F21" s="206">
        <v>21.238177128116941</v>
      </c>
      <c r="G21" s="206">
        <v>18.228718830610489</v>
      </c>
      <c r="H21" s="206">
        <v>11.822871883061049</v>
      </c>
      <c r="I21" s="206">
        <v>10.81255374032674</v>
      </c>
      <c r="J21" s="206">
        <v>13.112639724849529</v>
      </c>
      <c r="K21" s="206">
        <v>13.220120378331901</v>
      </c>
      <c r="L21" s="206">
        <v>17.23989681857266</v>
      </c>
      <c r="M21" s="206">
        <v>17.34737747205503</v>
      </c>
      <c r="N21" s="206">
        <v>11.758383490971619</v>
      </c>
      <c r="O21" s="206">
        <v>3.8263112639724852</v>
      </c>
      <c r="P21" s="206">
        <v>3.1384350816852971</v>
      </c>
      <c r="Q21" s="206">
        <v>3.611349957007739</v>
      </c>
      <c r="R21" s="206">
        <v>11.070507308684441</v>
      </c>
      <c r="S21" s="206">
        <v>10.4256233877902</v>
      </c>
      <c r="T21" s="206">
        <v>12.639724849527081</v>
      </c>
      <c r="U21" s="206">
        <v>7.3946689595872739</v>
      </c>
      <c r="V21" s="206">
        <v>5.2880481513327604</v>
      </c>
      <c r="W21" s="206">
        <v>7.7171109200343926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27.156749785038691</v>
      </c>
      <c r="C23" s="206">
        <f t="shared" si="4"/>
        <v>26.941788478073949</v>
      </c>
      <c r="D23" s="206">
        <f t="shared" si="4"/>
        <v>26.583576956147891</v>
      </c>
      <c r="E23" s="206">
        <f t="shared" si="4"/>
        <v>20.77962166809974</v>
      </c>
      <c r="F23" s="206">
        <f t="shared" si="4"/>
        <v>21.63946689595873</v>
      </c>
      <c r="G23" s="206">
        <f t="shared" si="4"/>
        <v>24.027858985382629</v>
      </c>
      <c r="H23" s="206">
        <f t="shared" si="4"/>
        <v>25.7237317282889</v>
      </c>
      <c r="I23" s="206">
        <f t="shared" si="4"/>
        <v>35.468615649183143</v>
      </c>
      <c r="J23" s="206">
        <f t="shared" si="4"/>
        <v>27.109028374892521</v>
      </c>
      <c r="K23" s="206">
        <f t="shared" si="4"/>
        <v>3.940928632846088</v>
      </c>
      <c r="L23" s="206">
        <f t="shared" si="4"/>
        <v>3.128890799656062</v>
      </c>
      <c r="M23" s="206">
        <f t="shared" si="4"/>
        <v>3.0333619948409281</v>
      </c>
      <c r="N23" s="206">
        <f t="shared" si="4"/>
        <v>10.38976784178848</v>
      </c>
      <c r="O23" s="206">
        <f t="shared" si="4"/>
        <v>26.46414445399828</v>
      </c>
      <c r="P23" s="206">
        <f t="shared" si="4"/>
        <v>28.18383490971625</v>
      </c>
      <c r="Q23" s="206">
        <f t="shared" si="4"/>
        <v>31.527687016337051</v>
      </c>
      <c r="R23" s="206">
        <f t="shared" si="4"/>
        <v>34.680395528804823</v>
      </c>
      <c r="S23" s="206">
        <f t="shared" si="4"/>
        <v>50.093295115201663</v>
      </c>
      <c r="T23" s="206">
        <f t="shared" si="4"/>
        <v>71.820515345078562</v>
      </c>
      <c r="U23" s="206">
        <f t="shared" si="4"/>
        <v>68.768232091417474</v>
      </c>
      <c r="V23" s="206">
        <f t="shared" si="4"/>
        <v>66.227182781483094</v>
      </c>
      <c r="W23" s="206">
        <f t="shared" si="4"/>
        <v>87.970519375638503</v>
      </c>
      <c r="DA23" s="71"/>
    </row>
    <row r="24" spans="1:105" ht="12" customHeight="1" x14ac:dyDescent="0.25">
      <c r="A24" s="18" t="s">
        <v>73</v>
      </c>
      <c r="B24" s="206">
        <v>27.156749785038691</v>
      </c>
      <c r="C24" s="206">
        <v>26.941788478073949</v>
      </c>
      <c r="D24" s="206">
        <v>26.583576956147891</v>
      </c>
      <c r="E24" s="206">
        <v>20.77962166809974</v>
      </c>
      <c r="F24" s="206">
        <v>21.63946689595873</v>
      </c>
      <c r="G24" s="206">
        <v>24.027858985382629</v>
      </c>
      <c r="H24" s="206">
        <v>25.7237317282889</v>
      </c>
      <c r="I24" s="206">
        <v>35.468615649183143</v>
      </c>
      <c r="J24" s="206">
        <v>27.109028374892521</v>
      </c>
      <c r="K24" s="206">
        <v>3.940928632846088</v>
      </c>
      <c r="L24" s="206">
        <v>3.128890799656062</v>
      </c>
      <c r="M24" s="206">
        <v>3.0333619948409281</v>
      </c>
      <c r="N24" s="206">
        <v>10.38976784178848</v>
      </c>
      <c r="O24" s="206">
        <v>26.46414445399828</v>
      </c>
      <c r="P24" s="206">
        <v>28.18383490971625</v>
      </c>
      <c r="Q24" s="206">
        <v>31.527687016337051</v>
      </c>
      <c r="R24" s="206">
        <v>34.680395528804823</v>
      </c>
      <c r="S24" s="206">
        <v>50.06208082545141</v>
      </c>
      <c r="T24" s="206">
        <v>71.797076526225268</v>
      </c>
      <c r="U24" s="206">
        <v>68.739810834049862</v>
      </c>
      <c r="V24" s="206">
        <v>66.160275150472913</v>
      </c>
      <c r="W24" s="206">
        <v>87.871367153912288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3.1214289750254968E-2</v>
      </c>
      <c r="T29" s="206">
        <v>2.3438818853298741E-2</v>
      </c>
      <c r="U29" s="206">
        <v>2.8421257367612349E-2</v>
      </c>
      <c r="V29" s="206">
        <v>6.6907631010187374E-2</v>
      </c>
      <c r="W29" s="206">
        <v>9.9152221726221276E-2</v>
      </c>
      <c r="DA29" s="71" t="s">
        <v>2887</v>
      </c>
    </row>
    <row r="30" spans="1:105" ht="12" customHeight="1" x14ac:dyDescent="0.25">
      <c r="A30" s="14" t="s">
        <v>79</v>
      </c>
      <c r="B30" s="206">
        <v>0.74041272570937233</v>
      </c>
      <c r="C30" s="206">
        <v>0.81203783319002576</v>
      </c>
      <c r="D30" s="206">
        <v>0.64488392089423896</v>
      </c>
      <c r="E30" s="206">
        <v>0.45382631126397238</v>
      </c>
      <c r="F30" s="206">
        <v>0.3821152192605331</v>
      </c>
      <c r="G30" s="206">
        <v>0.95537403267411869</v>
      </c>
      <c r="H30" s="206">
        <v>0.47773000859845233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0.81203783319002576</v>
      </c>
      <c r="T30" s="206">
        <v>0.69269131556319852</v>
      </c>
      <c r="U30" s="206">
        <v>0</v>
      </c>
      <c r="V30" s="206">
        <v>0</v>
      </c>
      <c r="W30" s="206">
        <v>0</v>
      </c>
      <c r="DA30" s="71" t="s">
        <v>2888</v>
      </c>
    </row>
    <row r="31" spans="1:105" ht="12" customHeight="1" x14ac:dyDescent="0.25">
      <c r="A31" s="21" t="s">
        <v>38</v>
      </c>
      <c r="B31" s="209">
        <v>12.209802235597589</v>
      </c>
      <c r="C31" s="209">
        <v>12.81169389509888</v>
      </c>
      <c r="D31" s="209">
        <v>11.779879621668099</v>
      </c>
      <c r="E31" s="209">
        <v>12.725709372312981</v>
      </c>
      <c r="F31" s="209">
        <v>13.155631986242479</v>
      </c>
      <c r="G31" s="209">
        <v>12.81169389509888</v>
      </c>
      <c r="H31" s="209">
        <v>12.55374032674119</v>
      </c>
      <c r="I31" s="209">
        <v>13.671539122957871</v>
      </c>
      <c r="J31" s="209">
        <v>14.61736887360275</v>
      </c>
      <c r="K31" s="209">
        <v>10.232158211521931</v>
      </c>
      <c r="L31" s="209">
        <v>13.155631986242479</v>
      </c>
      <c r="M31" s="209">
        <v>13.24161650902837</v>
      </c>
      <c r="N31" s="209">
        <v>22.785898538263108</v>
      </c>
      <c r="O31" s="209">
        <v>28.202923473774721</v>
      </c>
      <c r="P31" s="209">
        <v>21.066208082545138</v>
      </c>
      <c r="Q31" s="209">
        <v>22.184006878761821</v>
      </c>
      <c r="R31" s="209">
        <v>24.07566638005159</v>
      </c>
      <c r="S31" s="209">
        <v>28.976784178847801</v>
      </c>
      <c r="T31" s="209">
        <v>32.502149613069648</v>
      </c>
      <c r="U31" s="209">
        <v>36.19948409286328</v>
      </c>
      <c r="V31" s="209">
        <v>36.027515047291487</v>
      </c>
      <c r="W31" s="209">
        <v>43.85210662080825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57.053699999080592</v>
      </c>
      <c r="C33" s="205">
        <f>WWP_emi!C5</f>
        <v>56.599289999195143</v>
      </c>
      <c r="D33" s="205">
        <f>WWP_emi!D5</f>
        <v>54.933119999106978</v>
      </c>
      <c r="E33" s="205">
        <f>WWP_emi!E5</f>
        <v>53.367929999016958</v>
      </c>
      <c r="F33" s="205">
        <f>WWP_emi!F5</f>
        <v>49.884119999266453</v>
      </c>
      <c r="G33" s="205">
        <f>WWP_emi!G5</f>
        <v>42.815519999306822</v>
      </c>
      <c r="H33" s="205">
        <f>WWP_emi!H5</f>
        <v>27.769499999464561</v>
      </c>
      <c r="I33" s="205">
        <f>WWP_emi!I5</f>
        <v>25.396469999583129</v>
      </c>
      <c r="J33" s="205">
        <f>WWP_emi!J5</f>
        <v>30.798899999385188</v>
      </c>
      <c r="K33" s="205">
        <f>WWP_emi!K5</f>
        <v>31.05135000097356</v>
      </c>
      <c r="L33" s="205">
        <f>WWP_emi!L5</f>
        <v>43.458780961473117</v>
      </c>
      <c r="M33" s="205">
        <f>WWP_emi!M5</f>
        <v>59.418630002108252</v>
      </c>
      <c r="N33" s="205">
        <f>WWP_emi!N5</f>
        <v>40.066918920918013</v>
      </c>
      <c r="O33" s="205">
        <f>WWP_emi!O5</f>
        <v>21.289620960529689</v>
      </c>
      <c r="P33" s="205">
        <f>WWP_emi!P5</f>
        <v>16.70814000039061</v>
      </c>
      <c r="Q33" s="205">
        <f>WWP_emi!Q5</f>
        <v>20.931208920361421</v>
      </c>
      <c r="R33" s="205">
        <f>WWP_emi!R5</f>
        <v>38.71799892059002</v>
      </c>
      <c r="S33" s="205">
        <f>WWP_emi!S5</f>
        <v>43.293520800304208</v>
      </c>
      <c r="T33" s="205">
        <f>WWP_emi!T5</f>
        <v>51.672969719661531</v>
      </c>
      <c r="U33" s="205">
        <f>WWP_emi!U5</f>
        <v>42.532388640302408</v>
      </c>
      <c r="V33" s="205">
        <f>WWP_emi!V5</f>
        <v>40.495651200420617</v>
      </c>
      <c r="W33" s="205">
        <f>WWP_emi!W5</f>
        <v>52.024040640431913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187.33952244550213</v>
      </c>
      <c r="C35" s="286">
        <f t="shared" si="5"/>
        <v>176.72757893681066</v>
      </c>
      <c r="D35" s="286">
        <f t="shared" si="5"/>
        <v>194.47380276488221</v>
      </c>
      <c r="E35" s="286">
        <f t="shared" si="5"/>
        <v>180.70559362926537</v>
      </c>
      <c r="F35" s="286">
        <f t="shared" si="5"/>
        <v>173.3299892058121</v>
      </c>
      <c r="G35" s="286">
        <f t="shared" si="5"/>
        <v>189.97862934560746</v>
      </c>
      <c r="H35" s="286">
        <f t="shared" si="5"/>
        <v>173.48279363714531</v>
      </c>
      <c r="I35" s="286">
        <f t="shared" si="5"/>
        <v>201.23283524465253</v>
      </c>
      <c r="J35" s="286">
        <f t="shared" si="5"/>
        <v>188.0638160611316</v>
      </c>
      <c r="K35" s="286">
        <f t="shared" si="5"/>
        <v>121.47619199229327</v>
      </c>
      <c r="L35" s="286">
        <f t="shared" si="5"/>
        <v>154.22344050712806</v>
      </c>
      <c r="M35" s="286">
        <f t="shared" si="5"/>
        <v>180.04537930395006</v>
      </c>
      <c r="N35" s="286">
        <f t="shared" si="5"/>
        <v>227.15828948716685</v>
      </c>
      <c r="O35" s="286">
        <f t="shared" si="5"/>
        <v>283.76653095205296</v>
      </c>
      <c r="P35" s="286">
        <f t="shared" si="5"/>
        <v>234.74156706048964</v>
      </c>
      <c r="Q35" s="286">
        <f t="shared" si="5"/>
        <v>246.03162285180963</v>
      </c>
      <c r="R35" s="286">
        <f t="shared" si="5"/>
        <v>290.44985190814378</v>
      </c>
      <c r="S35" s="286">
        <f t="shared" si="5"/>
        <v>363.80154993936321</v>
      </c>
      <c r="T35" s="286">
        <f t="shared" si="5"/>
        <v>448.59360569653762</v>
      </c>
      <c r="U35" s="286">
        <f t="shared" si="5"/>
        <v>414.52438996782405</v>
      </c>
      <c r="V35" s="286">
        <f t="shared" si="5"/>
        <v>393.29253073881659</v>
      </c>
      <c r="W35" s="286">
        <f t="shared" si="5"/>
        <v>404.78241860072671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149.36469369023806</v>
      </c>
      <c r="D36" s="346">
        <f t="shared" si="6"/>
        <v>157.39943783723888</v>
      </c>
      <c r="E36" s="346">
        <f t="shared" si="6"/>
        <v>173.26695378119373</v>
      </c>
      <c r="F36" s="346">
        <f t="shared" si="6"/>
        <v>189.65978100374764</v>
      </c>
      <c r="G36" s="346">
        <f t="shared" si="6"/>
        <v>184.05304269981889</v>
      </c>
      <c r="H36" s="346">
        <f t="shared" si="6"/>
        <v>169.82600109922581</v>
      </c>
      <c r="I36" s="346">
        <f t="shared" si="6"/>
        <v>174.80696134967087</v>
      </c>
      <c r="J36" s="346">
        <f t="shared" si="6"/>
        <v>191.41379190462484</v>
      </c>
      <c r="K36" s="346">
        <f t="shared" si="6"/>
        <v>214.43137637246667</v>
      </c>
      <c r="L36" s="346">
        <f t="shared" si="6"/>
        <v>218.6378184362764</v>
      </c>
      <c r="M36" s="346">
        <f t="shared" si="6"/>
        <v>224.9534693259636</v>
      </c>
      <c r="N36" s="346">
        <f t="shared" si="6"/>
        <v>243.72357443584227</v>
      </c>
      <c r="O36" s="346">
        <f t="shared" si="6"/>
        <v>254.4529857562809</v>
      </c>
      <c r="P36" s="346">
        <f t="shared" si="6"/>
        <v>245.03830676914359</v>
      </c>
      <c r="Q36" s="346">
        <f t="shared" si="6"/>
        <v>242.40479735048902</v>
      </c>
      <c r="R36" s="346">
        <f t="shared" si="6"/>
        <v>254.09199055431415</v>
      </c>
      <c r="S36" s="346">
        <f t="shared" si="6"/>
        <v>249.53256376627638</v>
      </c>
      <c r="T36" s="346">
        <f t="shared" si="6"/>
        <v>249.15069649026793</v>
      </c>
      <c r="U36" s="346">
        <f t="shared" si="6"/>
        <v>238.33551895150291</v>
      </c>
      <c r="V36" s="346">
        <f t="shared" si="6"/>
        <v>241.55493980226927</v>
      </c>
      <c r="W36" s="346">
        <f t="shared" si="6"/>
        <v>213.0824942542572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68.529723262179232</v>
      </c>
      <c r="C37" s="346">
        <f>IF(WWP_ued!C$5=0,"",WWP_ued!C$5/C$5*1000)</f>
        <v>65.830473961472677</v>
      </c>
      <c r="D37" s="346">
        <f>IF(WWP_ued!D$5=0,"",WWP_ued!D$5/D$5*1000)</f>
        <v>69.214499632218505</v>
      </c>
      <c r="E37" s="346">
        <f>IF(WWP_ued!E$5=0,"",WWP_ued!E$5/E$5*1000)</f>
        <v>77.153546699958909</v>
      </c>
      <c r="F37" s="346">
        <f>IF(WWP_ued!F$5=0,"",WWP_ued!F$5/F$5*1000)</f>
        <v>84.281353831288044</v>
      </c>
      <c r="G37" s="346">
        <f>IF(WWP_ued!G$5=0,"",WWP_ued!G$5/G$5*1000)</f>
        <v>81.165295675471057</v>
      </c>
      <c r="H37" s="346">
        <f>IF(WWP_ued!H$5=0,"",WWP_ued!H$5/H$5*1000)</f>
        <v>74.078575125387701</v>
      </c>
      <c r="I37" s="346">
        <f>IF(WWP_ued!I$5=0,"",WWP_ued!I$5/I$5*1000)</f>
        <v>75.095651489904725</v>
      </c>
      <c r="J37" s="346">
        <f>IF(WWP_ued!J$5=0,"",WWP_ued!J$5/J$5*1000)</f>
        <v>83.8355147762896</v>
      </c>
      <c r="K37" s="346">
        <f>IF(WWP_ued!K$5=0,"",WWP_ued!K$5/K$5*1000)</f>
        <v>100.27350046564136</v>
      </c>
      <c r="L37" s="346">
        <f>IF(WWP_ued!L$5=0,"",WWP_ued!L$5/L$5*1000)</f>
        <v>103.0548751557513</v>
      </c>
      <c r="M37" s="346">
        <f>IF(WWP_ued!M$5=0,"",WWP_ued!M$5/M$5*1000)</f>
        <v>104.93984056321359</v>
      </c>
      <c r="N37" s="346">
        <f>IF(WWP_ued!N$5=0,"",WWP_ued!N$5/N$5*1000)</f>
        <v>113.41932588511172</v>
      </c>
      <c r="O37" s="346">
        <f>IF(WWP_ued!O$5=0,"",WWP_ued!O$5/O$5*1000)</f>
        <v>114.90261735546198</v>
      </c>
      <c r="P37" s="346">
        <f>IF(WWP_ued!P$5=0,"",WWP_ued!P$5/P$5*1000)</f>
        <v>108.31204435156393</v>
      </c>
      <c r="Q37" s="346">
        <f>IF(WWP_ued!Q$5=0,"",WWP_ued!Q$5/Q$5*1000)</f>
        <v>106.71081056939671</v>
      </c>
      <c r="R37" s="346">
        <f>IF(WWP_ued!R$5=0,"",WWP_ued!R$5/R$5*1000)</f>
        <v>112.09964261806647</v>
      </c>
      <c r="S37" s="346">
        <f>IF(WWP_ued!S$5=0,"",WWP_ued!S$5/S$5*1000)</f>
        <v>108.97577311667463</v>
      </c>
      <c r="T37" s="346">
        <f>IF(WWP_ued!T$5=0,"",WWP_ued!T$5/T$5*1000)</f>
        <v>107.3813107247751</v>
      </c>
      <c r="U37" s="346">
        <f>IF(WWP_ued!U$5=0,"",WWP_ued!U$5/U$5*1000)</f>
        <v>103.26632174298821</v>
      </c>
      <c r="V37" s="346">
        <f>IF(WWP_ued!V$5=0,"",WWP_ued!V$5/V$5*1000)</f>
        <v>104.834436735888</v>
      </c>
      <c r="W37" s="346">
        <f>IF(WWP_ued!W$5=0,"",WWP_ued!W$5/W$5*1000)</f>
        <v>92.115332619759045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0.88596013986266975</v>
      </c>
      <c r="C38" s="347">
        <f t="shared" si="7"/>
        <v>0.87530067762279762</v>
      </c>
      <c r="D38" s="347">
        <f t="shared" si="7"/>
        <v>0.88039305299760662</v>
      </c>
      <c r="E38" s="347">
        <f t="shared" si="7"/>
        <v>0.94155602801684968</v>
      </c>
      <c r="F38" s="347">
        <f t="shared" si="7"/>
        <v>0.88422891186318886</v>
      </c>
      <c r="G38" s="347">
        <f t="shared" si="7"/>
        <v>0.76424016021968733</v>
      </c>
      <c r="H38" s="347">
        <f t="shared" si="7"/>
        <v>0.54904225947263685</v>
      </c>
      <c r="I38" s="347">
        <f t="shared" si="7"/>
        <v>0.42360838450362398</v>
      </c>
      <c r="J38" s="347">
        <f t="shared" si="7"/>
        <v>0.56162364802932951</v>
      </c>
      <c r="K38" s="347">
        <f t="shared" si="7"/>
        <v>1.1335419671210405</v>
      </c>
      <c r="L38" s="347">
        <f t="shared" si="7"/>
        <v>1.2543290587597122</v>
      </c>
      <c r="M38" s="347">
        <f t="shared" si="7"/>
        <v>1.4989082375138147</v>
      </c>
      <c r="N38" s="347">
        <f t="shared" si="7"/>
        <v>0.81858281431756974</v>
      </c>
      <c r="O38" s="347">
        <f t="shared" si="7"/>
        <v>0.33995157684655702</v>
      </c>
      <c r="P38" s="347">
        <f t="shared" si="7"/>
        <v>0.30160220930179649</v>
      </c>
      <c r="Q38" s="347">
        <f t="shared" si="7"/>
        <v>0.3412566339804402</v>
      </c>
      <c r="R38" s="347">
        <f t="shared" si="7"/>
        <v>0.52374565565159859</v>
      </c>
      <c r="S38" s="347">
        <f t="shared" si="7"/>
        <v>0.44848406085423215</v>
      </c>
      <c r="T38" s="347">
        <f t="shared" si="7"/>
        <v>0.41369804207158206</v>
      </c>
      <c r="U38" s="347">
        <f t="shared" si="7"/>
        <v>0.35256498165049993</v>
      </c>
      <c r="V38" s="347">
        <f t="shared" si="7"/>
        <v>0.346355401084604</v>
      </c>
      <c r="W38" s="347">
        <f t="shared" si="7"/>
        <v>0.3442554039364743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HU: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64.397592433361993</v>
      </c>
      <c r="C5" s="225">
        <v>64.662682717110911</v>
      </c>
      <c r="D5" s="225">
        <v>62.396130696474621</v>
      </c>
      <c r="E5" s="225">
        <v>56.680567497850369</v>
      </c>
      <c r="F5" s="225">
        <v>56.415391229578688</v>
      </c>
      <c r="G5" s="225">
        <v>56.023645743766117</v>
      </c>
      <c r="H5" s="225">
        <v>50.578073946689607</v>
      </c>
      <c r="I5" s="225">
        <v>59.952708512467751</v>
      </c>
      <c r="J5" s="225">
        <v>54.839036973344797</v>
      </c>
      <c r="K5" s="225">
        <v>27.393207222699921</v>
      </c>
      <c r="L5" s="225">
        <v>34.647033533963899</v>
      </c>
      <c r="M5" s="225">
        <v>39.641272570937218</v>
      </c>
      <c r="N5" s="225">
        <v>48.946689595872733</v>
      </c>
      <c r="O5" s="225">
        <v>62.625451418744632</v>
      </c>
      <c r="P5" s="225">
        <v>55.397936371453142</v>
      </c>
      <c r="Q5" s="225">
        <v>61.335683576956157</v>
      </c>
      <c r="R5" s="225">
        <v>73.925193465176264</v>
      </c>
      <c r="S5" s="225">
        <v>96.533019964728737</v>
      </c>
      <c r="T5" s="225">
        <v>124.9050381309771</v>
      </c>
      <c r="U5" s="225">
        <v>120.6370197096462</v>
      </c>
      <c r="V5" s="225">
        <v>116.9193581899096</v>
      </c>
      <c r="W5" s="225">
        <v>151.12047638337711</v>
      </c>
      <c r="DA5" s="89" t="s">
        <v>2873</v>
      </c>
    </row>
    <row r="6" spans="1:105" ht="12" customHeight="1" x14ac:dyDescent="0.25">
      <c r="A6" s="55" t="s">
        <v>92</v>
      </c>
      <c r="B6" s="261">
        <v>0.52968068732116891</v>
      </c>
      <c r="C6" s="261">
        <v>0.55483612891047873</v>
      </c>
      <c r="D6" s="261">
        <v>0.51105125609866708</v>
      </c>
      <c r="E6" s="261">
        <v>0.54926679505349363</v>
      </c>
      <c r="F6" s="261">
        <v>0.56630216789689036</v>
      </c>
      <c r="G6" s="261">
        <v>0.5503615219735466</v>
      </c>
      <c r="H6" s="261">
        <v>0.53365650871896309</v>
      </c>
      <c r="I6" s="261">
        <v>0.5799592190208358</v>
      </c>
      <c r="J6" s="261">
        <v>0.61980191686722741</v>
      </c>
      <c r="K6" s="261">
        <v>0.43399162703038707</v>
      </c>
      <c r="L6" s="261">
        <v>0.55797902187765658</v>
      </c>
      <c r="M6" s="261">
        <v>0.56641902210692263</v>
      </c>
      <c r="N6" s="261">
        <v>0.95288326551239677</v>
      </c>
      <c r="O6" s="261">
        <v>1.165663269200246</v>
      </c>
      <c r="P6" s="261">
        <v>0.87279699458020765</v>
      </c>
      <c r="Q6" s="261">
        <v>0.9211164854253111</v>
      </c>
      <c r="R6" s="261">
        <v>1.010032959089429</v>
      </c>
      <c r="S6" s="261">
        <v>1.214330716889034</v>
      </c>
      <c r="T6" s="261">
        <v>1.3667889851559381</v>
      </c>
      <c r="U6" s="261">
        <v>1.50962109420594</v>
      </c>
      <c r="V6" s="261">
        <v>1.4996823054415089</v>
      </c>
      <c r="W6" s="261">
        <v>1.82663464278055</v>
      </c>
      <c r="DA6" s="67" t="s">
        <v>2890</v>
      </c>
    </row>
    <row r="7" spans="1:105" ht="12" customHeight="1" x14ac:dyDescent="0.25">
      <c r="A7" s="202" t="s">
        <v>93</v>
      </c>
      <c r="B7" s="226">
        <v>0.57573987752300981</v>
      </c>
      <c r="C7" s="226">
        <v>0.60308274881573798</v>
      </c>
      <c r="D7" s="226">
        <v>0.55549049575942078</v>
      </c>
      <c r="E7" s="226">
        <v>0.59702912505814532</v>
      </c>
      <c r="F7" s="226">
        <v>0.61554583467053303</v>
      </c>
      <c r="G7" s="226">
        <v>0.5982190456234201</v>
      </c>
      <c r="H7" s="226">
        <v>0.58006142252061221</v>
      </c>
      <c r="I7" s="226">
        <v>0.63039045545743011</v>
      </c>
      <c r="J7" s="226">
        <v>0.67369773572524716</v>
      </c>
      <c r="K7" s="226">
        <v>0.47173002938085551</v>
      </c>
      <c r="L7" s="226">
        <v>0.60649893682354006</v>
      </c>
      <c r="M7" s="226">
        <v>0.61567285011622008</v>
      </c>
      <c r="N7" s="226">
        <v>1.0357426799047791</v>
      </c>
      <c r="O7" s="226">
        <v>1.2670252926089629</v>
      </c>
      <c r="P7" s="226">
        <v>0.94869238541326917</v>
      </c>
      <c r="Q7" s="226">
        <v>1.0012135711144681</v>
      </c>
      <c r="R7" s="226">
        <v>1.097861912053727</v>
      </c>
      <c r="S7" s="226">
        <v>1.3199246922706891</v>
      </c>
      <c r="T7" s="226">
        <v>1.4856402012564549</v>
      </c>
      <c r="U7" s="226">
        <v>1.6408924937021081</v>
      </c>
      <c r="V7" s="226">
        <v>1.6300894624364231</v>
      </c>
      <c r="W7" s="226">
        <v>1.9854724378049471</v>
      </c>
      <c r="DA7" s="174" t="s">
        <v>2891</v>
      </c>
    </row>
    <row r="8" spans="1:105" ht="12" customHeight="1" x14ac:dyDescent="0.25">
      <c r="A8" s="202" t="s">
        <v>94</v>
      </c>
      <c r="B8" s="226">
        <v>1.4278348962570639</v>
      </c>
      <c r="C8" s="226">
        <v>1.495645217063029</v>
      </c>
      <c r="D8" s="226">
        <v>1.377616429483363</v>
      </c>
      <c r="E8" s="226">
        <v>1.4806322301442001</v>
      </c>
      <c r="F8" s="226">
        <v>1.5265536699829221</v>
      </c>
      <c r="G8" s="226">
        <v>1.4835832331460821</v>
      </c>
      <c r="H8" s="226">
        <v>1.4385523278511181</v>
      </c>
      <c r="I8" s="226">
        <v>1.5633683295344269</v>
      </c>
      <c r="J8" s="226">
        <v>1.670770384598613</v>
      </c>
      <c r="K8" s="226">
        <v>1.169890472864521</v>
      </c>
      <c r="L8" s="226">
        <v>1.504117363322379</v>
      </c>
      <c r="M8" s="226">
        <v>1.526868668288226</v>
      </c>
      <c r="N8" s="226">
        <v>2.5686418461638518</v>
      </c>
      <c r="O8" s="226">
        <v>3.1422227256702291</v>
      </c>
      <c r="P8" s="226">
        <v>2.352757115824907</v>
      </c>
      <c r="Q8" s="226">
        <v>2.483009656363881</v>
      </c>
      <c r="R8" s="226">
        <v>2.722697541893242</v>
      </c>
      <c r="S8" s="226">
        <v>3.2734132368313089</v>
      </c>
      <c r="T8" s="226">
        <v>3.6843876991160069</v>
      </c>
      <c r="U8" s="226">
        <v>4.0694133843812272</v>
      </c>
      <c r="V8" s="226">
        <v>4.0426218668423299</v>
      </c>
      <c r="W8" s="226">
        <v>4.9239716457562679</v>
      </c>
      <c r="DA8" s="174" t="s">
        <v>2892</v>
      </c>
    </row>
    <row r="9" spans="1:105" ht="12" customHeight="1" x14ac:dyDescent="0.25">
      <c r="A9" s="202" t="s">
        <v>95</v>
      </c>
      <c r="B9" s="226">
        <v>4.3756230691748739</v>
      </c>
      <c r="C9" s="226">
        <v>4.5834288909996079</v>
      </c>
      <c r="D9" s="226">
        <v>4.2217277677715987</v>
      </c>
      <c r="E9" s="226">
        <v>4.5374213504419032</v>
      </c>
      <c r="F9" s="226">
        <v>4.6781483434960496</v>
      </c>
      <c r="G9" s="226">
        <v>4.5464647467379944</v>
      </c>
      <c r="H9" s="226">
        <v>4.4084668111566527</v>
      </c>
      <c r="I9" s="226">
        <v>4.7909674614764688</v>
      </c>
      <c r="J9" s="226">
        <v>5.1201027915118793</v>
      </c>
      <c r="K9" s="226">
        <v>3.5851482232945031</v>
      </c>
      <c r="L9" s="226">
        <v>4.6093919198589024</v>
      </c>
      <c r="M9" s="226">
        <v>4.6791136608832744</v>
      </c>
      <c r="N9" s="226">
        <v>7.8716443672763203</v>
      </c>
      <c r="O9" s="226">
        <v>9.6293922238281198</v>
      </c>
      <c r="P9" s="226">
        <v>7.2100621291408444</v>
      </c>
      <c r="Q9" s="226">
        <v>7.6092231404699602</v>
      </c>
      <c r="R9" s="226">
        <v>8.3437505316083236</v>
      </c>
      <c r="S9" s="226">
        <v>10.03142766125724</v>
      </c>
      <c r="T9" s="226">
        <v>11.290865529549061</v>
      </c>
      <c r="U9" s="226">
        <v>12.47078295213602</v>
      </c>
      <c r="V9" s="226">
        <v>12.38867991451681</v>
      </c>
      <c r="W9" s="226">
        <v>15.08959052731759</v>
      </c>
      <c r="DA9" s="174" t="s">
        <v>2893</v>
      </c>
    </row>
    <row r="10" spans="1:105" ht="12" customHeight="1" x14ac:dyDescent="0.25">
      <c r="A10" s="56" t="s">
        <v>96</v>
      </c>
      <c r="B10" s="262">
        <v>1.2773338177157909</v>
      </c>
      <c r="C10" s="262">
        <v>1.2786715126385391</v>
      </c>
      <c r="D10" s="262">
        <v>1.236642622375365</v>
      </c>
      <c r="E10" s="262">
        <v>1.1340085759248959</v>
      </c>
      <c r="F10" s="262">
        <v>1.1249710466761551</v>
      </c>
      <c r="G10" s="262">
        <v>1.097807169853048</v>
      </c>
      <c r="H10" s="262">
        <v>0.97982280218715501</v>
      </c>
      <c r="I10" s="262">
        <v>1.0967870165838181</v>
      </c>
      <c r="J10" s="262">
        <v>1.0946794296955229</v>
      </c>
      <c r="K10" s="262">
        <v>0.63896772512418953</v>
      </c>
      <c r="L10" s="262">
        <v>0.8146023071702766</v>
      </c>
      <c r="M10" s="262">
        <v>0.86581693036723539</v>
      </c>
      <c r="N10" s="262">
        <v>1.4183909320303041</v>
      </c>
      <c r="O10" s="262">
        <v>1.948066816556894</v>
      </c>
      <c r="P10" s="262">
        <v>1.4556288271642459</v>
      </c>
      <c r="Q10" s="262">
        <v>1.528925523206248</v>
      </c>
      <c r="R10" s="262">
        <v>1.65585670912169</v>
      </c>
      <c r="S10" s="262">
        <v>2.0675891592869768</v>
      </c>
      <c r="T10" s="262">
        <v>2.4234230927370199</v>
      </c>
      <c r="U10" s="262">
        <v>2.5800210532527248</v>
      </c>
      <c r="V10" s="262">
        <v>2.586248316067441</v>
      </c>
      <c r="W10" s="262">
        <v>3.2005243903794969</v>
      </c>
      <c r="DA10" s="68" t="s">
        <v>2894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0.107895906891531</v>
      </c>
      <c r="N11" s="228">
        <v>3.991578903766272E-2</v>
      </c>
      <c r="O11" s="228">
        <v>3.3439820866475012E-2</v>
      </c>
      <c r="P11" s="228">
        <v>5.1284262600624873E-2</v>
      </c>
      <c r="Q11" s="228">
        <v>7.9862688438983559E-2</v>
      </c>
      <c r="R11" s="228">
        <v>0.1068668545526235</v>
      </c>
      <c r="S11" s="228">
        <v>0.16136457369370269</v>
      </c>
      <c r="T11" s="228">
        <v>0.25256190965311548</v>
      </c>
      <c r="U11" s="228">
        <v>0.22279417448553371</v>
      </c>
      <c r="V11" s="228">
        <v>0.2116510225601887</v>
      </c>
      <c r="W11" s="228">
        <v>0.2459437826474743</v>
      </c>
      <c r="DA11" s="69" t="s">
        <v>2895</v>
      </c>
    </row>
    <row r="12" spans="1:105" ht="12" customHeight="1" x14ac:dyDescent="0.25">
      <c r="A12" s="37" t="s">
        <v>162</v>
      </c>
      <c r="B12" s="228">
        <v>1.032327419986363</v>
      </c>
      <c r="C12" s="228">
        <v>1.0000020695699969</v>
      </c>
      <c r="D12" s="228">
        <v>1.0007442865355971</v>
      </c>
      <c r="E12" s="228">
        <v>0.81551966809024157</v>
      </c>
      <c r="F12" s="228">
        <v>0.76136637756772818</v>
      </c>
      <c r="G12" s="228">
        <v>0.71806219255248849</v>
      </c>
      <c r="H12" s="228">
        <v>0.48068693290899461</v>
      </c>
      <c r="I12" s="228">
        <v>0.52577018189652414</v>
      </c>
      <c r="J12" s="228">
        <v>0.47782741998168887</v>
      </c>
      <c r="K12" s="228">
        <v>0.21011429272523449</v>
      </c>
      <c r="L12" s="228">
        <v>0.26298862715104088</v>
      </c>
      <c r="M12" s="228">
        <v>0.31097141736237721</v>
      </c>
      <c r="N12" s="228">
        <v>0.1169666820429934</v>
      </c>
      <c r="O12" s="228">
        <v>4.2516343673089693E-2</v>
      </c>
      <c r="P12" s="228">
        <v>5.3482159569223087E-2</v>
      </c>
      <c r="Q12" s="228">
        <v>7.1875906195755221E-2</v>
      </c>
      <c r="R12" s="228">
        <v>0.28865058685569239</v>
      </c>
      <c r="S12" s="228">
        <v>0.32837310240104478</v>
      </c>
      <c r="T12" s="228">
        <v>0.51925315690920248</v>
      </c>
      <c r="U12" s="228">
        <v>0.22969297632084471</v>
      </c>
      <c r="V12" s="228">
        <v>0.15604178869357099</v>
      </c>
      <c r="W12" s="228">
        <v>0.26461577966854249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3.1214289749880979E-2</v>
      </c>
      <c r="T14" s="228">
        <v>2.3438818853589859E-2</v>
      </c>
      <c r="U14" s="228">
        <v>2.8421257367213071E-2</v>
      </c>
      <c r="V14" s="228">
        <v>6.6907631008814486E-2</v>
      </c>
      <c r="W14" s="228">
        <v>9.9152221724474854E-2</v>
      </c>
      <c r="DA14" s="69" t="s">
        <v>2898</v>
      </c>
    </row>
    <row r="15" spans="1:105" ht="12" customHeight="1" x14ac:dyDescent="0.25">
      <c r="A15" s="37" t="s">
        <v>38</v>
      </c>
      <c r="B15" s="228">
        <v>0.24500639772942751</v>
      </c>
      <c r="C15" s="228">
        <v>0.27866944306854141</v>
      </c>
      <c r="D15" s="228">
        <v>0.23589833583976819</v>
      </c>
      <c r="E15" s="228">
        <v>0.31848890783465439</v>
      </c>
      <c r="F15" s="228">
        <v>0.36360466910842698</v>
      </c>
      <c r="G15" s="228">
        <v>0.37974497730055939</v>
      </c>
      <c r="H15" s="228">
        <v>0.49913586927816039</v>
      </c>
      <c r="I15" s="228">
        <v>0.57101683468729381</v>
      </c>
      <c r="J15" s="228">
        <v>0.6168520097138338</v>
      </c>
      <c r="K15" s="228">
        <v>0.42885343239895501</v>
      </c>
      <c r="L15" s="228">
        <v>0.55161368001923561</v>
      </c>
      <c r="M15" s="228">
        <v>0.44694960611332718</v>
      </c>
      <c r="N15" s="228">
        <v>1.2615084609496481</v>
      </c>
      <c r="O15" s="228">
        <v>1.872110652017329</v>
      </c>
      <c r="P15" s="228">
        <v>1.350862404994398</v>
      </c>
      <c r="Q15" s="228">
        <v>1.377186928571509</v>
      </c>
      <c r="R15" s="228">
        <v>1.260339267713374</v>
      </c>
      <c r="S15" s="228">
        <v>1.546637193442348</v>
      </c>
      <c r="T15" s="228">
        <v>1.628169207321112</v>
      </c>
      <c r="U15" s="228">
        <v>2.0991126450791331</v>
      </c>
      <c r="V15" s="228">
        <v>2.1516478738048659</v>
      </c>
      <c r="W15" s="228">
        <v>2.5908126063390049</v>
      </c>
      <c r="DA15" s="69" t="s">
        <v>2899</v>
      </c>
    </row>
    <row r="16" spans="1:105" ht="12" customHeight="1" x14ac:dyDescent="0.25">
      <c r="A16" s="57" t="s">
        <v>2900</v>
      </c>
      <c r="B16" s="263">
        <v>43.680045278844027</v>
      </c>
      <c r="C16" s="263">
        <v>43.419526242059987</v>
      </c>
      <c r="D16" s="263">
        <v>42.368011976086372</v>
      </c>
      <c r="E16" s="263">
        <v>36.798864645437348</v>
      </c>
      <c r="F16" s="263">
        <v>36.266526728652323</v>
      </c>
      <c r="G16" s="263">
        <v>36.311901085197754</v>
      </c>
      <c r="H16" s="263">
        <v>32.180597542789528</v>
      </c>
      <c r="I16" s="263">
        <v>39.3700584621226</v>
      </c>
      <c r="J16" s="263">
        <v>34.044374858420177</v>
      </c>
      <c r="K16" s="263">
        <v>14.41801949391699</v>
      </c>
      <c r="L16" s="263">
        <v>18.046768190829869</v>
      </c>
      <c r="M16" s="263">
        <v>22.083622418453249</v>
      </c>
      <c r="N16" s="263">
        <v>22.14692860328039</v>
      </c>
      <c r="O16" s="263">
        <v>29.517683980413459</v>
      </c>
      <c r="P16" s="263">
        <v>29.53629388584207</v>
      </c>
      <c r="Q16" s="263">
        <v>33.613243048365817</v>
      </c>
      <c r="R16" s="263">
        <v>42.380217244470487</v>
      </c>
      <c r="S16" s="263">
        <v>57.599823787370937</v>
      </c>
      <c r="T16" s="263">
        <v>78.88797751573442</v>
      </c>
      <c r="U16" s="263">
        <v>72.439056433974926</v>
      </c>
      <c r="V16" s="263">
        <v>69.436096505265596</v>
      </c>
      <c r="W16" s="263">
        <v>92.064551816785112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0.93981805977343258</v>
      </c>
      <c r="M19" s="231">
        <v>0</v>
      </c>
      <c r="N19" s="231">
        <v>0</v>
      </c>
      <c r="O19" s="231">
        <v>0.71734699565813809</v>
      </c>
      <c r="P19" s="231">
        <v>0</v>
      </c>
      <c r="Q19" s="231">
        <v>0</v>
      </c>
      <c r="R19" s="231">
        <v>0</v>
      </c>
      <c r="S19" s="231">
        <v>0.7186338597459363</v>
      </c>
      <c r="T19" s="231">
        <v>0.68199678773634609</v>
      </c>
      <c r="U19" s="231">
        <v>0.64101295237577383</v>
      </c>
      <c r="V19" s="231">
        <v>1.2693786095792099</v>
      </c>
      <c r="W19" s="231">
        <v>2.529031875697207</v>
      </c>
      <c r="DA19" s="73" t="s">
        <v>2904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4.9657086467103344</v>
      </c>
      <c r="N20" s="231">
        <v>3.1894990129999061</v>
      </c>
      <c r="O20" s="231">
        <v>1.901667044346075</v>
      </c>
      <c r="P20" s="231">
        <v>1.6959807805412599</v>
      </c>
      <c r="Q20" s="231">
        <v>2.3412408519147201</v>
      </c>
      <c r="R20" s="231">
        <v>2.7827070355776669</v>
      </c>
      <c r="S20" s="231">
        <v>3.235524901721476</v>
      </c>
      <c r="T20" s="231">
        <v>3.6482440947351491</v>
      </c>
      <c r="U20" s="231">
        <v>4.0423227893948939</v>
      </c>
      <c r="V20" s="231">
        <v>4.0090187750272914</v>
      </c>
      <c r="W20" s="231">
        <v>3.973909061578913</v>
      </c>
      <c r="DA20" s="73" t="s">
        <v>2905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17.873586090686061</v>
      </c>
      <c r="C23" s="231">
        <v>17.74566117630976</v>
      </c>
      <c r="D23" s="231">
        <v>17.180139764748979</v>
      </c>
      <c r="E23" s="231">
        <v>17.156719732280951</v>
      </c>
      <c r="F23" s="231">
        <v>15.895312993316161</v>
      </c>
      <c r="G23" s="231">
        <v>13.200992116587051</v>
      </c>
      <c r="H23" s="231">
        <v>7.9427578442369731</v>
      </c>
      <c r="I23" s="231">
        <v>6.5595752505681544</v>
      </c>
      <c r="J23" s="231">
        <v>8.9669844924936228</v>
      </c>
      <c r="K23" s="231">
        <v>10.772436761522229</v>
      </c>
      <c r="L23" s="231">
        <v>14.212548497965789</v>
      </c>
      <c r="M23" s="231">
        <v>14.311881706768711</v>
      </c>
      <c r="N23" s="231">
        <v>9.3463044555625334</v>
      </c>
      <c r="O23" s="231">
        <v>2.417833813525724</v>
      </c>
      <c r="P23" s="231">
        <v>1.768665671135885</v>
      </c>
      <c r="Q23" s="231">
        <v>2.107101715996706</v>
      </c>
      <c r="R23" s="231">
        <v>7.5161753588567546</v>
      </c>
      <c r="S23" s="231">
        <v>6.5842168795416276</v>
      </c>
      <c r="T23" s="231">
        <v>7.5005857612037303</v>
      </c>
      <c r="U23" s="231">
        <v>4.1674929557279787</v>
      </c>
      <c r="V23" s="231">
        <v>2.9556883448718909</v>
      </c>
      <c r="W23" s="231">
        <v>4.2756073495415494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25.12153537982978</v>
      </c>
      <c r="C25" s="231">
        <v>24.92268396647443</v>
      </c>
      <c r="D25" s="231">
        <v>24.591317971125971</v>
      </c>
      <c r="E25" s="231">
        <v>19.222329809179239</v>
      </c>
      <c r="F25" s="231">
        <v>20.017735462869009</v>
      </c>
      <c r="G25" s="231">
        <v>22.227133746879058</v>
      </c>
      <c r="H25" s="231">
        <v>23.79591231740589</v>
      </c>
      <c r="I25" s="231">
        <v>32.810483211554448</v>
      </c>
      <c r="J25" s="231">
        <v>25.077390365926561</v>
      </c>
      <c r="K25" s="231">
        <v>3.6455827323947618</v>
      </c>
      <c r="L25" s="231">
        <v>2.8944016330906441</v>
      </c>
      <c r="M25" s="231">
        <v>2.8060320649742092</v>
      </c>
      <c r="N25" s="231">
        <v>9.6111251347179483</v>
      </c>
      <c r="O25" s="231">
        <v>24.480836126883521</v>
      </c>
      <c r="P25" s="231">
        <v>26.07164743416492</v>
      </c>
      <c r="Q25" s="231">
        <v>29.164900480454399</v>
      </c>
      <c r="R25" s="231">
        <v>32.081334850036058</v>
      </c>
      <c r="S25" s="231">
        <v>46.31026704706899</v>
      </c>
      <c r="T25" s="231">
        <v>66.416372077500696</v>
      </c>
      <c r="U25" s="231">
        <v>63.588227736476277</v>
      </c>
      <c r="V25" s="231">
        <v>61.202010775787201</v>
      </c>
      <c r="W25" s="231">
        <v>81.286003529967445</v>
      </c>
      <c r="DA25" s="73" t="s">
        <v>2910</v>
      </c>
    </row>
    <row r="26" spans="1:105" ht="12" customHeight="1" x14ac:dyDescent="0.25">
      <c r="A26" s="46" t="s">
        <v>79</v>
      </c>
      <c r="B26" s="231">
        <v>0.68492380832818078</v>
      </c>
      <c r="C26" s="231">
        <v>0.75118109927580079</v>
      </c>
      <c r="D26" s="231">
        <v>0.59655424021142223</v>
      </c>
      <c r="E26" s="231">
        <v>0.41981510397715882</v>
      </c>
      <c r="F26" s="231">
        <v>0.35347827246714852</v>
      </c>
      <c r="G26" s="231">
        <v>0.88377522173162881</v>
      </c>
      <c r="H26" s="231">
        <v>0.44192738114667451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0.75118109929291488</v>
      </c>
      <c r="T26" s="231">
        <v>0.64077879455849784</v>
      </c>
      <c r="U26" s="231">
        <v>0</v>
      </c>
      <c r="V26" s="231">
        <v>0</v>
      </c>
      <c r="W26" s="231">
        <v>0</v>
      </c>
      <c r="DA26" s="73" t="s">
        <v>2911</v>
      </c>
    </row>
    <row r="27" spans="1:105" ht="12" customHeight="1" x14ac:dyDescent="0.25">
      <c r="A27" s="57" t="s">
        <v>2912</v>
      </c>
      <c r="B27" s="263">
        <v>2.6944626268076859</v>
      </c>
      <c r="C27" s="263">
        <v>2.8224272644576538</v>
      </c>
      <c r="D27" s="263">
        <v>2.5996955201540901</v>
      </c>
      <c r="E27" s="263">
        <v>2.7940963052721211</v>
      </c>
      <c r="F27" s="263">
        <v>2.8807545062580968</v>
      </c>
      <c r="G27" s="263">
        <v>2.7996651335176082</v>
      </c>
      <c r="H27" s="263">
        <v>2.7146874573964661</v>
      </c>
      <c r="I27" s="263">
        <v>2.9502273315407739</v>
      </c>
      <c r="J27" s="263">
        <v>3.1529054031941581</v>
      </c>
      <c r="K27" s="263">
        <v>2.2076965375024051</v>
      </c>
      <c r="L27" s="263">
        <v>2.838415024334167</v>
      </c>
      <c r="M27" s="263">
        <v>2.8813489385439111</v>
      </c>
      <c r="N27" s="263">
        <v>4.8472757419543671</v>
      </c>
      <c r="O27" s="263">
        <v>5.9296783694099497</v>
      </c>
      <c r="P27" s="263">
        <v>4.4398803637341011</v>
      </c>
      <c r="Q27" s="263">
        <v>4.6856795128157138</v>
      </c>
      <c r="R27" s="263">
        <v>5.1379937484114429</v>
      </c>
      <c r="S27" s="263">
        <v>6.1772475598268271</v>
      </c>
      <c r="T27" s="263">
        <v>6.9527961418802109</v>
      </c>
      <c r="U27" s="263">
        <v>7.6793768705258687</v>
      </c>
      <c r="V27" s="263">
        <v>7.6288186842024617</v>
      </c>
      <c r="W27" s="263">
        <v>9.2920110089271528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7.7057134490792141</v>
      </c>
      <c r="C28" s="263">
        <f t="shared" si="0"/>
        <v>7.6726936091495377</v>
      </c>
      <c r="D28" s="263">
        <f t="shared" si="0"/>
        <v>7.4696910096426699</v>
      </c>
      <c r="E28" s="263">
        <f t="shared" si="0"/>
        <v>6.5792854612030336</v>
      </c>
      <c r="F28" s="263">
        <f t="shared" si="0"/>
        <v>6.4780844703292724</v>
      </c>
      <c r="G28" s="263">
        <f t="shared" si="0"/>
        <v>6.4212761884370204</v>
      </c>
      <c r="H28" s="263">
        <f t="shared" si="0"/>
        <v>5.595073712466804</v>
      </c>
      <c r="I28" s="263">
        <f t="shared" si="0"/>
        <v>6.6374969268101758</v>
      </c>
      <c r="J28" s="263">
        <f t="shared" si="0"/>
        <v>5.9689449147714031</v>
      </c>
      <c r="K28" s="263">
        <f t="shared" si="0"/>
        <v>2.7216072368298936</v>
      </c>
      <c r="L28" s="263">
        <f t="shared" si="0"/>
        <v>3.4242443052010949</v>
      </c>
      <c r="M28" s="263">
        <f t="shared" si="0"/>
        <v>4.1434354601879759</v>
      </c>
      <c r="N28" s="263">
        <f t="shared" si="0"/>
        <v>4.2712770558147932</v>
      </c>
      <c r="O28" s="263">
        <f t="shared" si="0"/>
        <v>5.3356979179354305</v>
      </c>
      <c r="P28" s="263">
        <f t="shared" si="0"/>
        <v>5.070144935907738</v>
      </c>
      <c r="Q28" s="263">
        <f t="shared" si="0"/>
        <v>5.7871804843574228</v>
      </c>
      <c r="R28" s="263">
        <f t="shared" si="0"/>
        <v>7.512937164869852</v>
      </c>
      <c r="S28" s="263">
        <f t="shared" si="0"/>
        <v>9.9634299100865285</v>
      </c>
      <c r="T28" s="263">
        <f t="shared" si="0"/>
        <v>13.313913196577104</v>
      </c>
      <c r="U28" s="263">
        <f t="shared" si="0"/>
        <v>12.173927772779647</v>
      </c>
      <c r="V28" s="263">
        <f t="shared" si="0"/>
        <v>11.673181980982303</v>
      </c>
      <c r="W28" s="263">
        <f t="shared" si="0"/>
        <v>15.388295137847166</v>
      </c>
      <c r="DA28" s="70"/>
    </row>
    <row r="29" spans="1:105" ht="12" customHeight="1" x14ac:dyDescent="0.25">
      <c r="A29" s="60" t="s">
        <v>2915</v>
      </c>
      <c r="B29" s="331">
        <v>3.9366904255613688</v>
      </c>
      <c r="C29" s="331">
        <v>3.9138393165267309</v>
      </c>
      <c r="D29" s="331">
        <v>3.8150617625397589</v>
      </c>
      <c r="E29" s="331">
        <v>3.3592237294299401</v>
      </c>
      <c r="F29" s="331">
        <v>3.2937432672821889</v>
      </c>
      <c r="G29" s="331">
        <v>3.240189709766558</v>
      </c>
      <c r="H29" s="331">
        <v>2.755946723870863</v>
      </c>
      <c r="I29" s="331">
        <v>3.1957860901671902</v>
      </c>
      <c r="J29" s="331">
        <v>2.9413699849791781</v>
      </c>
      <c r="K29" s="331">
        <v>1.364843269351051</v>
      </c>
      <c r="L29" s="331">
        <v>1.7195906790051021</v>
      </c>
      <c r="M29" s="331">
        <v>2.1080676135728522</v>
      </c>
      <c r="N29" s="331">
        <v>2.0627525438162548</v>
      </c>
      <c r="O29" s="331">
        <v>2.437520604442637</v>
      </c>
      <c r="P29" s="331">
        <v>2.2977931088305121</v>
      </c>
      <c r="Q29" s="331">
        <v>2.663527247574307</v>
      </c>
      <c r="R29" s="331">
        <v>3.640370544727102</v>
      </c>
      <c r="S29" s="331">
        <v>4.7690258638249592</v>
      </c>
      <c r="T29" s="331">
        <v>6.3285689212646146</v>
      </c>
      <c r="U29" s="331">
        <v>5.6489401804023069</v>
      </c>
      <c r="V29" s="331">
        <v>5.3957995887889982</v>
      </c>
      <c r="W29" s="331">
        <v>7.1355213592376874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0.1066567634427782</v>
      </c>
      <c r="M31" s="297">
        <v>0</v>
      </c>
      <c r="N31" s="297">
        <v>0</v>
      </c>
      <c r="O31" s="297">
        <v>0.3471512607287337</v>
      </c>
      <c r="P31" s="297">
        <v>0</v>
      </c>
      <c r="Q31" s="297">
        <v>0</v>
      </c>
      <c r="R31" s="297">
        <v>0</v>
      </c>
      <c r="S31" s="297">
        <v>0.32520984072841219</v>
      </c>
      <c r="T31" s="297">
        <v>0.36481505521661173</v>
      </c>
      <c r="U31" s="297">
        <v>0.40911918494786498</v>
      </c>
      <c r="V31" s="297">
        <v>0.83182429775587674</v>
      </c>
      <c r="W31" s="297">
        <v>1.674247819560345</v>
      </c>
      <c r="DA31" s="122" t="s">
        <v>2918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0.54301649659650275</v>
      </c>
      <c r="N32" s="297">
        <v>0.52482852168704741</v>
      </c>
      <c r="O32" s="297">
        <v>0.9202883903142971</v>
      </c>
      <c r="P32" s="297">
        <v>1.124793829497454</v>
      </c>
      <c r="Q32" s="297">
        <v>1.401861189197223</v>
      </c>
      <c r="R32" s="297">
        <v>0.98361009854779691</v>
      </c>
      <c r="S32" s="297">
        <v>1.4642011696104229</v>
      </c>
      <c r="T32" s="297">
        <v>1.951525864633558</v>
      </c>
      <c r="U32" s="297">
        <v>2.5799662842443389</v>
      </c>
      <c r="V32" s="297">
        <v>2.6271115662904272</v>
      </c>
      <c r="W32" s="297">
        <v>2.6307729235897419</v>
      </c>
      <c r="DA32" s="122" t="s">
        <v>2919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3.9366904255613688</v>
      </c>
      <c r="C34" s="297">
        <v>3.9138393165267309</v>
      </c>
      <c r="D34" s="297">
        <v>3.8150617625397589</v>
      </c>
      <c r="E34" s="297">
        <v>3.3592237294299401</v>
      </c>
      <c r="F34" s="297">
        <v>3.2937432672821889</v>
      </c>
      <c r="G34" s="297">
        <v>3.240189709766558</v>
      </c>
      <c r="H34" s="297">
        <v>2.755946723870863</v>
      </c>
      <c r="I34" s="297">
        <v>3.1957860901671902</v>
      </c>
      <c r="J34" s="297">
        <v>2.9413699849791781</v>
      </c>
      <c r="K34" s="297">
        <v>1.364843269351051</v>
      </c>
      <c r="L34" s="297">
        <v>1.6129339155623239</v>
      </c>
      <c r="M34" s="297">
        <v>1.565051116976349</v>
      </c>
      <c r="N34" s="297">
        <v>1.537924022129207</v>
      </c>
      <c r="O34" s="297">
        <v>1.1700809533996059</v>
      </c>
      <c r="P34" s="297">
        <v>1.172999279333059</v>
      </c>
      <c r="Q34" s="297">
        <v>1.261666058377084</v>
      </c>
      <c r="R34" s="297">
        <v>2.6567604461793048</v>
      </c>
      <c r="S34" s="297">
        <v>2.9796148534861242</v>
      </c>
      <c r="T34" s="297">
        <v>4.0122280014144458</v>
      </c>
      <c r="U34" s="297">
        <v>2.659854711210103</v>
      </c>
      <c r="V34" s="297">
        <v>1.9368637247426941</v>
      </c>
      <c r="W34" s="297">
        <v>2.8305006160875998</v>
      </c>
      <c r="DA34" s="122" t="s">
        <v>2921</v>
      </c>
    </row>
    <row r="35" spans="1:105" ht="12" customHeight="1" x14ac:dyDescent="0.25">
      <c r="A35" s="60" t="s">
        <v>2922</v>
      </c>
      <c r="B35" s="331">
        <v>3.538727072508641</v>
      </c>
      <c r="C35" s="331">
        <v>3.5176211930965118</v>
      </c>
      <c r="D35" s="331">
        <v>3.4324330487991421</v>
      </c>
      <c r="E35" s="331">
        <v>2.9812500817498351</v>
      </c>
      <c r="F35" s="331">
        <v>2.9381228691788701</v>
      </c>
      <c r="G35" s="331">
        <v>2.9417988604210938</v>
      </c>
      <c r="H35" s="331">
        <v>2.607102419587696</v>
      </c>
      <c r="I35" s="331">
        <v>3.189554654460014</v>
      </c>
      <c r="J35" s="331">
        <v>2.7580958355021261</v>
      </c>
      <c r="K35" s="331">
        <v>1.1680719557265</v>
      </c>
      <c r="L35" s="331">
        <v>1.462054051466577</v>
      </c>
      <c r="M35" s="331">
        <v>1.7890987065686359</v>
      </c>
      <c r="N35" s="331">
        <v>1.7942274400366269</v>
      </c>
      <c r="O35" s="331">
        <v>2.3913671964492078</v>
      </c>
      <c r="P35" s="331">
        <v>2.3928748729119178</v>
      </c>
      <c r="Q35" s="331">
        <v>2.7231678083373292</v>
      </c>
      <c r="R35" s="331">
        <v>3.4334218553212592</v>
      </c>
      <c r="S35" s="331">
        <v>4.666434169353292</v>
      </c>
      <c r="T35" s="331">
        <v>6.3910881948099076</v>
      </c>
      <c r="U35" s="331">
        <v>5.8686305948964961</v>
      </c>
      <c r="V35" s="331">
        <v>5.6253466072187361</v>
      </c>
      <c r="W35" s="331">
        <v>7.4585848034875006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7.6139106315523619E-2</v>
      </c>
      <c r="M38" s="231">
        <v>0</v>
      </c>
      <c r="N38" s="231">
        <v>0</v>
      </c>
      <c r="O38" s="231">
        <v>5.8115673134333613E-2</v>
      </c>
      <c r="P38" s="231">
        <v>0</v>
      </c>
      <c r="Q38" s="231">
        <v>0</v>
      </c>
      <c r="R38" s="231">
        <v>0</v>
      </c>
      <c r="S38" s="231">
        <v>5.8219928080890097E-2</v>
      </c>
      <c r="T38" s="231">
        <v>5.5251785585841463E-2</v>
      </c>
      <c r="U38" s="231">
        <v>5.1931491231752558E-2</v>
      </c>
      <c r="V38" s="231">
        <v>0.10283836526050889</v>
      </c>
      <c r="W38" s="231">
        <v>0.20488883444682779</v>
      </c>
      <c r="DA38" s="73" t="s">
        <v>2926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0.40229554502808768</v>
      </c>
      <c r="N39" s="231">
        <v>0.25839640121684992</v>
      </c>
      <c r="O39" s="231">
        <v>0.1540630420542238</v>
      </c>
      <c r="P39" s="231">
        <v>0.13739942493746701</v>
      </c>
      <c r="Q39" s="231">
        <v>0.1896749953678864</v>
      </c>
      <c r="R39" s="231">
        <v>0.22544025901979459</v>
      </c>
      <c r="S39" s="231">
        <v>0.26212517616237818</v>
      </c>
      <c r="T39" s="231">
        <v>0.29556151012993442</v>
      </c>
      <c r="U39" s="231">
        <v>0.32748768915719678</v>
      </c>
      <c r="V39" s="231">
        <v>0.32478957342692472</v>
      </c>
      <c r="W39" s="231">
        <v>0.32194516947325069</v>
      </c>
      <c r="DA39" s="73" t="s">
        <v>2927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1.4480237503910971</v>
      </c>
      <c r="C42" s="231">
        <v>1.4376599479989081</v>
      </c>
      <c r="D42" s="231">
        <v>1.39184438355986</v>
      </c>
      <c r="E42" s="231">
        <v>1.389947015954021</v>
      </c>
      <c r="F42" s="231">
        <v>1.287754489638544</v>
      </c>
      <c r="G42" s="231">
        <v>1.069474811409262</v>
      </c>
      <c r="H42" s="231">
        <v>0.64348038181625233</v>
      </c>
      <c r="I42" s="231">
        <v>0.53142221751738716</v>
      </c>
      <c r="J42" s="231">
        <v>0.72645782713328022</v>
      </c>
      <c r="K42" s="231">
        <v>0.87272605514787327</v>
      </c>
      <c r="L42" s="231">
        <v>1.1514257784767701</v>
      </c>
      <c r="M42" s="231">
        <v>1.159473231563096</v>
      </c>
      <c r="N42" s="231">
        <v>0.75718833150629361</v>
      </c>
      <c r="O42" s="231">
        <v>0.19588015346894161</v>
      </c>
      <c r="P42" s="231">
        <v>0.14328797172050131</v>
      </c>
      <c r="Q42" s="231">
        <v>0.1707062765005514</v>
      </c>
      <c r="R42" s="231">
        <v>0.60892091696139006</v>
      </c>
      <c r="S42" s="231">
        <v>0.53341855243422365</v>
      </c>
      <c r="T42" s="231">
        <v>0.60765792991748724</v>
      </c>
      <c r="U42" s="231">
        <v>0.33762831638058111</v>
      </c>
      <c r="V42" s="231">
        <v>0.23945429307881941</v>
      </c>
      <c r="W42" s="231">
        <v>0.34638717479919251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2.0352144047488938</v>
      </c>
      <c r="C44" s="231">
        <v>2.0191045111955548</v>
      </c>
      <c r="D44" s="231">
        <v>1.992258984567489</v>
      </c>
      <c r="E44" s="231">
        <v>1.5572918585177951</v>
      </c>
      <c r="F44" s="231">
        <v>1.62173143275289</v>
      </c>
      <c r="G44" s="231">
        <v>1.8007252380859471</v>
      </c>
      <c r="H44" s="231">
        <v>1.9278194103299371</v>
      </c>
      <c r="I44" s="231">
        <v>2.6581324369426258</v>
      </c>
      <c r="J44" s="231">
        <v>2.0316380083688461</v>
      </c>
      <c r="K44" s="231">
        <v>0.29534590057862642</v>
      </c>
      <c r="L44" s="231">
        <v>0.23448916667428299</v>
      </c>
      <c r="M44" s="231">
        <v>0.22732992997745241</v>
      </c>
      <c r="N44" s="231">
        <v>0.7786427073134834</v>
      </c>
      <c r="O44" s="231">
        <v>1.983308327791709</v>
      </c>
      <c r="P44" s="231">
        <v>2.1121874762539501</v>
      </c>
      <c r="Q44" s="231">
        <v>2.3627865364688909</v>
      </c>
      <c r="R44" s="231">
        <v>2.5990606793400741</v>
      </c>
      <c r="S44" s="231">
        <v>3.7518137787723642</v>
      </c>
      <c r="T44" s="231">
        <v>5.3807044481772248</v>
      </c>
      <c r="U44" s="231">
        <v>5.1515830981269657</v>
      </c>
      <c r="V44" s="231">
        <v>4.9582643754524831</v>
      </c>
      <c r="W44" s="231">
        <v>6.5853636247682292</v>
      </c>
      <c r="DA44" s="73" t="s">
        <v>2932</v>
      </c>
    </row>
    <row r="45" spans="1:105" ht="12" customHeight="1" x14ac:dyDescent="0.25">
      <c r="A45" s="64" t="s">
        <v>79</v>
      </c>
      <c r="B45" s="231">
        <v>5.5488917368649672E-2</v>
      </c>
      <c r="C45" s="231">
        <v>6.0856733902049327E-2</v>
      </c>
      <c r="D45" s="231">
        <v>4.8329680671792802E-2</v>
      </c>
      <c r="E45" s="231">
        <v>3.4011207278018603E-2</v>
      </c>
      <c r="F45" s="231">
        <v>2.8636946787436741E-2</v>
      </c>
      <c r="G45" s="231">
        <v>7.159881092588484E-2</v>
      </c>
      <c r="H45" s="231">
        <v>3.580262744150637E-2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6.0856733903435829E-2</v>
      </c>
      <c r="T45" s="231">
        <v>5.191252099942003E-2</v>
      </c>
      <c r="U45" s="231">
        <v>0</v>
      </c>
      <c r="V45" s="231">
        <v>0</v>
      </c>
      <c r="W45" s="231">
        <v>0</v>
      </c>
      <c r="DA45" s="73" t="s">
        <v>2933</v>
      </c>
    </row>
    <row r="46" spans="1:105" ht="12" customHeight="1" x14ac:dyDescent="0.25">
      <c r="A46" s="60" t="s">
        <v>2934</v>
      </c>
      <c r="B46" s="331">
        <v>0.23029595100920389</v>
      </c>
      <c r="C46" s="331">
        <v>0.2412330995262951</v>
      </c>
      <c r="D46" s="331">
        <v>0.2221961983037683</v>
      </c>
      <c r="E46" s="331">
        <v>0.2388116500232581</v>
      </c>
      <c r="F46" s="331">
        <v>0.24621833386821329</v>
      </c>
      <c r="G46" s="331">
        <v>0.23928761824936801</v>
      </c>
      <c r="H46" s="331">
        <v>0.23202456900824489</v>
      </c>
      <c r="I46" s="331">
        <v>0.25215618218297209</v>
      </c>
      <c r="J46" s="331">
        <v>0.26947909429009892</v>
      </c>
      <c r="K46" s="331">
        <v>0.18869201175234221</v>
      </c>
      <c r="L46" s="331">
        <v>0.24259957472941601</v>
      </c>
      <c r="M46" s="331">
        <v>0.24626914004648809</v>
      </c>
      <c r="N46" s="331">
        <v>0.41429707196191168</v>
      </c>
      <c r="O46" s="331">
        <v>0.50681011704358536</v>
      </c>
      <c r="P46" s="331">
        <v>0.37947695416530769</v>
      </c>
      <c r="Q46" s="331">
        <v>0.40048542844578727</v>
      </c>
      <c r="R46" s="331">
        <v>0.43914476482149062</v>
      </c>
      <c r="S46" s="331">
        <v>0.52796987690827568</v>
      </c>
      <c r="T46" s="331">
        <v>0.59425608050258194</v>
      </c>
      <c r="U46" s="331">
        <v>0.65635699748084331</v>
      </c>
      <c r="V46" s="331">
        <v>0.65203578497456927</v>
      </c>
      <c r="W46" s="331">
        <v>0.7941889751219785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2.131158730639175</v>
      </c>
      <c r="C48" s="318">
        <v>2.2323711030163369</v>
      </c>
      <c r="D48" s="318">
        <v>2.0562036191030728</v>
      </c>
      <c r="E48" s="318">
        <v>2.2099630093152318</v>
      </c>
      <c r="F48" s="318">
        <v>2.2785044616164458</v>
      </c>
      <c r="G48" s="318">
        <v>2.214367619279654</v>
      </c>
      <c r="H48" s="318">
        <v>2.1471553616022998</v>
      </c>
      <c r="I48" s="318">
        <v>2.3334533099212238</v>
      </c>
      <c r="J48" s="318">
        <v>2.4937595385605769</v>
      </c>
      <c r="K48" s="318">
        <v>1.746155876756176</v>
      </c>
      <c r="L48" s="318">
        <v>2.2450164645460169</v>
      </c>
      <c r="M48" s="318">
        <v>2.2789746219902032</v>
      </c>
      <c r="N48" s="318">
        <v>3.8339051039355319</v>
      </c>
      <c r="O48" s="318">
        <v>4.6900208231213414</v>
      </c>
      <c r="P48" s="318">
        <v>3.5116797338457602</v>
      </c>
      <c r="Q48" s="318">
        <v>3.7060921548373198</v>
      </c>
      <c r="R48" s="318">
        <v>4.0638456536580776</v>
      </c>
      <c r="S48" s="318">
        <v>4.8858332409091858</v>
      </c>
      <c r="T48" s="318">
        <v>5.4992457689708969</v>
      </c>
      <c r="U48" s="318">
        <v>6.0739276546877274</v>
      </c>
      <c r="V48" s="318">
        <v>6.0339391541546679</v>
      </c>
      <c r="W48" s="318">
        <v>7.3494247757787967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0.99999999999999989</v>
      </c>
      <c r="E52" s="234">
        <f t="shared" si="1"/>
        <v>1</v>
      </c>
      <c r="F52" s="234">
        <f t="shared" si="1"/>
        <v>1.0000000000000002</v>
      </c>
      <c r="G52" s="234">
        <f t="shared" si="1"/>
        <v>1.0000000000000002</v>
      </c>
      <c r="H52" s="234">
        <f t="shared" si="1"/>
        <v>0.99999999999999989</v>
      </c>
      <c r="I52" s="234">
        <f t="shared" si="1"/>
        <v>1</v>
      </c>
      <c r="J52" s="234">
        <f t="shared" si="1"/>
        <v>1.0000000000000002</v>
      </c>
      <c r="K52" s="234">
        <f t="shared" si="1"/>
        <v>1</v>
      </c>
      <c r="L52" s="234">
        <f t="shared" si="1"/>
        <v>1</v>
      </c>
      <c r="M52" s="234">
        <f t="shared" si="1"/>
        <v>1</v>
      </c>
      <c r="N52" s="234">
        <f t="shared" si="1"/>
        <v>1</v>
      </c>
      <c r="O52" s="234">
        <f t="shared" si="1"/>
        <v>1</v>
      </c>
      <c r="P52" s="234">
        <f t="shared" si="1"/>
        <v>1.0000000000000002</v>
      </c>
      <c r="Q52" s="234">
        <f t="shared" si="1"/>
        <v>0.99999999999999967</v>
      </c>
      <c r="R52" s="234">
        <f t="shared" si="1"/>
        <v>1</v>
      </c>
      <c r="S52" s="234">
        <f t="shared" si="1"/>
        <v>0.99999999999999989</v>
      </c>
      <c r="T52" s="234">
        <f t="shared" si="1"/>
        <v>1</v>
      </c>
      <c r="U52" s="234">
        <f t="shared" si="1"/>
        <v>1</v>
      </c>
      <c r="V52" s="234">
        <f t="shared" si="1"/>
        <v>0.99999999999999956</v>
      </c>
      <c r="W52" s="234">
        <f t="shared" si="1"/>
        <v>0.99999999999999978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8.2251628874057264E-3</v>
      </c>
      <c r="C53" s="301">
        <f t="shared" si="2"/>
        <v>8.5804687587398704E-3</v>
      </c>
      <c r="D53" s="301">
        <f t="shared" si="2"/>
        <v>8.190431848805994E-3</v>
      </c>
      <c r="E53" s="301">
        <f t="shared" si="2"/>
        <v>9.6905662610792444E-3</v>
      </c>
      <c r="F53" s="301">
        <f t="shared" si="2"/>
        <v>1.0038079246714097E-2</v>
      </c>
      <c r="G53" s="301">
        <f t="shared" si="2"/>
        <v>9.8237362932559E-3</v>
      </c>
      <c r="H53" s="301">
        <f t="shared" si="2"/>
        <v>1.0551143352778691E-2</v>
      </c>
      <c r="I53" s="301">
        <f t="shared" si="2"/>
        <v>9.673611641753059E-3</v>
      </c>
      <c r="J53" s="301">
        <f t="shared" si="2"/>
        <v>1.1302202793394967E-2</v>
      </c>
      <c r="K53" s="301">
        <f t="shared" si="2"/>
        <v>1.5843038148185561E-2</v>
      </c>
      <c r="L53" s="301">
        <f t="shared" si="2"/>
        <v>1.6104669432396836E-2</v>
      </c>
      <c r="M53" s="301">
        <f t="shared" si="2"/>
        <v>1.428861853749341E-2</v>
      </c>
      <c r="N53" s="301">
        <f t="shared" si="2"/>
        <v>1.9467777563301144E-2</v>
      </c>
      <c r="O53" s="301">
        <f t="shared" si="2"/>
        <v>1.8613251366541805E-2</v>
      </c>
      <c r="P53" s="301">
        <f t="shared" si="2"/>
        <v>1.5755045255259087E-2</v>
      </c>
      <c r="Q53" s="301">
        <f t="shared" si="2"/>
        <v>1.5017628103379857E-2</v>
      </c>
      <c r="R53" s="301">
        <f t="shared" si="2"/>
        <v>1.3662905861250433E-2</v>
      </c>
      <c r="S53" s="301">
        <f t="shared" si="2"/>
        <v>1.2579433621083507E-2</v>
      </c>
      <c r="T53" s="301">
        <f t="shared" si="2"/>
        <v>1.0942624938176672E-2</v>
      </c>
      <c r="U53" s="301">
        <f t="shared" si="2"/>
        <v>1.2513746591546724E-2</v>
      </c>
      <c r="V53" s="301">
        <f t="shared" si="2"/>
        <v>1.2826638194554636E-2</v>
      </c>
      <c r="W53" s="301">
        <f t="shared" si="2"/>
        <v>1.2087274249629585E-2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8.9403944428323133E-3</v>
      </c>
      <c r="C54" s="235">
        <f t="shared" si="3"/>
        <v>9.3265964768911667E-3</v>
      </c>
      <c r="D54" s="235">
        <f t="shared" si="3"/>
        <v>8.9026433139195588E-3</v>
      </c>
      <c r="E54" s="235">
        <f t="shared" si="3"/>
        <v>1.0533224196825267E-2</v>
      </c>
      <c r="F54" s="235">
        <f t="shared" si="3"/>
        <v>1.0910955702950106E-2</v>
      </c>
      <c r="G54" s="235">
        <f t="shared" si="3"/>
        <v>1.0677974231799888E-2</v>
      </c>
      <c r="H54" s="235">
        <f t="shared" si="3"/>
        <v>1.1468634079107275E-2</v>
      </c>
      <c r="I54" s="235">
        <f t="shared" si="3"/>
        <v>1.0514795262775063E-2</v>
      </c>
      <c r="J54" s="235">
        <f t="shared" si="3"/>
        <v>1.2285003036298876E-2</v>
      </c>
      <c r="K54" s="235">
        <f t="shared" si="3"/>
        <v>1.7220693639332131E-2</v>
      </c>
      <c r="L54" s="235">
        <f t="shared" si="3"/>
        <v>1.7505075469996571E-2</v>
      </c>
      <c r="M54" s="235">
        <f t="shared" si="3"/>
        <v>1.5531107105971095E-2</v>
      </c>
      <c r="N54" s="235">
        <f t="shared" si="3"/>
        <v>2.1160627786196897E-2</v>
      </c>
      <c r="O54" s="235">
        <f t="shared" si="3"/>
        <v>2.0231794963632397E-2</v>
      </c>
      <c r="P54" s="235">
        <f t="shared" si="3"/>
        <v>1.7125049190499009E-2</v>
      </c>
      <c r="Q54" s="235">
        <f t="shared" si="3"/>
        <v>1.6323508808021574E-2</v>
      </c>
      <c r="R54" s="235">
        <f t="shared" si="3"/>
        <v>1.4850984631793946E-2</v>
      </c>
      <c r="S54" s="235">
        <f t="shared" si="3"/>
        <v>1.3673297414221202E-2</v>
      </c>
      <c r="T54" s="235">
        <f t="shared" si="3"/>
        <v>1.1894157541496385E-2</v>
      </c>
      <c r="U54" s="235">
        <f t="shared" si="3"/>
        <v>1.360189846907252E-2</v>
      </c>
      <c r="V54" s="235">
        <f t="shared" si="3"/>
        <v>1.394199803755939E-2</v>
      </c>
      <c r="W54" s="235">
        <f t="shared" si="3"/>
        <v>1.3138341575684342E-2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2.217217821822413E-2</v>
      </c>
      <c r="C55" s="235">
        <f t="shared" si="4"/>
        <v>2.3129959262690077E-2</v>
      </c>
      <c r="D55" s="235">
        <f t="shared" si="4"/>
        <v>2.2078555418520499E-2</v>
      </c>
      <c r="E55" s="235">
        <f t="shared" si="4"/>
        <v>2.6122396008126658E-2</v>
      </c>
      <c r="F55" s="235">
        <f t="shared" si="4"/>
        <v>2.7059170143316269E-2</v>
      </c>
      <c r="G55" s="235">
        <f t="shared" si="4"/>
        <v>2.6481376094863729E-2</v>
      </c>
      <c r="H55" s="235">
        <f t="shared" si="4"/>
        <v>2.8442212516186036E-2</v>
      </c>
      <c r="I55" s="235">
        <f t="shared" si="4"/>
        <v>2.607669225168216E-2</v>
      </c>
      <c r="J55" s="235">
        <f t="shared" si="4"/>
        <v>3.0466807530021213E-2</v>
      </c>
      <c r="K55" s="235">
        <f t="shared" si="4"/>
        <v>4.270732022554366E-2</v>
      </c>
      <c r="L55" s="235">
        <f t="shared" si="4"/>
        <v>4.3412587165591487E-2</v>
      </c>
      <c r="M55" s="235">
        <f t="shared" si="4"/>
        <v>3.8517145622808321E-2</v>
      </c>
      <c r="N55" s="235">
        <f t="shared" si="4"/>
        <v>5.2478356909768299E-2</v>
      </c>
      <c r="O55" s="235">
        <f t="shared" si="4"/>
        <v>5.0174851509808362E-2</v>
      </c>
      <c r="P55" s="235">
        <f t="shared" si="4"/>
        <v>4.2470121992437528E-2</v>
      </c>
      <c r="Q55" s="235">
        <f t="shared" si="4"/>
        <v>4.0482301843893509E-2</v>
      </c>
      <c r="R55" s="235">
        <f t="shared" si="4"/>
        <v>3.6830441886848975E-2</v>
      </c>
      <c r="S55" s="235">
        <f t="shared" si="4"/>
        <v>3.3909777587268583E-2</v>
      </c>
      <c r="T55" s="235">
        <f t="shared" si="4"/>
        <v>2.9497510702911026E-2</v>
      </c>
      <c r="U55" s="235">
        <f t="shared" si="4"/>
        <v>3.3732708203299842E-2</v>
      </c>
      <c r="V55" s="235">
        <f t="shared" si="4"/>
        <v>3.4576155133147296E-2</v>
      </c>
      <c r="W55" s="235">
        <f t="shared" si="4"/>
        <v>3.258308710769716E-2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6.7946997765525569E-2</v>
      </c>
      <c r="C56" s="235">
        <f t="shared" si="5"/>
        <v>7.0882133224372854E-2</v>
      </c>
      <c r="D56" s="235">
        <f t="shared" si="5"/>
        <v>6.7660089185788669E-2</v>
      </c>
      <c r="E56" s="235">
        <f t="shared" si="5"/>
        <v>8.0052503895872013E-2</v>
      </c>
      <c r="F56" s="235">
        <f t="shared" si="5"/>
        <v>8.2923263342420783E-2</v>
      </c>
      <c r="G56" s="235">
        <f t="shared" si="5"/>
        <v>8.1152604161679187E-2</v>
      </c>
      <c r="H56" s="235">
        <f t="shared" si="5"/>
        <v>8.7161619001215287E-2</v>
      </c>
      <c r="I56" s="235">
        <f t="shared" si="5"/>
        <v>7.9912443997090479E-2</v>
      </c>
      <c r="J56" s="235">
        <f t="shared" si="5"/>
        <v>9.3366023075871468E-2</v>
      </c>
      <c r="K56" s="235">
        <f t="shared" si="5"/>
        <v>0.13087727165892424</v>
      </c>
      <c r="L56" s="235">
        <f t="shared" si="5"/>
        <v>0.13303857357197388</v>
      </c>
      <c r="M56" s="235">
        <f t="shared" si="5"/>
        <v>0.11803641400538037</v>
      </c>
      <c r="N56" s="235">
        <f t="shared" si="5"/>
        <v>0.16082077117509638</v>
      </c>
      <c r="O56" s="235">
        <f t="shared" si="5"/>
        <v>0.15376164172360623</v>
      </c>
      <c r="P56" s="235">
        <f t="shared" si="5"/>
        <v>0.13015037384779243</v>
      </c>
      <c r="Q56" s="235">
        <f t="shared" si="5"/>
        <v>0.12405866694096401</v>
      </c>
      <c r="R56" s="235">
        <f t="shared" si="5"/>
        <v>0.11286748320163398</v>
      </c>
      <c r="S56" s="235">
        <f t="shared" si="5"/>
        <v>0.10391706034808117</v>
      </c>
      <c r="T56" s="235">
        <f t="shared" si="5"/>
        <v>9.0395597315372556E-2</v>
      </c>
      <c r="U56" s="235">
        <f t="shared" si="5"/>
        <v>0.10337442836495114</v>
      </c>
      <c r="V56" s="235">
        <f t="shared" si="5"/>
        <v>0.10595918508545132</v>
      </c>
      <c r="W56" s="235">
        <f t="shared" si="5"/>
        <v>9.9851395975200943E-2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1.9835117578930667E-2</v>
      </c>
      <c r="C57" s="302">
        <f t="shared" si="6"/>
        <v>1.9774489070187921E-2</v>
      </c>
      <c r="D57" s="302">
        <f t="shared" si="6"/>
        <v>1.9819219694743592E-2</v>
      </c>
      <c r="E57" s="302">
        <f t="shared" si="6"/>
        <v>2.0007008150860584E-2</v>
      </c>
      <c r="F57" s="302">
        <f t="shared" si="6"/>
        <v>1.9940853411760634E-2</v>
      </c>
      <c r="G57" s="302">
        <f t="shared" si="6"/>
        <v>1.9595425382954546E-2</v>
      </c>
      <c r="H57" s="302">
        <f t="shared" si="6"/>
        <v>1.9372481506905733E-2</v>
      </c>
      <c r="I57" s="302">
        <f t="shared" si="6"/>
        <v>1.8294202944237798E-2</v>
      </c>
      <c r="J57" s="302">
        <f t="shared" si="6"/>
        <v>1.9961682226980127E-2</v>
      </c>
      <c r="K57" s="302">
        <f t="shared" si="6"/>
        <v>2.3325772697207078E-2</v>
      </c>
      <c r="L57" s="302">
        <f t="shared" si="6"/>
        <v>2.3511458964350751E-2</v>
      </c>
      <c r="M57" s="302">
        <f t="shared" si="6"/>
        <v>2.1841300094942066E-2</v>
      </c>
      <c r="N57" s="302">
        <f t="shared" si="6"/>
        <v>2.897828114099682E-2</v>
      </c>
      <c r="O57" s="302">
        <f t="shared" si="6"/>
        <v>3.1106631128790741E-2</v>
      </c>
      <c r="P57" s="302">
        <f t="shared" si="6"/>
        <v>2.6275867342855381E-2</v>
      </c>
      <c r="Q57" s="302">
        <f t="shared" si="6"/>
        <v>2.4927178341266027E-2</v>
      </c>
      <c r="R57" s="302">
        <f t="shared" si="6"/>
        <v>2.2399085230689453E-2</v>
      </c>
      <c r="S57" s="302">
        <f t="shared" si="6"/>
        <v>2.1418465516177088E-2</v>
      </c>
      <c r="T57" s="302">
        <f t="shared" si="6"/>
        <v>1.9402124437893256E-2</v>
      </c>
      <c r="U57" s="302">
        <f t="shared" si="6"/>
        <v>2.1386644493227854E-2</v>
      </c>
      <c r="V57" s="302">
        <f t="shared" si="6"/>
        <v>2.2119932542450784E-2</v>
      </c>
      <c r="W57" s="302">
        <f t="shared" si="6"/>
        <v>2.1178628250615724E-2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0.6782869301215525</v>
      </c>
      <c r="C58" s="303">
        <f t="shared" si="7"/>
        <v>0.67147734083371702</v>
      </c>
      <c r="D58" s="303">
        <f t="shared" si="7"/>
        <v>0.67901665541065614</v>
      </c>
      <c r="E58" s="303">
        <f t="shared" si="7"/>
        <v>0.64923246660917711</v>
      </c>
      <c r="F58" s="303">
        <f t="shared" si="7"/>
        <v>0.6428480940789385</v>
      </c>
      <c r="G58" s="303">
        <f t="shared" si="7"/>
        <v>0.64815312540130898</v>
      </c>
      <c r="H58" s="303">
        <f t="shared" si="7"/>
        <v>0.63625589176662956</v>
      </c>
      <c r="I58" s="303">
        <f t="shared" si="7"/>
        <v>0.65668523472855633</v>
      </c>
      <c r="J58" s="303">
        <f t="shared" si="7"/>
        <v>0.62080548341809638</v>
      </c>
      <c r="K58" s="303">
        <f t="shared" si="7"/>
        <v>0.52633557570320622</v>
      </c>
      <c r="L58" s="303">
        <f t="shared" si="7"/>
        <v>0.5208748441086285</v>
      </c>
      <c r="M58" s="303">
        <f t="shared" si="7"/>
        <v>0.55708661670573456</v>
      </c>
      <c r="N58" s="303">
        <f t="shared" si="7"/>
        <v>0.45247040782810888</v>
      </c>
      <c r="O58" s="303">
        <f t="shared" si="7"/>
        <v>0.47133686563061522</v>
      </c>
      <c r="P58" s="303">
        <f t="shared" si="7"/>
        <v>0.53316595924793841</v>
      </c>
      <c r="Q58" s="303">
        <f t="shared" si="7"/>
        <v>0.54802100650255614</v>
      </c>
      <c r="R58" s="303">
        <f t="shared" si="7"/>
        <v>0.57328517191415151</v>
      </c>
      <c r="S58" s="303">
        <f t="shared" si="7"/>
        <v>0.59668519443830492</v>
      </c>
      <c r="T58" s="303">
        <f t="shared" si="7"/>
        <v>0.63158363102224446</v>
      </c>
      <c r="U58" s="303">
        <f t="shared" si="7"/>
        <v>0.60047120368460716</v>
      </c>
      <c r="V58" s="303">
        <f t="shared" si="7"/>
        <v>0.59388024002391493</v>
      </c>
      <c r="W58" s="303">
        <f t="shared" si="7"/>
        <v>0.60921295392972963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4.1841045992455229E-2</v>
      </c>
      <c r="C59" s="303">
        <f t="shared" si="8"/>
        <v>4.364847151185066E-2</v>
      </c>
      <c r="D59" s="303">
        <f t="shared" si="8"/>
        <v>4.1664370709143556E-2</v>
      </c>
      <c r="E59" s="303">
        <f t="shared" si="8"/>
        <v>4.9295489241142271E-2</v>
      </c>
      <c r="F59" s="303">
        <f t="shared" si="8"/>
        <v>5.1063272689806538E-2</v>
      </c>
      <c r="G59" s="303">
        <f t="shared" si="8"/>
        <v>4.9972919404823513E-2</v>
      </c>
      <c r="H59" s="303">
        <f t="shared" si="8"/>
        <v>5.3673207490222065E-2</v>
      </c>
      <c r="I59" s="303">
        <f t="shared" si="8"/>
        <v>4.9209241829787309E-2</v>
      </c>
      <c r="J59" s="303">
        <f t="shared" si="8"/>
        <v>5.7493814209878764E-2</v>
      </c>
      <c r="K59" s="303">
        <f t="shared" si="8"/>
        <v>8.0592846232074425E-2</v>
      </c>
      <c r="L59" s="303">
        <f t="shared" si="8"/>
        <v>8.1923753199583935E-2</v>
      </c>
      <c r="M59" s="303">
        <f t="shared" si="8"/>
        <v>7.2685581255944751E-2</v>
      </c>
      <c r="N59" s="303">
        <f t="shared" si="8"/>
        <v>9.903173803940149E-2</v>
      </c>
      <c r="O59" s="303">
        <f t="shared" si="8"/>
        <v>9.4684800429799668E-2</v>
      </c>
      <c r="P59" s="303">
        <f t="shared" si="8"/>
        <v>8.0145230211535384E-2</v>
      </c>
      <c r="Q59" s="303">
        <f t="shared" si="8"/>
        <v>7.6394021221541028E-2</v>
      </c>
      <c r="R59" s="303">
        <f t="shared" si="8"/>
        <v>6.9502608076795674E-2</v>
      </c>
      <c r="S59" s="303">
        <f t="shared" si="8"/>
        <v>6.3991031898555248E-2</v>
      </c>
      <c r="T59" s="303">
        <f t="shared" si="8"/>
        <v>5.5664657294203099E-2</v>
      </c>
      <c r="U59" s="303">
        <f t="shared" si="8"/>
        <v>6.3656884835259414E-2</v>
      </c>
      <c r="V59" s="303">
        <f t="shared" si="8"/>
        <v>6.5248550815777961E-2</v>
      </c>
      <c r="W59" s="303">
        <f t="shared" si="8"/>
        <v>6.1487438574202719E-2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0.11965840892348595</v>
      </c>
      <c r="C60" s="303">
        <f t="shared" si="9"/>
        <v>0.11865721134269</v>
      </c>
      <c r="D60" s="303">
        <f t="shared" si="9"/>
        <v>0.11971400992761731</v>
      </c>
      <c r="E60" s="303">
        <f t="shared" si="9"/>
        <v>0.1160765629499485</v>
      </c>
      <c r="F60" s="303">
        <f t="shared" si="9"/>
        <v>0.11482831775405293</v>
      </c>
      <c r="G60" s="303">
        <f t="shared" si="9"/>
        <v>0.11461724961288387</v>
      </c>
      <c r="H60" s="303">
        <f t="shared" si="9"/>
        <v>0.1106225143797317</v>
      </c>
      <c r="I60" s="303">
        <f t="shared" si="9"/>
        <v>0.11071221119942969</v>
      </c>
      <c r="J60" s="303">
        <f t="shared" si="9"/>
        <v>0.1088448164702944</v>
      </c>
      <c r="K60" s="303">
        <f t="shared" si="9"/>
        <v>9.9353362120174815E-2</v>
      </c>
      <c r="L60" s="303">
        <f t="shared" si="9"/>
        <v>9.8832250727738824E-2</v>
      </c>
      <c r="M60" s="303">
        <f t="shared" si="9"/>
        <v>0.10452327060826279</v>
      </c>
      <c r="N60" s="303">
        <f t="shared" si="9"/>
        <v>8.7263859743743621E-2</v>
      </c>
      <c r="O60" s="303">
        <f t="shared" si="9"/>
        <v>8.5200151009823866E-2</v>
      </c>
      <c r="P60" s="303">
        <f t="shared" si="9"/>
        <v>9.1522270828131622E-2</v>
      </c>
      <c r="Q60" s="303">
        <f t="shared" si="9"/>
        <v>9.4352588034604848E-2</v>
      </c>
      <c r="R60" s="303">
        <f t="shared" si="9"/>
        <v>0.10162891448378759</v>
      </c>
      <c r="S60" s="303">
        <f t="shared" si="9"/>
        <v>0.10321266146782695</v>
      </c>
      <c r="T60" s="303">
        <f t="shared" si="9"/>
        <v>0.10659228319209955</v>
      </c>
      <c r="U60" s="303">
        <f t="shared" si="9"/>
        <v>0.10091369798491644</v>
      </c>
      <c r="V60" s="303">
        <f t="shared" si="9"/>
        <v>9.9839600231313316E-2</v>
      </c>
      <c r="W60" s="303">
        <f t="shared" si="9"/>
        <v>0.10182799516068652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6.1131018673330345E-2</v>
      </c>
      <c r="C61" s="304">
        <f t="shared" si="10"/>
        <v>6.0527017316141421E-2</v>
      </c>
      <c r="D61" s="304">
        <f t="shared" si="10"/>
        <v>6.1142601631791728E-2</v>
      </c>
      <c r="E61" s="304">
        <f t="shared" si="10"/>
        <v>5.9265880313519086E-2</v>
      </c>
      <c r="F61" s="304">
        <f t="shared" si="10"/>
        <v>5.8383770731616831E-2</v>
      </c>
      <c r="G61" s="304">
        <f t="shared" si="10"/>
        <v>5.7836109498944945E-2</v>
      </c>
      <c r="H61" s="304">
        <f t="shared" si="10"/>
        <v>5.4488961496946105E-2</v>
      </c>
      <c r="I61" s="304">
        <f t="shared" si="10"/>
        <v>5.33051161400422E-2</v>
      </c>
      <c r="J61" s="304">
        <f t="shared" si="10"/>
        <v>5.3636426664619728E-2</v>
      </c>
      <c r="K61" s="304">
        <f t="shared" si="10"/>
        <v>4.9824150135295099E-2</v>
      </c>
      <c r="L61" s="304">
        <f t="shared" si="10"/>
        <v>4.9631685706062439E-2</v>
      </c>
      <c r="M61" s="304">
        <f t="shared" si="10"/>
        <v>5.3178605954198613E-2</v>
      </c>
      <c r="N61" s="304">
        <f t="shared" si="10"/>
        <v>4.2142840728296965E-2</v>
      </c>
      <c r="O61" s="304">
        <f t="shared" si="10"/>
        <v>3.8922204139402894E-2</v>
      </c>
      <c r="P61" s="304">
        <f t="shared" si="10"/>
        <v>4.147795494444767E-2</v>
      </c>
      <c r="Q61" s="304">
        <f t="shared" si="10"/>
        <v>4.3425410662171135E-2</v>
      </c>
      <c r="R61" s="304">
        <f t="shared" si="10"/>
        <v>4.924397724358965E-2</v>
      </c>
      <c r="S61" s="304">
        <f t="shared" si="10"/>
        <v>4.9403052609018831E-2</v>
      </c>
      <c r="T61" s="304">
        <f t="shared" si="10"/>
        <v>5.0667042866824892E-2</v>
      </c>
      <c r="U61" s="304">
        <f t="shared" si="10"/>
        <v>4.6825926187486995E-2</v>
      </c>
      <c r="V61" s="304">
        <f t="shared" si="10"/>
        <v>4.6149753747576315E-2</v>
      </c>
      <c r="W61" s="304">
        <f t="shared" si="10"/>
        <v>4.7217435585205567E-2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5.4951232473022679E-2</v>
      </c>
      <c r="C62" s="304">
        <f t="shared" si="11"/>
        <v>5.4399555435792113E-2</v>
      </c>
      <c r="D62" s="304">
        <f t="shared" si="11"/>
        <v>5.5010350970257749E-2</v>
      </c>
      <c r="E62" s="304">
        <f t="shared" si="11"/>
        <v>5.2597392957699302E-2</v>
      </c>
      <c r="F62" s="304">
        <f t="shared" si="11"/>
        <v>5.2080164741256055E-2</v>
      </c>
      <c r="G62" s="304">
        <f t="shared" si="11"/>
        <v>5.2509950421218969E-2</v>
      </c>
      <c r="H62" s="304">
        <f t="shared" si="11"/>
        <v>5.1546099251142674E-2</v>
      </c>
      <c r="I62" s="304">
        <f t="shared" si="11"/>
        <v>5.3201176954277472E-2</v>
      </c>
      <c r="J62" s="304">
        <f t="shared" si="11"/>
        <v>5.0294388591155113E-2</v>
      </c>
      <c r="K62" s="304">
        <f t="shared" si="11"/>
        <v>4.264093452914685E-2</v>
      </c>
      <c r="L62" s="304">
        <f t="shared" si="11"/>
        <v>4.2198534833677755E-2</v>
      </c>
      <c r="M62" s="304">
        <f t="shared" si="11"/>
        <v>4.5132221811675741E-2</v>
      </c>
      <c r="N62" s="304">
        <f t="shared" si="11"/>
        <v>3.6656767900967897E-2</v>
      </c>
      <c r="O62" s="304">
        <f t="shared" si="11"/>
        <v>3.8185228884968003E-2</v>
      </c>
      <c r="P62" s="304">
        <f t="shared" si="11"/>
        <v>4.3194296207484349E-2</v>
      </c>
      <c r="Q62" s="304">
        <f t="shared" si="11"/>
        <v>4.4397773849225095E-2</v>
      </c>
      <c r="R62" s="304">
        <f t="shared" si="11"/>
        <v>4.6444543387480372E-2</v>
      </c>
      <c r="S62" s="304">
        <f t="shared" si="11"/>
        <v>4.8340289893119628E-2</v>
      </c>
      <c r="T62" s="304">
        <f t="shared" si="11"/>
        <v>5.1167577308676104E-2</v>
      </c>
      <c r="U62" s="304">
        <f t="shared" si="11"/>
        <v>4.8647012409800419E-2</v>
      </c>
      <c r="V62" s="304">
        <f t="shared" si="11"/>
        <v>4.8113047268713245E-2</v>
      </c>
      <c r="W62" s="304">
        <f t="shared" si="11"/>
        <v>4.9355222945207229E-2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3.5761577771329248E-3</v>
      </c>
      <c r="C63" s="304">
        <f t="shared" si="12"/>
        <v>3.7306385907564655E-3</v>
      </c>
      <c r="D63" s="304">
        <f t="shared" si="12"/>
        <v>3.5610573255678234E-3</v>
      </c>
      <c r="E63" s="304">
        <f t="shared" si="12"/>
        <v>4.2132896787301062E-3</v>
      </c>
      <c r="F63" s="304">
        <f t="shared" si="12"/>
        <v>4.3643822811800445E-3</v>
      </c>
      <c r="G63" s="304">
        <f t="shared" si="12"/>
        <v>4.2711896927199551E-3</v>
      </c>
      <c r="H63" s="304">
        <f t="shared" si="12"/>
        <v>4.5874536316429099E-3</v>
      </c>
      <c r="I63" s="304">
        <f t="shared" si="12"/>
        <v>4.205918105110026E-3</v>
      </c>
      <c r="J63" s="304">
        <f t="shared" si="12"/>
        <v>4.9140012145195517E-3</v>
      </c>
      <c r="K63" s="304">
        <f t="shared" si="12"/>
        <v>6.8882774557328524E-3</v>
      </c>
      <c r="L63" s="304">
        <f t="shared" si="12"/>
        <v>7.0020301879986282E-3</v>
      </c>
      <c r="M63" s="304">
        <f t="shared" si="12"/>
        <v>6.2124428423884397E-3</v>
      </c>
      <c r="N63" s="304">
        <f t="shared" si="12"/>
        <v>8.4642511144787588E-3</v>
      </c>
      <c r="O63" s="304">
        <f t="shared" si="12"/>
        <v>8.0927179854529616E-3</v>
      </c>
      <c r="P63" s="304">
        <f t="shared" si="12"/>
        <v>6.8500196761996038E-3</v>
      </c>
      <c r="Q63" s="304">
        <f t="shared" si="12"/>
        <v>6.5294035232086305E-3</v>
      </c>
      <c r="R63" s="304">
        <f t="shared" si="12"/>
        <v>5.9403938527175766E-3</v>
      </c>
      <c r="S63" s="304">
        <f t="shared" si="12"/>
        <v>5.4693189656884814E-3</v>
      </c>
      <c r="T63" s="304">
        <f t="shared" si="12"/>
        <v>4.7576630165985538E-3</v>
      </c>
      <c r="U63" s="304">
        <f t="shared" si="12"/>
        <v>5.4407593876290086E-3</v>
      </c>
      <c r="V63" s="304">
        <f t="shared" si="12"/>
        <v>5.5767992150237561E-3</v>
      </c>
      <c r="W63" s="304">
        <f t="shared" si="12"/>
        <v>5.2553366302737345E-3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3.3093764069588125E-2</v>
      </c>
      <c r="C65" s="237">
        <f t="shared" si="14"/>
        <v>3.4523329518860363E-2</v>
      </c>
      <c r="D65" s="237">
        <f t="shared" si="14"/>
        <v>3.2954024490804652E-2</v>
      </c>
      <c r="E65" s="237">
        <f t="shared" si="14"/>
        <v>3.8989782686968427E-2</v>
      </c>
      <c r="F65" s="237">
        <f t="shared" si="14"/>
        <v>4.0387993630040128E-2</v>
      </c>
      <c r="G65" s="237">
        <f t="shared" si="14"/>
        <v>3.9525589416430508E-2</v>
      </c>
      <c r="H65" s="237">
        <f t="shared" si="14"/>
        <v>4.245229590722352E-2</v>
      </c>
      <c r="I65" s="237">
        <f t="shared" si="14"/>
        <v>3.8921566144688183E-2</v>
      </c>
      <c r="J65" s="237">
        <f t="shared" si="14"/>
        <v>4.5474167239163955E-2</v>
      </c>
      <c r="K65" s="237">
        <f t="shared" si="14"/>
        <v>6.3744119575351865E-2</v>
      </c>
      <c r="L65" s="237">
        <f t="shared" si="14"/>
        <v>6.479678735973933E-2</v>
      </c>
      <c r="M65" s="237">
        <f t="shared" si="14"/>
        <v>5.748994606346268E-2</v>
      </c>
      <c r="N65" s="237">
        <f t="shared" si="14"/>
        <v>7.8328179813386467E-2</v>
      </c>
      <c r="O65" s="237">
        <f t="shared" si="14"/>
        <v>7.4890012237381745E-2</v>
      </c>
      <c r="P65" s="237">
        <f t="shared" si="14"/>
        <v>6.339008208355118E-2</v>
      </c>
      <c r="Q65" s="237">
        <f t="shared" si="14"/>
        <v>6.0423100203772742E-2</v>
      </c>
      <c r="R65" s="237">
        <f t="shared" si="14"/>
        <v>5.4972404713048498E-2</v>
      </c>
      <c r="S65" s="237">
        <f t="shared" si="14"/>
        <v>5.0613077708481231E-2</v>
      </c>
      <c r="T65" s="237">
        <f t="shared" si="14"/>
        <v>4.4027413555603051E-2</v>
      </c>
      <c r="U65" s="237">
        <f t="shared" si="14"/>
        <v>5.0348787373118875E-2</v>
      </c>
      <c r="V65" s="237">
        <f t="shared" si="14"/>
        <v>5.1607699935829872E-2</v>
      </c>
      <c r="W65" s="237">
        <f t="shared" si="14"/>
        <v>4.8632885176553189E-2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155.71994249328156</v>
      </c>
      <c r="C69" s="324">
        <f t="shared" si="15"/>
        <v>149.36469369023803</v>
      </c>
      <c r="D69" s="324">
        <f t="shared" si="15"/>
        <v>157.39943783723885</v>
      </c>
      <c r="E69" s="324">
        <f t="shared" si="15"/>
        <v>173.26695378119368</v>
      </c>
      <c r="F69" s="324">
        <f t="shared" si="15"/>
        <v>189.65978100374764</v>
      </c>
      <c r="G69" s="324">
        <f t="shared" si="15"/>
        <v>184.05304269981895</v>
      </c>
      <c r="H69" s="324">
        <f t="shared" si="15"/>
        <v>169.82600109922581</v>
      </c>
      <c r="I69" s="324">
        <f t="shared" si="15"/>
        <v>174.80696134967084</v>
      </c>
      <c r="J69" s="324">
        <f t="shared" si="15"/>
        <v>191.41379190462487</v>
      </c>
      <c r="K69" s="324">
        <f t="shared" si="15"/>
        <v>214.43137637246667</v>
      </c>
      <c r="L69" s="324">
        <f t="shared" si="15"/>
        <v>218.63781843627652</v>
      </c>
      <c r="M69" s="324">
        <f t="shared" si="15"/>
        <v>224.95346932596354</v>
      </c>
      <c r="N69" s="324">
        <f t="shared" si="15"/>
        <v>243.72357443584227</v>
      </c>
      <c r="O69" s="324">
        <f t="shared" si="15"/>
        <v>254.4529857562809</v>
      </c>
      <c r="P69" s="324">
        <f t="shared" si="15"/>
        <v>245.0383067691437</v>
      </c>
      <c r="Q69" s="324">
        <f t="shared" si="15"/>
        <v>242.40479735048899</v>
      </c>
      <c r="R69" s="324">
        <f t="shared" si="15"/>
        <v>254.09199055431415</v>
      </c>
      <c r="S69" s="324">
        <f t="shared" si="15"/>
        <v>249.53256376627635</v>
      </c>
      <c r="T69" s="324">
        <f t="shared" si="15"/>
        <v>249.15069649026799</v>
      </c>
      <c r="U69" s="324">
        <f t="shared" si="15"/>
        <v>238.33551895150288</v>
      </c>
      <c r="V69" s="324">
        <f t="shared" si="15"/>
        <v>241.55493980226916</v>
      </c>
      <c r="W69" s="324">
        <f t="shared" si="15"/>
        <v>213.08249425425714</v>
      </c>
      <c r="DA69" s="95"/>
    </row>
    <row r="70" spans="1:105" ht="12" customHeight="1" x14ac:dyDescent="0.25">
      <c r="A70" s="55" t="s">
        <v>92</v>
      </c>
      <c r="B70" s="336">
        <f>IF(B$6=0,0,B$6/WWP!B$5*1000)</f>
        <v>1.2808218918246934</v>
      </c>
      <c r="C70" s="336">
        <f>IF(C$6=0,0,C$6/WWP!C$5*1000)</f>
        <v>1.281619087867838</v>
      </c>
      <c r="D70" s="336">
        <f>IF(D$6=0,0,D$6/WWP!D$5*1000)</f>
        <v>1.2891693686462804</v>
      </c>
      <c r="E70" s="336">
        <f>IF(E$6=0,0,E$6/WWP!E$5*1000)</f>
        <v>1.6790548964720122</v>
      </c>
      <c r="F70" s="336">
        <f>IF(F$6=0,0,F$6/WWP!F$5*1000)</f>
        <v>1.9038199116300598</v>
      </c>
      <c r="G70" s="336">
        <f>IF(G$6=0,0,G$6/WWP!G$5*1000)</f>
        <v>1.8080885554543886</v>
      </c>
      <c r="H70" s="336">
        <f>IF(H$6=0,0,H$6/WWP!H$5*1000)</f>
        <v>1.7918584826270831</v>
      </c>
      <c r="I70" s="336">
        <f>IF(I$6=0,0,I$6/WWP!I$5*1000)</f>
        <v>1.6910146563716533</v>
      </c>
      <c r="J70" s="336">
        <f>IF(J$6=0,0,J$6/WWP!J$5*1000)</f>
        <v>2.1633974935587736</v>
      </c>
      <c r="K70" s="336">
        <f>IF(K$6=0,0,K$6/WWP!K$5*1000)</f>
        <v>3.3972444760369256</v>
      </c>
      <c r="L70" s="336">
        <f>IF(L$6=0,0,L$6/WWP!L$5*1000)</f>
        <v>3.5210897913366312</v>
      </c>
      <c r="M70" s="336">
        <f>IF(M$6=0,0,M$6/WWP!M$5*1000)</f>
        <v>3.2142743118844175</v>
      </c>
      <c r="N70" s="336">
        <f>IF(N$6=0,0,N$6/WWP!N$5*1000)</f>
        <v>4.7447563340496464</v>
      </c>
      <c r="O70" s="336">
        <f>IF(O$6=0,0,O$6/WWP!O$5*1000)</f>
        <v>4.7361973848487384</v>
      </c>
      <c r="P70" s="336">
        <f>IF(P$6=0,0,P$6/WWP!P$5*1000)</f>
        <v>3.8605896124199175</v>
      </c>
      <c r="Q70" s="336">
        <f>IF(Q$6=0,0,Q$6/WWP!Q$5*1000)</f>
        <v>3.6403450970848037</v>
      </c>
      <c r="R70" s="336">
        <f>IF(R$6=0,0,R$6/WWP!R$5*1000)</f>
        <v>3.4716349470413279</v>
      </c>
      <c r="S70" s="336">
        <f>IF(S$6=0,0,S$6/WWP!S$5*1000)</f>
        <v>3.1389783221966616</v>
      </c>
      <c r="T70" s="336">
        <f>IF(T$6=0,0,T$6/WWP!T$5*1000)</f>
        <v>2.7263626247784929</v>
      </c>
      <c r="U70" s="336">
        <f>IF(U$6=0,0,U$6/WWP!U$5*1000)</f>
        <v>2.9824702879238889</v>
      </c>
      <c r="V70" s="336">
        <f>IF(V$6=0,0,V$6/WWP!V$5*1000)</f>
        <v>3.0983378169511333</v>
      </c>
      <c r="W70" s="336">
        <f>IF(W$6=0,0,W$6/WWP!W$5*1000)</f>
        <v>2.5755865458463272</v>
      </c>
      <c r="DA70" s="67"/>
    </row>
    <row r="71" spans="1:105" ht="12" customHeight="1" x14ac:dyDescent="0.25">
      <c r="A71" s="202" t="s">
        <v>93</v>
      </c>
      <c r="B71" s="337">
        <f>IF(B$7=0,0,B$7/WWP!B$5*1000)</f>
        <v>1.3921977085051018</v>
      </c>
      <c r="C71" s="337">
        <f>IF(C$7=0,0,C$7/WWP!C$5*1000)</f>
        <v>1.3930642259433026</v>
      </c>
      <c r="D71" s="337">
        <f>IF(D$7=0,0,D$7/WWP!D$5*1000)</f>
        <v>1.4012710528763916</v>
      </c>
      <c r="E71" s="337">
        <f>IF(E$7=0,0,E$7/WWP!E$5*1000)</f>
        <v>1.8250596700782744</v>
      </c>
      <c r="F71" s="337">
        <f>IF(F$7=0,0,F$7/WWP!F$5*1000)</f>
        <v>2.0693694691631088</v>
      </c>
      <c r="G71" s="337">
        <f>IF(G$7=0,0,G$7/WWP!G$5*1000)</f>
        <v>1.9653136472330308</v>
      </c>
      <c r="H71" s="337">
        <f>IF(H$7=0,0,H$7/WWP!H$5*1000)</f>
        <v>1.9476722637250909</v>
      </c>
      <c r="I71" s="337">
        <f>IF(I$7=0,0,I$7/WWP!I$5*1000)</f>
        <v>1.8380594090996227</v>
      </c>
      <c r="J71" s="337">
        <f>IF(J$7=0,0,J$7/WWP!J$5*1000)</f>
        <v>2.3515190147377978</v>
      </c>
      <c r="K71" s="337">
        <f>IF(K$7=0,0,K$7/WWP!K$5*1000)</f>
        <v>3.6926570391705713</v>
      </c>
      <c r="L71" s="337">
        <f>IF(L$7=0,0,L$7/WWP!L$5*1000)</f>
        <v>3.8272715123224272</v>
      </c>
      <c r="M71" s="337">
        <f>IF(M$7=0,0,M$7/WWP!M$5*1000)</f>
        <v>3.4937764259613227</v>
      </c>
      <c r="N71" s="337">
        <f>IF(N$7=0,0,N$7/WWP!N$5*1000)</f>
        <v>5.157343841358311</v>
      </c>
      <c r="O71" s="337">
        <f>IF(O$7=0,0,O$7/WWP!O$5*1000)</f>
        <v>5.1480406357051498</v>
      </c>
      <c r="P71" s="337">
        <f>IF(P$7=0,0,P$7/WWP!P$5*1000)</f>
        <v>4.1962930569781705</v>
      </c>
      <c r="Q71" s="337">
        <f>IF(Q$7=0,0,Q$7/WWP!Q$5*1000)</f>
        <v>3.9568968446573933</v>
      </c>
      <c r="R71" s="337">
        <f>IF(R$7=0,0,R$7/WWP!R$5*1000)</f>
        <v>3.7735162467840513</v>
      </c>
      <c r="S71" s="337">
        <f>IF(S$7=0,0,S$7/WWP!S$5*1000)</f>
        <v>3.4119329589094143</v>
      </c>
      <c r="T71" s="337">
        <f>IF(T$7=0,0,T$7/WWP!T$5*1000)</f>
        <v>2.9634376356287975</v>
      </c>
      <c r="U71" s="337">
        <f>IF(U$7=0,0,U$7/WWP!U$5*1000)</f>
        <v>3.2418155303520519</v>
      </c>
      <c r="V71" s="337">
        <f>IF(V$7=0,0,V$7/WWP!V$5*1000)</f>
        <v>3.3677584966860148</v>
      </c>
      <c r="W71" s="337">
        <f>IF(W$7=0,0,W$7/WWP!W$5*1000)</f>
        <v>2.7995505933112272</v>
      </c>
      <c r="DA71" s="174"/>
    </row>
    <row r="72" spans="1:105" ht="12" customHeight="1" x14ac:dyDescent="0.25">
      <c r="A72" s="202" t="s">
        <v>94</v>
      </c>
      <c r="B72" s="337">
        <f>IF(B$8=0,0,B$8/WWP!B$5*1000)</f>
        <v>3.4526503170926515</v>
      </c>
      <c r="C72" s="337">
        <f>IF(C$8=0,0,C$8/WWP!C$5*1000)</f>
        <v>3.4547992803393872</v>
      </c>
      <c r="D72" s="337">
        <f>IF(D$8=0,0,D$8/WWP!D$5*1000)</f>
        <v>3.4751522111334503</v>
      </c>
      <c r="E72" s="337">
        <f>IF(E$8=0,0,E$8/WWP!E$5*1000)</f>
        <v>4.5261479817941197</v>
      </c>
      <c r="F72" s="337">
        <f>IF(F$8=0,0,F$8/WWP!F$5*1000)</f>
        <v>5.1320362835245099</v>
      </c>
      <c r="G72" s="337">
        <f>IF(G$8=0,0,G$8/WWP!G$5*1000)</f>
        <v>4.873977845137917</v>
      </c>
      <c r="H72" s="337">
        <f>IF(H$8=0,0,H$8/WWP!H$5*1000)</f>
        <v>4.8302272140382252</v>
      </c>
      <c r="I72" s="337">
        <f>IF(I$8=0,0,I$8/WWP!I$5*1000)</f>
        <v>4.5583873345670645</v>
      </c>
      <c r="J72" s="337">
        <f>IF(J$8=0,0,J$8/WWP!J$5*1000)</f>
        <v>5.8317671565497387</v>
      </c>
      <c r="K72" s="337">
        <f>IF(K$8=0,0,K$8/WWP!K$5*1000)</f>
        <v>9.1577894571430107</v>
      </c>
      <c r="L72" s="337">
        <f>IF(L$8=0,0,L$8/WWP!L$5*1000)</f>
        <v>9.4916333505596171</v>
      </c>
      <c r="M72" s="337">
        <f>IF(M$8=0,0,M$8/WWP!M$5*1000)</f>
        <v>8.6645655363840817</v>
      </c>
      <c r="N72" s="337">
        <f>IF(N$8=0,0,N$8/WWP!N$5*1000)</f>
        <v>12.790212726568612</v>
      </c>
      <c r="O72" s="337">
        <f>IF(O$8=0,0,O$8/WWP!O$5*1000)</f>
        <v>12.767140776548775</v>
      </c>
      <c r="P72" s="337">
        <f>IF(P$8=0,0,P$8/WWP!P$5*1000)</f>
        <v>10.406806781305862</v>
      </c>
      <c r="Q72" s="337">
        <f>IF(Q$8=0,0,Q$8/WWP!Q$5*1000)</f>
        <v>9.8131041747503378</v>
      </c>
      <c r="R72" s="337">
        <f>IF(R$8=0,0,R$8/WWP!R$5*1000)</f>
        <v>9.3583202920244446</v>
      </c>
      <c r="S72" s="337">
        <f>IF(S$8=0,0,S$8/WWP!S$5*1000)</f>
        <v>8.4615937380953472</v>
      </c>
      <c r="T72" s="337">
        <f>IF(T$8=0,0,T$8/WWP!T$5*1000)</f>
        <v>7.3493253363594153</v>
      </c>
      <c r="U72" s="337">
        <f>IF(U$8=0,0,U$8/WWP!U$5*1000)</f>
        <v>8.0397025152730865</v>
      </c>
      <c r="V72" s="337">
        <f>IF(V$8=0,0,V$8/WWP!V$5*1000)</f>
        <v>8.3520410717813185</v>
      </c>
      <c r="W72" s="337">
        <f>IF(W$8=0,0,W$8/WWP!W$5*1000)</f>
        <v>6.9428854714118424</v>
      </c>
      <c r="DA72" s="174"/>
    </row>
    <row r="73" spans="1:105" ht="12" customHeight="1" x14ac:dyDescent="0.25">
      <c r="A73" s="202" t="s">
        <v>95</v>
      </c>
      <c r="B73" s="337">
        <f>IF(B$9=0,0,B$9/WWP!B$5*1000)</f>
        <v>10.580702584638772</v>
      </c>
      <c r="C73" s="337">
        <f>IF(C$9=0,0,C$9/WWP!C$5*1000)</f>
        <v>10.587288117169098</v>
      </c>
      <c r="D73" s="337">
        <f>IF(D$9=0,0,D$9/WWP!D$5*1000)</f>
        <v>10.64966000186058</v>
      </c>
      <c r="E73" s="337">
        <f>IF(E$9=0,0,E$9/WWP!E$5*1000)</f>
        <v>13.870453492594882</v>
      </c>
      <c r="F73" s="337">
        <f>IF(F$9=0,0,F$9/WWP!F$5*1000)</f>
        <v>15.72720796563962</v>
      </c>
      <c r="G73" s="337">
        <f>IF(G$9=0,0,G$9/WWP!G$5*1000)</f>
        <v>14.93638371897104</v>
      </c>
      <c r="H73" s="337">
        <f>IF(H$9=0,0,H$9/WWP!H$5*1000)</f>
        <v>14.802309204310692</v>
      </c>
      <c r="I73" s="337">
        <f>IF(I$9=0,0,I$9/WWP!I$5*1000)</f>
        <v>13.969251509157132</v>
      </c>
      <c r="J73" s="337">
        <f>IF(J$9=0,0,J$9/WWP!J$5*1000)</f>
        <v>17.871544512007265</v>
      </c>
      <c r="K73" s="337">
        <f>IF(K$9=0,0,K$9/WWP!K$5*1000)</f>
        <v>28.064193497696348</v>
      </c>
      <c r="L73" s="337">
        <f>IF(L$9=0,0,L$9/WWP!L$5*1000)</f>
        <v>29.087263493650436</v>
      </c>
      <c r="M73" s="337">
        <f>IF(M$9=0,0,M$9/WWP!M$5*1000)</f>
        <v>26.552700837306062</v>
      </c>
      <c r="N73" s="337">
        <f>IF(N$9=0,0,N$9/WWP!N$5*1000)</f>
        <v>39.195813194323165</v>
      </c>
      <c r="O73" s="337">
        <f>IF(O$9=0,0,O$9/WWP!O$5*1000)</f>
        <v>39.125108831359142</v>
      </c>
      <c r="P73" s="337">
        <f>IF(P$9=0,0,P$9/WWP!P$5*1000)</f>
        <v>31.891827233034096</v>
      </c>
      <c r="Q73" s="337">
        <f>IF(Q$9=0,0,Q$9/WWP!Q$5*1000)</f>
        <v>30.072416019396201</v>
      </c>
      <c r="R73" s="337">
        <f>IF(R$9=0,0,R$9/WWP!R$5*1000)</f>
        <v>28.678723475558787</v>
      </c>
      <c r="S73" s="337">
        <f>IF(S$9=0,0,S$9/WWP!S$5*1000)</f>
        <v>25.930690487711555</v>
      </c>
      <c r="T73" s="337">
        <f>IF(T$9=0,0,T$9/WWP!T$5*1000)</f>
        <v>22.522126030778868</v>
      </c>
      <c r="U73" s="337">
        <f>IF(U$9=0,0,U$9/WWP!U$5*1000)</f>
        <v>24.63779803067559</v>
      </c>
      <c r="V73" s="337">
        <f>IF(V$9=0,0,V$9/WWP!V$5*1000)</f>
        <v>25.594964574813705</v>
      </c>
      <c r="W73" s="337">
        <f>IF(W$9=0,0,W$9/WWP!W$5*1000)</f>
        <v>21.276584509165314</v>
      </c>
      <c r="DA73" s="174"/>
    </row>
    <row r="74" spans="1:105" ht="12" customHeight="1" x14ac:dyDescent="0.25">
      <c r="A74" s="56" t="s">
        <v>96</v>
      </c>
      <c r="B74" s="338">
        <f>IF(B$10=0,0,B$10/WWP!B$5*1000)</f>
        <v>3.0887233687385613</v>
      </c>
      <c r="C74" s="338">
        <f>IF(C$10=0,0,C$10/WWP!C$5*1000)</f>
        <v>2.9536105028495792</v>
      </c>
      <c r="D74" s="338">
        <f>IF(D$10=0,0,D$10/WWP!D$5*1000)</f>
        <v>3.1195340383253738</v>
      </c>
      <c r="E74" s="338">
        <f>IF(E$10=0,0,E$10/WWP!E$5*1000)</f>
        <v>3.4665533565751256</v>
      </c>
      <c r="F74" s="338">
        <f>IF(F$10=0,0,F$10/WWP!F$5*1000)</f>
        <v>3.7819778911023558</v>
      </c>
      <c r="G74" s="338">
        <f>IF(G$10=0,0,G$10/WWP!G$5*1000)</f>
        <v>3.6065976647300482</v>
      </c>
      <c r="H74" s="338">
        <f>IF(H$10=0,0,H$10/WWP!H$5*1000)</f>
        <v>3.289951065686505</v>
      </c>
      <c r="I74" s="338">
        <f>IF(I$10=0,0,I$10/WWP!I$5*1000)</f>
        <v>3.197954026996412</v>
      </c>
      <c r="J74" s="338">
        <f>IF(J$10=0,0,J$10/WWP!J$5*1000)</f>
        <v>3.8209412878614226</v>
      </c>
      <c r="K74" s="338">
        <f>IF(K$10=0,0,K$10/WWP!K$5*1000)</f>
        <v>5.001777544413418</v>
      </c>
      <c r="L74" s="338">
        <f>IF(L$10=0,0,L$10/WWP!L$5*1000)</f>
        <v>5.1404940962196841</v>
      </c>
      <c r="M74" s="338">
        <f>IF(M$10=0,0,M$10/WWP!M$5*1000)</f>
        <v>4.913276230946714</v>
      </c>
      <c r="N74" s="338">
        <f>IF(N$10=0,0,N$10/WWP!N$5*1000)</f>
        <v>7.0626902606905029</v>
      </c>
      <c r="O74" s="338">
        <f>IF(O$10=0,0,O$10/WWP!O$5*1000)</f>
        <v>7.9151751675400739</v>
      </c>
      <c r="P74" s="338">
        <f>IF(P$10=0,0,P$10/WWP!P$5*1000)</f>
        <v>6.4385940425839205</v>
      </c>
      <c r="Q74" s="338">
        <f>IF(Q$10=0,0,Q$10/WWP!Q$5*1000)</f>
        <v>6.0424676143340923</v>
      </c>
      <c r="R74" s="338">
        <f>IF(R$10=0,0,R$10/WWP!R$5*1000)</f>
        <v>5.6914281528616213</v>
      </c>
      <c r="S74" s="338">
        <f>IF(S$10=0,0,S$10/WWP!S$5*1000)</f>
        <v>5.3446046121912509</v>
      </c>
      <c r="T74" s="338">
        <f>IF(T$10=0,0,T$10/WWP!T$5*1000)</f>
        <v>4.834052817091953</v>
      </c>
      <c r="U74" s="338">
        <f>IF(U$10=0,0,U$10/WWP!U$5*1000)</f>
        <v>5.0971970139247622</v>
      </c>
      <c r="V74" s="338">
        <f>IF(V$10=0,0,V$10/WWP!V$5*1000)</f>
        <v>5.3431789737219573</v>
      </c>
      <c r="W74" s="338">
        <f>IF(W$10=0,0,W$10/WWP!W$5*1000)</f>
        <v>4.5127949325248746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105.62280175247264</v>
      </c>
      <c r="C75" s="351">
        <f>IF(C$16=0,0,C$16/WWP!C$5*1000)</f>
        <v>100.29500733356372</v>
      </c>
      <c r="D75" s="351">
        <f>IF(D$16=0,0,D$16/WWP!D$5*1000)</f>
        <v>106.8768398437594</v>
      </c>
      <c r="E75" s="351">
        <f>IF(E$16=0,0,E$16/WWP!E$5*1000)</f>
        <v>112.49053178522264</v>
      </c>
      <c r="F75" s="351">
        <f>IF(F$16=0,0,F$16/WWP!F$5*1000)</f>
        <v>121.92242874168802</v>
      </c>
      <c r="G75" s="351">
        <f>IF(G$16=0,0,G$16/WWP!G$5*1000)</f>
        <v>119.2945548655082</v>
      </c>
      <c r="H75" s="351">
        <f>IF(H$16=0,0,H$16/WWP!H$5*1000)</f>
        <v>108.05279377454855</v>
      </c>
      <c r="I75" s="351">
        <f>IF(I$16=0,0,I$16/WWP!I$5*1000)</f>
        <v>114.79315044609427</v>
      </c>
      <c r="J75" s="351">
        <f>IF(J$16=0,0,J$16/WWP!J$5*1000)</f>
        <v>118.83073161624154</v>
      </c>
      <c r="K75" s="351">
        <f>IF(K$16=0,0,K$16/WWP!K$5*1000)</f>
        <v>112.86286193183314</v>
      </c>
      <c r="L75" s="351">
        <f>IF(L$16=0,0,L$16/WWP!L$5*1000)</f>
        <v>113.88293959424612</v>
      </c>
      <c r="M75" s="351">
        <f>IF(M$16=0,0,M$16/WWP!M$5*1000)</f>
        <v>125.31856714301826</v>
      </c>
      <c r="N75" s="351">
        <f>IF(N$16=0,0,N$16/WWP!N$5*1000)</f>
        <v>110.27770512231001</v>
      </c>
      <c r="O75" s="351">
        <f>IF(O$16=0,0,O$16/WWP!O$5*1000)</f>
        <v>119.93307275671701</v>
      </c>
      <c r="P75" s="351">
        <f>IF(P$16=0,0,P$16/WWP!P$5*1000)</f>
        <v>130.64608388106109</v>
      </c>
      <c r="Q75" s="351">
        <f>IF(Q$16=0,0,Q$16/WWP!Q$5*1000)</f>
        <v>132.84292102506316</v>
      </c>
      <c r="R75" s="351">
        <f>IF(R$16=0,0,R$16/WWP!R$5*1000)</f>
        <v>145.66717048693894</v>
      </c>
      <c r="S75" s="351">
        <f>IF(S$16=0,0,S$16/WWP!S$5*1000)</f>
        <v>148.89238632956935</v>
      </c>
      <c r="T75" s="351">
        <f>IF(T$16=0,0,T$16/WWP!T$5*1000)</f>
        <v>157.35950156104462</v>
      </c>
      <c r="U75" s="351">
        <f>IF(U$16=0,0,U$16/WWP!U$5*1000)</f>
        <v>143.11361594560444</v>
      </c>
      <c r="V75" s="351">
        <f>IF(V$16=0,0,V$16/WWP!V$5*1000)</f>
        <v>143.45470562873399</v>
      </c>
      <c r="W75" s="351">
        <f>IF(W$16=0,0,W$16/WWP!W$5*1000)</f>
        <v>129.81261575535066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6.5154852758038757</v>
      </c>
      <c r="C76" s="351">
        <f>IF(C$27=0,0,C$27/WWP!C$5*1000)</f>
        <v>6.5195405774146558</v>
      </c>
      <c r="D76" s="351">
        <f>IF(D$27=0,0,D$27/WWP!D$5*1000)</f>
        <v>6.5579485274615159</v>
      </c>
      <c r="E76" s="351">
        <f>IF(E$27=0,0,E$27/WWP!E$5*1000)</f>
        <v>8.5412792559663266</v>
      </c>
      <c r="F76" s="351">
        <f>IF(F$27=0,0,F$27/WWP!F$5*1000)</f>
        <v>9.6846491156833547</v>
      </c>
      <c r="G76" s="351">
        <f>IF(G$27=0,0,G$27/WWP!G$5*1000)</f>
        <v>9.1976678690505924</v>
      </c>
      <c r="H76" s="351">
        <f>IF(H$27=0,0,H$27/WWP!H$5*1000)</f>
        <v>9.1151061942334284</v>
      </c>
      <c r="I76" s="351">
        <f>IF(I$27=0,0,I$27/WWP!I$5*1000)</f>
        <v>8.6021180345862369</v>
      </c>
      <c r="J76" s="351">
        <f>IF(J$27=0,0,J$27/WWP!J$5*1000)</f>
        <v>11.005108988972898</v>
      </c>
      <c r="K76" s="351">
        <f>IF(K$27=0,0,K$27/WWP!K$5*1000)</f>
        <v>17.281634943318281</v>
      </c>
      <c r="L76" s="351">
        <f>IF(L$27=0,0,L$27/WWP!L$5*1000)</f>
        <v>17.911630677668956</v>
      </c>
      <c r="M76" s="351">
        <f>IF(M$27=0,0,M$27/WWP!M$5*1000)</f>
        <v>16.350873673498999</v>
      </c>
      <c r="N76" s="351">
        <f>IF(N$27=0,0,N$27/WWP!N$5*1000)</f>
        <v>24.136369177556901</v>
      </c>
      <c r="O76" s="351">
        <f>IF(O$27=0,0,O$27/WWP!O$5*1000)</f>
        <v>24.092830175100111</v>
      </c>
      <c r="P76" s="351">
        <f>IF(P$27=0,0,P$27/WWP!P$5*1000)</f>
        <v>19.638651506657848</v>
      </c>
      <c r="Q76" s="351">
        <f>IF(Q$27=0,0,Q$27/WWP!Q$5*1000)</f>
        <v>18.518277232996613</v>
      </c>
      <c r="R76" s="351">
        <f>IF(R$27=0,0,R$27/WWP!R$5*1000)</f>
        <v>17.660056034949363</v>
      </c>
      <c r="S76" s="351">
        <f>IF(S$27=0,0,S$27/WWP!S$5*1000)</f>
        <v>15.967846247696063</v>
      </c>
      <c r="T76" s="351">
        <f>IF(T$27=0,0,T$27/WWP!T$5*1000)</f>
        <v>13.868888134742777</v>
      </c>
      <c r="U76" s="351">
        <f>IF(U$27=0,0,U$27/WWP!U$5*1000)</f>
        <v>15.17169668204761</v>
      </c>
      <c r="V76" s="351">
        <f>IF(V$27=0,0,V$27/WWP!V$5*1000)</f>
        <v>15.761109764490554</v>
      </c>
      <c r="W76" s="351">
        <f>IF(W$27=0,0,W$27/WWP!W$5*1000)</f>
        <v>13.101896776696544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18.633200556402798</v>
      </c>
      <c r="C77" s="351">
        <f>IF(C$28=0,0,C$28/WWP!C$5*1000)</f>
        <v>17.723198026338732</v>
      </c>
      <c r="D77" s="351">
        <f>IF(D$28=0,0,D$28/WWP!D$5*1000)</f>
        <v>18.842917863848594</v>
      </c>
      <c r="E77" s="351">
        <f>IF(E$28=0,0,E$28/WWP!E$5*1000)</f>
        <v>20.112232467728543</v>
      </c>
      <c r="F77" s="351">
        <f>IF(F$28=0,0,F$28/WWP!F$5*1000)</f>
        <v>21.778313598262425</v>
      </c>
      <c r="G77" s="351">
        <f>IF(G$28=0,0,G$28/WWP!G$5*1000)</f>
        <v>21.095653537135917</v>
      </c>
      <c r="H77" s="351">
        <f>IF(H$28=0,0,H$28/WWP!H$5*1000)</f>
        <v>18.786579248651442</v>
      </c>
      <c r="I77" s="351">
        <f>IF(I$28=0,0,I$28/WWP!I$5*1000)</f>
        <v>19.353265224075301</v>
      </c>
      <c r="J77" s="351">
        <f>IF(J$28=0,0,J$28/WWP!J$5*1000)</f>
        <v>20.834399049742014</v>
      </c>
      <c r="K77" s="351">
        <f>IF(K$28=0,0,K$28/WWP!K$5*1000)</f>
        <v>21.304478186661182</v>
      </c>
      <c r="L77" s="351">
        <f>IF(L$28=0,0,L$28/WWP!L$5*1000)</f>
        <v>21.608467690259914</v>
      </c>
      <c r="M77" s="351">
        <f>IF(M$28=0,0,M$28/WWP!M$5*1000)</f>
        <v>23.512872348625226</v>
      </c>
      <c r="N77" s="351">
        <f>IF(N$28=0,0,N$28/WWP!N$5*1000)</f>
        <v>21.268259815813199</v>
      </c>
      <c r="O77" s="351">
        <f>IF(O$28=0,0,O$28/WWP!O$5*1000)</f>
        <v>21.67943281133569</v>
      </c>
      <c r="P77" s="351">
        <f>IF(P$28=0,0,P$28/WWP!P$5*1000)</f>
        <v>22.426462275392364</v>
      </c>
      <c r="Q77" s="351">
        <f>IF(Q$28=0,0,Q$28/WWP!Q$5*1000)</f>
        <v>22.871519982022569</v>
      </c>
      <c r="R77" s="351">
        <f>IF(R$28=0,0,R$28/WWP!R$5*1000)</f>
        <v>25.823093179059754</v>
      </c>
      <c r="S77" s="351">
        <f>IF(S$28=0,0,S$28/WWP!S$5*1000)</f>
        <v>25.754920029207629</v>
      </c>
      <c r="T77" s="351">
        <f>IF(T$28=0,0,T$28/WWP!T$5*1000)</f>
        <v>26.557541597799485</v>
      </c>
      <c r="U77" s="351">
        <f>IF(U$28=0,0,U$28/WWP!U$5*1000)</f>
        <v>24.051318578550291</v>
      </c>
      <c r="V77" s="351">
        <f>IF(V$28=0,0,V$28/WWP!V$5*1000)</f>
        <v>24.11674862375752</v>
      </c>
      <c r="W77" s="351">
        <f>IF(W$28=0,0,W$28/WWP!W$5*1000)</f>
        <v>21.69776319374952</v>
      </c>
      <c r="DA77" s="175"/>
    </row>
    <row r="78" spans="1:105" ht="12" customHeight="1" x14ac:dyDescent="0.25">
      <c r="A78" s="41" t="s">
        <v>2938</v>
      </c>
      <c r="B78" s="339">
        <f>IF(B$48=0,0,B$48/WWP!B$5*1000)</f>
        <v>5.1533590378024892</v>
      </c>
      <c r="C78" s="339">
        <f>IF(C$48=0,0,C$48/WWP!C$5*1000)</f>
        <v>5.156566538751731</v>
      </c>
      <c r="D78" s="339">
        <f>IF(D$48=0,0,D$48/WWP!D$5*1000)</f>
        <v>5.1869449293272538</v>
      </c>
      <c r="E78" s="339">
        <f>IF(E$48=0,0,E$48/WWP!E$5*1000)</f>
        <v>6.7556408747617436</v>
      </c>
      <c r="F78" s="339">
        <f>IF(F$48=0,0,F$48/WWP!F$5*1000)</f>
        <v>7.6599780270541658</v>
      </c>
      <c r="G78" s="339">
        <f>IF(G$48=0,0,G$48/WWP!G$5*1000)</f>
        <v>7.2748049965977941</v>
      </c>
      <c r="H78" s="339">
        <f>IF(H$48=0,0,H$48/WWP!H$5*1000)</f>
        <v>7.2095036514048028</v>
      </c>
      <c r="I78" s="339">
        <f>IF(I$48=0,0,I$48/WWP!I$5*1000)</f>
        <v>6.8037607087231651</v>
      </c>
      <c r="J78" s="339">
        <f>IF(J$48=0,0,J$48/WWP!J$5*1000)</f>
        <v>8.7043827849534381</v>
      </c>
      <c r="K78" s="339">
        <f>IF(K$48=0,0,K$48/WWP!K$5*1000)</f>
        <v>13.668739296193795</v>
      </c>
      <c r="L78" s="339">
        <f>IF(L$48=0,0,L$48/WWP!L$5*1000)</f>
        <v>14.167028230012702</v>
      </c>
      <c r="M78" s="339">
        <f>IF(M$48=0,0,M$48/WWP!M$5*1000)</f>
        <v>12.932562818338448</v>
      </c>
      <c r="N78" s="339">
        <f>IF(N$48=0,0,N$48/WWP!N$5*1000)</f>
        <v>19.090423963171933</v>
      </c>
      <c r="O78" s="339">
        <f>IF(O$48=0,0,O$48/WWP!O$5*1000)</f>
        <v>19.055987217126198</v>
      </c>
      <c r="P78" s="339">
        <f>IF(P$48=0,0,P$48/WWP!P$5*1000)</f>
        <v>15.532998379710412</v>
      </c>
      <c r="Q78" s="339">
        <f>IF(Q$48=0,0,Q$48/WWP!Q$5*1000)</f>
        <v>14.646849360183827</v>
      </c>
      <c r="R78" s="339">
        <f>IF(R$48=0,0,R$48/WWP!R$5*1000)</f>
        <v>13.968047739095852</v>
      </c>
      <c r="S78" s="339">
        <f>IF(S$48=0,0,S$48/WWP!S$5*1000)</f>
        <v>12.629611040699096</v>
      </c>
      <c r="T78" s="339">
        <f>IF(T$48=0,0,T$48/WWP!T$5*1000)</f>
        <v>10.969460752043563</v>
      </c>
      <c r="U78" s="339">
        <f>IF(U$48=0,0,U$48/WWP!U$5*1000)</f>
        <v>11.999904367151164</v>
      </c>
      <c r="V78" s="339">
        <f>IF(V$48=0,0,V$48/WWP!V$5*1000)</f>
        <v>12.466094851332961</v>
      </c>
      <c r="W78" s="339">
        <f>IF(W$48=0,0,W$48/WWP!W$5*1000)</f>
        <v>10.362816476200845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HU: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28.340295517379271</v>
      </c>
      <c r="C5" s="225">
        <v>28.49920517171018</v>
      </c>
      <c r="D5" s="225">
        <v>27.437944026260318</v>
      </c>
      <c r="E5" s="225">
        <v>25.23912792365504</v>
      </c>
      <c r="F5" s="225">
        <v>25.069972793318328</v>
      </c>
      <c r="G5" s="225">
        <v>24.705789727295262</v>
      </c>
      <c r="H5" s="225">
        <v>22.062296858583569</v>
      </c>
      <c r="I5" s="225">
        <v>25.755196872979681</v>
      </c>
      <c r="J5" s="225">
        <v>24.018430692742879</v>
      </c>
      <c r="K5" s="225">
        <v>12.80975211589187</v>
      </c>
      <c r="L5" s="225">
        <v>16.330869658766009</v>
      </c>
      <c r="M5" s="225">
        <v>18.49248573841361</v>
      </c>
      <c r="N5" s="225">
        <v>22.777856229632281</v>
      </c>
      <c r="O5" s="225">
        <v>28.279598526595269</v>
      </c>
      <c r="P5" s="225">
        <v>24.487043762112421</v>
      </c>
      <c r="Q5" s="225">
        <v>27.001035387354388</v>
      </c>
      <c r="R5" s="225">
        <v>32.614124317099538</v>
      </c>
      <c r="S5" s="225">
        <v>42.157866384913952</v>
      </c>
      <c r="T5" s="225">
        <v>53.832748210504157</v>
      </c>
      <c r="U5" s="225">
        <v>52.269763844920092</v>
      </c>
      <c r="V5" s="225">
        <v>50.742804388078831</v>
      </c>
      <c r="W5" s="225">
        <v>65.329219072782195</v>
      </c>
      <c r="DA5" s="89" t="s">
        <v>2940</v>
      </c>
    </row>
    <row r="6" spans="1:105" ht="12" customHeight="1" x14ac:dyDescent="0.25">
      <c r="A6" s="55" t="s">
        <v>92</v>
      </c>
      <c r="B6" s="261">
        <v>0.25066215638301409</v>
      </c>
      <c r="C6" s="261">
        <v>0.26256653081930548</v>
      </c>
      <c r="D6" s="261">
        <v>0.24184610264686959</v>
      </c>
      <c r="E6" s="261">
        <v>0.25993094060877858</v>
      </c>
      <c r="F6" s="261">
        <v>0.26799263399108858</v>
      </c>
      <c r="G6" s="261">
        <v>0.26044900104971858</v>
      </c>
      <c r="H6" s="261">
        <v>0.25254364458679412</v>
      </c>
      <c r="I6" s="261">
        <v>0.27445559548185838</v>
      </c>
      <c r="J6" s="261">
        <v>0.29331045803839678</v>
      </c>
      <c r="K6" s="261">
        <v>0.205378975838793</v>
      </c>
      <c r="L6" s="261">
        <v>0.26405385015582522</v>
      </c>
      <c r="M6" s="261">
        <v>0.268047933209977</v>
      </c>
      <c r="N6" s="261">
        <v>0.45093540284167299</v>
      </c>
      <c r="O6" s="261">
        <v>0.55162983221444373</v>
      </c>
      <c r="P6" s="261">
        <v>0.41303597050619761</v>
      </c>
      <c r="Q6" s="261">
        <v>0.43590232765396902</v>
      </c>
      <c r="R6" s="261">
        <v>0.47798049957928779</v>
      </c>
      <c r="S6" s="261">
        <v>0.57466085387586252</v>
      </c>
      <c r="T6" s="261">
        <v>0.64680907297645929</v>
      </c>
      <c r="U6" s="261">
        <v>0.71440187994904658</v>
      </c>
      <c r="V6" s="261">
        <v>0.70969852133477107</v>
      </c>
      <c r="W6" s="261">
        <v>0.86442301832625368</v>
      </c>
      <c r="DA6" s="67" t="s">
        <v>2941</v>
      </c>
    </row>
    <row r="7" spans="1:105" ht="12" customHeight="1" x14ac:dyDescent="0.25">
      <c r="A7" s="202" t="s">
        <v>93</v>
      </c>
      <c r="B7" s="226">
        <v>7.0684727507711986E-2</v>
      </c>
      <c r="C7" s="226">
        <v>7.4041666087196922E-2</v>
      </c>
      <c r="D7" s="226">
        <v>6.8198670717070933E-2</v>
      </c>
      <c r="E7" s="226">
        <v>7.3298450683079733E-2</v>
      </c>
      <c r="F7" s="226">
        <v>7.5571783874662846E-2</v>
      </c>
      <c r="G7" s="226">
        <v>7.3444539592665309E-2</v>
      </c>
      <c r="H7" s="226">
        <v>7.1215292164588009E-2</v>
      </c>
      <c r="I7" s="226">
        <v>7.7394287432678427E-2</v>
      </c>
      <c r="J7" s="226">
        <v>8.2711208188629384E-2</v>
      </c>
      <c r="K7" s="226">
        <v>5.791523200971626E-2</v>
      </c>
      <c r="L7" s="226">
        <v>7.4461078269457914E-2</v>
      </c>
      <c r="M7" s="226">
        <v>7.5587377813033568E-2</v>
      </c>
      <c r="N7" s="226">
        <v>0.12716018458223041</v>
      </c>
      <c r="O7" s="226">
        <v>0.155555209999961</v>
      </c>
      <c r="P7" s="226">
        <v>0.116472847147709</v>
      </c>
      <c r="Q7" s="226">
        <v>0.12292097736172709</v>
      </c>
      <c r="R7" s="226">
        <v>0.13478668600910301</v>
      </c>
      <c r="S7" s="226">
        <v>0.16204977429260231</v>
      </c>
      <c r="T7" s="226">
        <v>0.1823949962474469</v>
      </c>
      <c r="U7" s="226">
        <v>0.20145562833998429</v>
      </c>
      <c r="V7" s="226">
        <v>0.200129318749345</v>
      </c>
      <c r="W7" s="226">
        <v>0.24376039200916111</v>
      </c>
      <c r="DA7" s="174" t="s">
        <v>2942</v>
      </c>
    </row>
    <row r="8" spans="1:105" ht="12" customHeight="1" x14ac:dyDescent="0.25">
      <c r="A8" s="202" t="s">
        <v>94</v>
      </c>
      <c r="B8" s="226">
        <v>0.9589086008133787</v>
      </c>
      <c r="C8" s="226">
        <v>1.00444880998967</v>
      </c>
      <c r="D8" s="226">
        <v>0.92518276890158269</v>
      </c>
      <c r="E8" s="226">
        <v>0.99436635415524388</v>
      </c>
      <c r="F8" s="226">
        <v>1.025206378963796</v>
      </c>
      <c r="G8" s="226">
        <v>0.99634819545002418</v>
      </c>
      <c r="H8" s="226">
        <v>0.96610623785188199</v>
      </c>
      <c r="I8" s="226">
        <v>1.049930451594669</v>
      </c>
      <c r="J8" s="226">
        <v>1.1220597675373281</v>
      </c>
      <c r="K8" s="226">
        <v>0.78567769941760179</v>
      </c>
      <c r="L8" s="226">
        <v>1.010138553206295</v>
      </c>
      <c r="M8" s="226">
        <v>1.0254179262407179</v>
      </c>
      <c r="N8" s="226">
        <v>1.725054321863432</v>
      </c>
      <c r="O8" s="226">
        <v>2.110261070950858</v>
      </c>
      <c r="P8" s="226">
        <v>1.580069964604089</v>
      </c>
      <c r="Q8" s="226">
        <v>1.6675452614525059</v>
      </c>
      <c r="R8" s="226">
        <v>1.828515395707788</v>
      </c>
      <c r="S8" s="226">
        <v>2.1983662922388629</v>
      </c>
      <c r="T8" s="226">
        <v>2.4743694545320061</v>
      </c>
      <c r="U8" s="226">
        <v>2.732945878250685</v>
      </c>
      <c r="V8" s="226">
        <v>2.7149531700851708</v>
      </c>
      <c r="W8" s="226">
        <v>3.3068520552720959</v>
      </c>
      <c r="DA8" s="174" t="s">
        <v>2943</v>
      </c>
    </row>
    <row r="9" spans="1:105" ht="12" customHeight="1" x14ac:dyDescent="0.25">
      <c r="A9" s="202" t="s">
        <v>95</v>
      </c>
      <c r="B9" s="226">
        <v>2.1875886632285328</v>
      </c>
      <c r="C9" s="226">
        <v>2.2914809895989579</v>
      </c>
      <c r="D9" s="226">
        <v>2.1106488511488259</v>
      </c>
      <c r="E9" s="226">
        <v>2.2684795627036469</v>
      </c>
      <c r="F9" s="226">
        <v>2.3388358913335598</v>
      </c>
      <c r="G9" s="226">
        <v>2.273000800228373</v>
      </c>
      <c r="H9" s="226">
        <v>2.204008861330947</v>
      </c>
      <c r="I9" s="226">
        <v>2.395239703907833</v>
      </c>
      <c r="J9" s="226">
        <v>2.559790604492882</v>
      </c>
      <c r="K9" s="226">
        <v>1.792391502943584</v>
      </c>
      <c r="L9" s="226">
        <v>2.3044611816076772</v>
      </c>
      <c r="M9" s="226">
        <v>2.3393185008589512</v>
      </c>
      <c r="N9" s="226">
        <v>3.935421243235111</v>
      </c>
      <c r="O9" s="226">
        <v>4.8142056410265051</v>
      </c>
      <c r="P9" s="226">
        <v>3.6046638217071538</v>
      </c>
      <c r="Q9" s="226">
        <v>3.8042239961970181</v>
      </c>
      <c r="R9" s="226">
        <v>4.1714502787817578</v>
      </c>
      <c r="S9" s="226">
        <v>5.0152028821581354</v>
      </c>
      <c r="T9" s="226">
        <v>5.6448576671246649</v>
      </c>
      <c r="U9" s="226">
        <v>6.2347562795944569</v>
      </c>
      <c r="V9" s="226">
        <v>6.193708942684272</v>
      </c>
      <c r="W9" s="226">
        <v>7.5440266788211723</v>
      </c>
      <c r="DA9" s="174" t="s">
        <v>2944</v>
      </c>
    </row>
    <row r="10" spans="1:105" ht="12" customHeight="1" x14ac:dyDescent="0.25">
      <c r="A10" s="56" t="s">
        <v>96</v>
      </c>
      <c r="B10" s="262">
        <v>0.894099855934397</v>
      </c>
      <c r="C10" s="262">
        <v>0.90052964095387011</v>
      </c>
      <c r="D10" s="262">
        <v>0.8654028196622725</v>
      </c>
      <c r="E10" s="262">
        <v>0.81038034713703588</v>
      </c>
      <c r="F10" s="262">
        <v>0.81175831364846807</v>
      </c>
      <c r="G10" s="262">
        <v>0.79625526532230584</v>
      </c>
      <c r="H10" s="262">
        <v>0.73702367890303111</v>
      </c>
      <c r="I10" s="262">
        <v>0.82702653922866998</v>
      </c>
      <c r="J10" s="262">
        <v>0.83315500110521978</v>
      </c>
      <c r="K10" s="262">
        <v>0.49762792820185481</v>
      </c>
      <c r="L10" s="262">
        <v>0.63521462791812766</v>
      </c>
      <c r="M10" s="262">
        <v>0.64512387261801263</v>
      </c>
      <c r="N10" s="262">
        <v>1.1529113559101469</v>
      </c>
      <c r="O10" s="262">
        <v>1.607799255355665</v>
      </c>
      <c r="P10" s="262">
        <v>1.191746444479878</v>
      </c>
      <c r="Q10" s="262">
        <v>1.2431851131432481</v>
      </c>
      <c r="R10" s="262">
        <v>1.307035001836107</v>
      </c>
      <c r="S10" s="262">
        <v>1.634456846206306</v>
      </c>
      <c r="T10" s="262">
        <v>1.877530488190289</v>
      </c>
      <c r="U10" s="262">
        <v>2.063002880437883</v>
      </c>
      <c r="V10" s="262">
        <v>2.0872906458230038</v>
      </c>
      <c r="W10" s="262">
        <v>2.5768566771658619</v>
      </c>
      <c r="DA10" s="68" t="s">
        <v>2945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6.5008010027531871E-2</v>
      </c>
      <c r="N11" s="228">
        <v>2.404953152324724E-2</v>
      </c>
      <c r="O11" s="228">
        <v>2.0147717117685281E-2</v>
      </c>
      <c r="P11" s="228">
        <v>3.0899113353276639E-2</v>
      </c>
      <c r="Q11" s="228">
        <v>4.8117807249967191E-2</v>
      </c>
      <c r="R11" s="228">
        <v>6.438799906795202E-2</v>
      </c>
      <c r="S11" s="228">
        <v>9.722324161299592E-2</v>
      </c>
      <c r="T11" s="228">
        <v>0.15217025027472161</v>
      </c>
      <c r="U11" s="228">
        <v>0.13423498950327739</v>
      </c>
      <c r="V11" s="228">
        <v>0.1275211654762976</v>
      </c>
      <c r="W11" s="228">
        <v>0.148182784214691</v>
      </c>
      <c r="DA11" s="69" t="s">
        <v>2946</v>
      </c>
    </row>
    <row r="12" spans="1:105" ht="12" customHeight="1" x14ac:dyDescent="0.25">
      <c r="A12" s="37" t="s">
        <v>162</v>
      </c>
      <c r="B12" s="228">
        <v>0.69004040030886604</v>
      </c>
      <c r="C12" s="228">
        <v>0.66843311049985554</v>
      </c>
      <c r="D12" s="228">
        <v>0.66892923186807884</v>
      </c>
      <c r="E12" s="228">
        <v>0.54511922025298665</v>
      </c>
      <c r="F12" s="228">
        <v>0.50892144273905504</v>
      </c>
      <c r="G12" s="228">
        <v>0.479975551557205</v>
      </c>
      <c r="H12" s="228">
        <v>0.32130639677491579</v>
      </c>
      <c r="I12" s="228">
        <v>0.35144147076044469</v>
      </c>
      <c r="J12" s="228">
        <v>0.31939500761015599</v>
      </c>
      <c r="K12" s="228">
        <v>0.14044705958178491</v>
      </c>
      <c r="L12" s="228">
        <v>0.17578994226306671</v>
      </c>
      <c r="M12" s="228">
        <v>0.2078631615967198</v>
      </c>
      <c r="N12" s="228">
        <v>7.8184241295085638E-2</v>
      </c>
      <c r="O12" s="228">
        <v>2.8419273032809379E-2</v>
      </c>
      <c r="P12" s="228">
        <v>3.5749172291690987E-2</v>
      </c>
      <c r="Q12" s="228">
        <v>4.804413611772184E-2</v>
      </c>
      <c r="R12" s="228">
        <v>0.19294321031007991</v>
      </c>
      <c r="S12" s="228">
        <v>0.21949499998215141</v>
      </c>
      <c r="T12" s="228">
        <v>0.3470852844923964</v>
      </c>
      <c r="U12" s="228">
        <v>0.1535340728726011</v>
      </c>
      <c r="V12" s="228">
        <v>0.1043032823214611</v>
      </c>
      <c r="W12" s="228">
        <v>0.17687758263065001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2.9584716921321259E-2</v>
      </c>
      <c r="T14" s="228">
        <v>2.2215172163455289E-2</v>
      </c>
      <c r="U14" s="228">
        <v>2.6937497553030841E-2</v>
      </c>
      <c r="V14" s="228">
        <v>6.3414652043445582E-2</v>
      </c>
      <c r="W14" s="228">
        <v>9.3975882050939596E-2</v>
      </c>
      <c r="DA14" s="69" t="s">
        <v>2949</v>
      </c>
    </row>
    <row r="15" spans="1:105" ht="12" customHeight="1" x14ac:dyDescent="0.25">
      <c r="A15" s="37" t="s">
        <v>38</v>
      </c>
      <c r="B15" s="228">
        <v>0.20405945562553099</v>
      </c>
      <c r="C15" s="228">
        <v>0.23209653045401449</v>
      </c>
      <c r="D15" s="228">
        <v>0.1964735877941936</v>
      </c>
      <c r="E15" s="228">
        <v>0.26526112688404918</v>
      </c>
      <c r="F15" s="228">
        <v>0.30283687090941308</v>
      </c>
      <c r="G15" s="228">
        <v>0.31627971376510078</v>
      </c>
      <c r="H15" s="228">
        <v>0.41571728212811532</v>
      </c>
      <c r="I15" s="228">
        <v>0.47558506846822518</v>
      </c>
      <c r="J15" s="228">
        <v>0.51375999349506385</v>
      </c>
      <c r="K15" s="228">
        <v>0.35718086862006992</v>
      </c>
      <c r="L15" s="228">
        <v>0.45942468565506089</v>
      </c>
      <c r="M15" s="228">
        <v>0.37225270099376101</v>
      </c>
      <c r="N15" s="228">
        <v>1.050677583091814</v>
      </c>
      <c r="O15" s="228">
        <v>1.55923226520517</v>
      </c>
      <c r="P15" s="228">
        <v>1.12509815883491</v>
      </c>
      <c r="Q15" s="228">
        <v>1.1470231697755591</v>
      </c>
      <c r="R15" s="228">
        <v>1.049703792458075</v>
      </c>
      <c r="S15" s="228">
        <v>1.288153887689838</v>
      </c>
      <c r="T15" s="228">
        <v>1.3560597812597159</v>
      </c>
      <c r="U15" s="228">
        <v>1.7482963205089741</v>
      </c>
      <c r="V15" s="228">
        <v>1.7920515459818001</v>
      </c>
      <c r="W15" s="228">
        <v>2.1578204282695812</v>
      </c>
      <c r="DA15" s="69" t="s">
        <v>2950</v>
      </c>
    </row>
    <row r="16" spans="1:105" ht="12" customHeight="1" x14ac:dyDescent="0.25">
      <c r="A16" s="57" t="s">
        <v>2900</v>
      </c>
      <c r="B16" s="263">
        <v>19.28696531758343</v>
      </c>
      <c r="C16" s="263">
        <v>19.175721443303349</v>
      </c>
      <c r="D16" s="263">
        <v>18.690384687390601</v>
      </c>
      <c r="E16" s="263">
        <v>16.39760186360169</v>
      </c>
      <c r="F16" s="263">
        <v>16.07794713746512</v>
      </c>
      <c r="G16" s="263">
        <v>15.9305309178313</v>
      </c>
      <c r="H16" s="263">
        <v>13.80332961649677</v>
      </c>
      <c r="I16" s="263">
        <v>16.602975189341478</v>
      </c>
      <c r="J16" s="263">
        <v>14.61002554015954</v>
      </c>
      <c r="K16" s="263">
        <v>6.7229836994626897</v>
      </c>
      <c r="L16" s="263">
        <v>8.5287351139870058</v>
      </c>
      <c r="M16" s="263">
        <v>10.37394606259187</v>
      </c>
      <c r="N16" s="263">
        <v>9.931091714695766</v>
      </c>
      <c r="O16" s="263">
        <v>12.393827899155839</v>
      </c>
      <c r="P16" s="263">
        <v>12.2973952853729</v>
      </c>
      <c r="Q16" s="263">
        <v>14.02231759290299</v>
      </c>
      <c r="R16" s="263">
        <v>18.044393597007019</v>
      </c>
      <c r="S16" s="263">
        <v>24.32087223257799</v>
      </c>
      <c r="T16" s="263">
        <v>33.10600698589564</v>
      </c>
      <c r="U16" s="263">
        <v>30.180440232121558</v>
      </c>
      <c r="V16" s="263">
        <v>28.896378761087242</v>
      </c>
      <c r="W16" s="263">
        <v>38.3266739233583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0.44204879205276382</v>
      </c>
      <c r="M19" s="231">
        <v>0</v>
      </c>
      <c r="N19" s="231">
        <v>0</v>
      </c>
      <c r="O19" s="231">
        <v>0.33740825643402172</v>
      </c>
      <c r="P19" s="231">
        <v>0</v>
      </c>
      <c r="Q19" s="231">
        <v>0</v>
      </c>
      <c r="R19" s="231">
        <v>0</v>
      </c>
      <c r="S19" s="231">
        <v>0.33801354030746039</v>
      </c>
      <c r="T19" s="231">
        <v>0.3207810842402789</v>
      </c>
      <c r="U19" s="231">
        <v>0.30150410320503701</v>
      </c>
      <c r="V19" s="231">
        <v>0.59705947889252187</v>
      </c>
      <c r="W19" s="231">
        <v>1.189544586943134</v>
      </c>
      <c r="DA19" s="73" t="s">
        <v>2954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2.2751494973362081</v>
      </c>
      <c r="N20" s="231">
        <v>1.4613396782729871</v>
      </c>
      <c r="O20" s="231">
        <v>0.87129091291150607</v>
      </c>
      <c r="P20" s="231">
        <v>0.77705119145412549</v>
      </c>
      <c r="Q20" s="231">
        <v>1.0726913974112371</v>
      </c>
      <c r="R20" s="231">
        <v>1.2749589159691539</v>
      </c>
      <c r="S20" s="231">
        <v>1.4824274595020981</v>
      </c>
      <c r="T20" s="231">
        <v>1.671523907024876</v>
      </c>
      <c r="U20" s="231">
        <v>1.852079797000417</v>
      </c>
      <c r="V20" s="231">
        <v>1.836820824527692</v>
      </c>
      <c r="W20" s="231">
        <v>1.820734530992002</v>
      </c>
      <c r="DA20" s="73" t="s">
        <v>2955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8.6812815514971327</v>
      </c>
      <c r="C23" s="231">
        <v>8.6191478423736676</v>
      </c>
      <c r="D23" s="231">
        <v>8.344471536664793</v>
      </c>
      <c r="E23" s="231">
        <v>8.3330963210383064</v>
      </c>
      <c r="F23" s="231">
        <v>7.7204253664605034</v>
      </c>
      <c r="G23" s="231">
        <v>6.4117815385075527</v>
      </c>
      <c r="H23" s="231">
        <v>3.857833385607782</v>
      </c>
      <c r="I23" s="231">
        <v>3.1860153479826221</v>
      </c>
      <c r="J23" s="231">
        <v>4.3553048980926556</v>
      </c>
      <c r="K23" s="231">
        <v>5.2322212256669092</v>
      </c>
      <c r="L23" s="231">
        <v>6.9030990451011789</v>
      </c>
      <c r="M23" s="231">
        <v>6.9513456335953148</v>
      </c>
      <c r="N23" s="231">
        <v>4.5395423186526349</v>
      </c>
      <c r="O23" s="231">
        <v>1.174352811654549</v>
      </c>
      <c r="P23" s="231">
        <v>0.85904891070513167</v>
      </c>
      <c r="Q23" s="231">
        <v>1.0234288273992369</v>
      </c>
      <c r="R23" s="231">
        <v>3.6506403443381918</v>
      </c>
      <c r="S23" s="231">
        <v>3.1979838985533289</v>
      </c>
      <c r="T23" s="231">
        <v>3.6430684062943208</v>
      </c>
      <c r="U23" s="231">
        <v>2.0241701653485502</v>
      </c>
      <c r="V23" s="231">
        <v>1.4355911885909931</v>
      </c>
      <c r="W23" s="231">
        <v>2.076681815092646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10.272772551723831</v>
      </c>
      <c r="C25" s="231">
        <v>10.19145764361401</v>
      </c>
      <c r="D25" s="231">
        <v>10.055954480685379</v>
      </c>
      <c r="E25" s="231">
        <v>7.8604519611673993</v>
      </c>
      <c r="F25" s="231">
        <v>8.1857115937164</v>
      </c>
      <c r="G25" s="231">
        <v>9.0891852749479813</v>
      </c>
      <c r="H25" s="231">
        <v>9.7306948481239868</v>
      </c>
      <c r="I25" s="231">
        <v>13.41695984135886</v>
      </c>
      <c r="J25" s="231">
        <v>10.25472064206688</v>
      </c>
      <c r="K25" s="231">
        <v>1.4907624737957801</v>
      </c>
      <c r="L25" s="231">
        <v>1.183587276833064</v>
      </c>
      <c r="M25" s="231">
        <v>1.1474509316603441</v>
      </c>
      <c r="N25" s="231">
        <v>3.9302097177701438</v>
      </c>
      <c r="O25" s="231">
        <v>10.010775918155771</v>
      </c>
      <c r="P25" s="231">
        <v>10.661295183213641</v>
      </c>
      <c r="Q25" s="231">
        <v>11.92619736809252</v>
      </c>
      <c r="R25" s="231">
        <v>13.118794336699681</v>
      </c>
      <c r="S25" s="231">
        <v>18.93733137689112</v>
      </c>
      <c r="T25" s="231">
        <v>27.159179315553789</v>
      </c>
      <c r="U25" s="231">
        <v>26.00268616656755</v>
      </c>
      <c r="V25" s="231">
        <v>25.02690726907603</v>
      </c>
      <c r="W25" s="231">
        <v>33.239712990330517</v>
      </c>
      <c r="DA25" s="73" t="s">
        <v>2960</v>
      </c>
    </row>
    <row r="26" spans="1:105" ht="12" customHeight="1" x14ac:dyDescent="0.25">
      <c r="A26" s="46" t="s">
        <v>79</v>
      </c>
      <c r="B26" s="231">
        <v>0.33291121436246429</v>
      </c>
      <c r="C26" s="231">
        <v>0.36511595731566931</v>
      </c>
      <c r="D26" s="231">
        <v>0.28995867004042442</v>
      </c>
      <c r="E26" s="231">
        <v>0.2040535813959817</v>
      </c>
      <c r="F26" s="231">
        <v>0.17181017728821549</v>
      </c>
      <c r="G26" s="231">
        <v>0.42956410437576448</v>
      </c>
      <c r="H26" s="231">
        <v>0.21480138276499999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0.36511595732398772</v>
      </c>
      <c r="T26" s="231">
        <v>0.31145427278237098</v>
      </c>
      <c r="U26" s="231">
        <v>0</v>
      </c>
      <c r="V26" s="231">
        <v>0</v>
      </c>
      <c r="W26" s="231">
        <v>0</v>
      </c>
      <c r="DA26" s="73" t="s">
        <v>2961</v>
      </c>
    </row>
    <row r="27" spans="1:105" ht="12" customHeight="1" x14ac:dyDescent="0.25">
      <c r="A27" s="57" t="s">
        <v>2912</v>
      </c>
      <c r="B27" s="263">
        <v>1.1796421938518149</v>
      </c>
      <c r="C27" s="263">
        <v>1.235665418813634</v>
      </c>
      <c r="D27" s="263">
        <v>1.138152927500296</v>
      </c>
      <c r="E27" s="263">
        <v>1.2232620570022501</v>
      </c>
      <c r="F27" s="263">
        <v>1.2612012250238389</v>
      </c>
      <c r="G27" s="263">
        <v>1.2257001033508359</v>
      </c>
      <c r="H27" s="263">
        <v>1.1884966731415481</v>
      </c>
      <c r="I27" s="263">
        <v>1.291616594386982</v>
      </c>
      <c r="J27" s="263">
        <v>1.380349539766194</v>
      </c>
      <c r="K27" s="263">
        <v>0.96653483367994442</v>
      </c>
      <c r="L27" s="263">
        <v>1.242664898393669</v>
      </c>
      <c r="M27" s="263">
        <v>1.261461468902807</v>
      </c>
      <c r="N27" s="263">
        <v>2.1221489337257209</v>
      </c>
      <c r="O27" s="263">
        <v>2.596027397423486</v>
      </c>
      <c r="P27" s="263">
        <v>1.943790261036235</v>
      </c>
      <c r="Q27" s="263">
        <v>2.0514017174300729</v>
      </c>
      <c r="R27" s="263">
        <v>2.2494259735025008</v>
      </c>
      <c r="S27" s="263">
        <v>2.7044137821548588</v>
      </c>
      <c r="T27" s="263">
        <v>3.0439508095643011</v>
      </c>
      <c r="U27" s="263">
        <v>3.3620495934266268</v>
      </c>
      <c r="V27" s="263">
        <v>3.3399150983186461</v>
      </c>
      <c r="W27" s="263">
        <v>4.0680646830320244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2.4232132038813727</v>
      </c>
      <c r="C28" s="263">
        <f t="shared" si="0"/>
        <v>2.4145236849659963</v>
      </c>
      <c r="D28" s="263">
        <f t="shared" si="0"/>
        <v>2.3478811820874634</v>
      </c>
      <c r="E28" s="263">
        <f t="shared" si="0"/>
        <v>2.083026730548339</v>
      </c>
      <c r="F28" s="263">
        <f t="shared" si="0"/>
        <v>2.0476689310891008</v>
      </c>
      <c r="G28" s="263">
        <f t="shared" si="0"/>
        <v>2.0190295469933921</v>
      </c>
      <c r="H28" s="263">
        <f t="shared" si="0"/>
        <v>1.7428714653222004</v>
      </c>
      <c r="I28" s="263">
        <f t="shared" si="0"/>
        <v>2.0447018199929787</v>
      </c>
      <c r="J28" s="263">
        <f t="shared" si="0"/>
        <v>1.8632923556915273</v>
      </c>
      <c r="K28" s="263">
        <f t="shared" si="0"/>
        <v>0.88935914667216287</v>
      </c>
      <c r="L28" s="263">
        <f t="shared" si="0"/>
        <v>1.1244545035449689</v>
      </c>
      <c r="M28" s="263">
        <f t="shared" si="0"/>
        <v>1.3395519546884143</v>
      </c>
      <c r="N28" s="263">
        <f t="shared" si="0"/>
        <v>1.3748914256430922</v>
      </c>
      <c r="O28" s="263">
        <f t="shared" si="0"/>
        <v>1.6547728080710926</v>
      </c>
      <c r="P28" s="263">
        <f t="shared" si="0"/>
        <v>1.5462103990331191</v>
      </c>
      <c r="Q28" s="263">
        <f t="shared" si="0"/>
        <v>1.7605797053199053</v>
      </c>
      <c r="R28" s="263">
        <f t="shared" si="0"/>
        <v>2.3248486266767587</v>
      </c>
      <c r="S28" s="263">
        <f t="shared" si="0"/>
        <v>3.0523093057337256</v>
      </c>
      <c r="T28" s="263">
        <f t="shared" si="0"/>
        <v>4.0479819333813909</v>
      </c>
      <c r="U28" s="263">
        <f t="shared" si="0"/>
        <v>3.678334712643291</v>
      </c>
      <c r="V28" s="263">
        <f t="shared" si="0"/>
        <v>3.5187780747416144</v>
      </c>
      <c r="W28" s="263">
        <f t="shared" si="0"/>
        <v>4.6446999063721117</v>
      </c>
      <c r="DA28" s="70"/>
    </row>
    <row r="29" spans="1:105" ht="12" customHeight="1" x14ac:dyDescent="0.25">
      <c r="A29" s="60" t="s">
        <v>2915</v>
      </c>
      <c r="B29" s="331">
        <v>1.320169873603839</v>
      </c>
      <c r="C29" s="331">
        <v>1.3125067498971621</v>
      </c>
      <c r="D29" s="331">
        <v>1.2793816786151651</v>
      </c>
      <c r="E29" s="331">
        <v>1.126516308595982</v>
      </c>
      <c r="F29" s="331">
        <v>1.104557423316149</v>
      </c>
      <c r="G29" s="331">
        <v>1.086598227744817</v>
      </c>
      <c r="H29" s="331">
        <v>0.92420725147385419</v>
      </c>
      <c r="I29" s="331">
        <v>1.071707465572252</v>
      </c>
      <c r="J29" s="331">
        <v>0.98638897691284866</v>
      </c>
      <c r="K29" s="331">
        <v>0.45770044672265248</v>
      </c>
      <c r="L29" s="331">
        <v>0.57545155707020457</v>
      </c>
      <c r="M29" s="331">
        <v>0.69300772986726455</v>
      </c>
      <c r="N29" s="331">
        <v>0.67827799394206068</v>
      </c>
      <c r="O29" s="331">
        <v>0.7898597610124074</v>
      </c>
      <c r="P29" s="331">
        <v>0.74170451432038376</v>
      </c>
      <c r="Q29" s="331">
        <v>0.85724431628809072</v>
      </c>
      <c r="R29" s="331">
        <v>1.195560711763852</v>
      </c>
      <c r="S29" s="331">
        <v>1.5580239909840909</v>
      </c>
      <c r="T29" s="331">
        <v>2.0680622784823801</v>
      </c>
      <c r="U29" s="331">
        <v>1.8235195631944781</v>
      </c>
      <c r="V29" s="331">
        <v>1.732609749796729</v>
      </c>
      <c r="W29" s="331">
        <v>2.306347051731231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3.4553865544050537E-2</v>
      </c>
      <c r="M31" s="297">
        <v>0</v>
      </c>
      <c r="N31" s="297">
        <v>0</v>
      </c>
      <c r="O31" s="297">
        <v>0.1124674854127173</v>
      </c>
      <c r="P31" s="297">
        <v>0</v>
      </c>
      <c r="Q31" s="297">
        <v>0</v>
      </c>
      <c r="R31" s="297">
        <v>0</v>
      </c>
      <c r="S31" s="297">
        <v>0.1053590672302791</v>
      </c>
      <c r="T31" s="297">
        <v>0.1181900702730702</v>
      </c>
      <c r="U31" s="297">
        <v>0.13254339295383219</v>
      </c>
      <c r="V31" s="297">
        <v>0.2694882538447872</v>
      </c>
      <c r="W31" s="297">
        <v>0.54241036552309851</v>
      </c>
      <c r="DA31" s="122" t="s">
        <v>2965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0.16816754384029639</v>
      </c>
      <c r="N32" s="297">
        <v>0.16253488426711071</v>
      </c>
      <c r="O32" s="297">
        <v>0.28500540811174341</v>
      </c>
      <c r="P32" s="297">
        <v>0.34833898568253202</v>
      </c>
      <c r="Q32" s="297">
        <v>0.43414436664437112</v>
      </c>
      <c r="R32" s="297">
        <v>0.30461559714309461</v>
      </c>
      <c r="S32" s="297">
        <v>0.45345052300398181</v>
      </c>
      <c r="T32" s="297">
        <v>0.60437079435562358</v>
      </c>
      <c r="U32" s="297">
        <v>0.79899339326064356</v>
      </c>
      <c r="V32" s="297">
        <v>0.81359388207643724</v>
      </c>
      <c r="W32" s="297">
        <v>0.81472777297663412</v>
      </c>
      <c r="DA32" s="122" t="s">
        <v>2966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1.320169873603839</v>
      </c>
      <c r="C34" s="297">
        <v>1.3125067498971621</v>
      </c>
      <c r="D34" s="297">
        <v>1.2793816786151651</v>
      </c>
      <c r="E34" s="297">
        <v>1.126516308595982</v>
      </c>
      <c r="F34" s="297">
        <v>1.104557423316149</v>
      </c>
      <c r="G34" s="297">
        <v>1.086598227744817</v>
      </c>
      <c r="H34" s="297">
        <v>0.92420725147385419</v>
      </c>
      <c r="I34" s="297">
        <v>1.071707465572252</v>
      </c>
      <c r="J34" s="297">
        <v>0.98638897691284866</v>
      </c>
      <c r="K34" s="297">
        <v>0.45770044672265248</v>
      </c>
      <c r="L34" s="297">
        <v>0.54089769152615408</v>
      </c>
      <c r="M34" s="297">
        <v>0.52484018602696814</v>
      </c>
      <c r="N34" s="297">
        <v>0.51574310967494996</v>
      </c>
      <c r="O34" s="297">
        <v>0.39238686748794671</v>
      </c>
      <c r="P34" s="297">
        <v>0.39336552863785179</v>
      </c>
      <c r="Q34" s="297">
        <v>0.42309994964371972</v>
      </c>
      <c r="R34" s="297">
        <v>0.89094511462075709</v>
      </c>
      <c r="S34" s="297">
        <v>0.99921440074982992</v>
      </c>
      <c r="T34" s="297">
        <v>1.345501413853686</v>
      </c>
      <c r="U34" s="297">
        <v>0.89198277698000195</v>
      </c>
      <c r="V34" s="297">
        <v>0.64952761387550484</v>
      </c>
      <c r="W34" s="297">
        <v>0.94920891323149892</v>
      </c>
      <c r="DA34" s="122" t="s">
        <v>2968</v>
      </c>
    </row>
    <row r="35" spans="1:105" ht="12" customHeight="1" x14ac:dyDescent="0.25">
      <c r="A35" s="60" t="s">
        <v>2922</v>
      </c>
      <c r="B35" s="331">
        <v>1.002859064058307</v>
      </c>
      <c r="C35" s="331">
        <v>0.9970747467328106</v>
      </c>
      <c r="D35" s="331">
        <v>0.97183882408903344</v>
      </c>
      <c r="E35" s="331">
        <v>0.85262162226943627</v>
      </c>
      <c r="F35" s="331">
        <v>0.83600062284331722</v>
      </c>
      <c r="G35" s="331">
        <v>0.82833546196317576</v>
      </c>
      <c r="H35" s="331">
        <v>0.71772795730949646</v>
      </c>
      <c r="I35" s="331">
        <v>0.86330036295479307</v>
      </c>
      <c r="J35" s="331">
        <v>0.75967350476410522</v>
      </c>
      <c r="K35" s="331">
        <v>0.34957314587877197</v>
      </c>
      <c r="L35" s="331">
        <v>0.44346630862744219</v>
      </c>
      <c r="M35" s="331">
        <v>0.53941123798452328</v>
      </c>
      <c r="N35" s="331">
        <v>0.51638426149899241</v>
      </c>
      <c r="O35" s="331">
        <v>0.64443848176134388</v>
      </c>
      <c r="P35" s="331">
        <v>0.63942430149966745</v>
      </c>
      <c r="Q35" s="331">
        <v>0.72911461526436649</v>
      </c>
      <c r="R35" s="331">
        <v>0.93824940192620798</v>
      </c>
      <c r="S35" s="331">
        <v>1.264605746037647</v>
      </c>
      <c r="T35" s="331">
        <v>1.721403996631595</v>
      </c>
      <c r="U35" s="331">
        <v>1.569284101758595</v>
      </c>
      <c r="V35" s="331">
        <v>1.5025171084120159</v>
      </c>
      <c r="W35" s="331">
        <v>1.992861588453507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2.2985090218520961E-2</v>
      </c>
      <c r="M38" s="231">
        <v>0</v>
      </c>
      <c r="N38" s="231">
        <v>0</v>
      </c>
      <c r="O38" s="231">
        <v>1.7544124888557881E-2</v>
      </c>
      <c r="P38" s="231">
        <v>0</v>
      </c>
      <c r="Q38" s="231">
        <v>0</v>
      </c>
      <c r="R38" s="231">
        <v>0</v>
      </c>
      <c r="S38" s="231">
        <v>1.757559766868742E-2</v>
      </c>
      <c r="T38" s="231">
        <v>1.667956636057882E-2</v>
      </c>
      <c r="U38" s="231">
        <v>1.56772264465205E-2</v>
      </c>
      <c r="V38" s="231">
        <v>3.1045138534231461E-2</v>
      </c>
      <c r="W38" s="231">
        <v>6.1852424758074252E-2</v>
      </c>
      <c r="DA38" s="73" t="s">
        <v>2972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0.1183003265636192</v>
      </c>
      <c r="N39" s="231">
        <v>7.5984879834259861E-2</v>
      </c>
      <c r="O39" s="231">
        <v>4.5304275455316782E-2</v>
      </c>
      <c r="P39" s="231">
        <v>4.0404118416526268E-2</v>
      </c>
      <c r="Q39" s="231">
        <v>5.5776441400580988E-2</v>
      </c>
      <c r="R39" s="231">
        <v>6.6293690278788869E-2</v>
      </c>
      <c r="S39" s="231">
        <v>7.7081375431066523E-2</v>
      </c>
      <c r="T39" s="231">
        <v>8.6913771728609313E-2</v>
      </c>
      <c r="U39" s="231">
        <v>9.6302086989694363E-2</v>
      </c>
      <c r="V39" s="231">
        <v>9.5508670368649407E-2</v>
      </c>
      <c r="W39" s="231">
        <v>9.4672235760418805E-2</v>
      </c>
      <c r="DA39" s="73" t="s">
        <v>2973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0.45139822404429442</v>
      </c>
      <c r="C42" s="231">
        <v>0.44816747455353761</v>
      </c>
      <c r="D42" s="231">
        <v>0.43388520576078637</v>
      </c>
      <c r="E42" s="231">
        <v>0.43329373178295733</v>
      </c>
      <c r="F42" s="231">
        <v>0.40143684761448473</v>
      </c>
      <c r="G42" s="231">
        <v>0.33339165217411609</v>
      </c>
      <c r="H42" s="231">
        <v>0.2005947081190822</v>
      </c>
      <c r="I42" s="231">
        <v>0.16566236923961999</v>
      </c>
      <c r="J42" s="231">
        <v>0.2264615983836393</v>
      </c>
      <c r="K42" s="231">
        <v>0.27205837698762309</v>
      </c>
      <c r="L42" s="231">
        <v>0.35893855427637389</v>
      </c>
      <c r="M42" s="231">
        <v>0.36144721895142923</v>
      </c>
      <c r="N42" s="231">
        <v>0.2360413411842785</v>
      </c>
      <c r="O42" s="231">
        <v>6.1062502170646543E-2</v>
      </c>
      <c r="P42" s="231">
        <v>4.4667731412605591E-2</v>
      </c>
      <c r="Q42" s="231">
        <v>5.3214949012231991E-2</v>
      </c>
      <c r="R42" s="231">
        <v>0.1898213481826912</v>
      </c>
      <c r="S42" s="231">
        <v>0.16628469469237189</v>
      </c>
      <c r="T42" s="231">
        <v>0.18942763218980449</v>
      </c>
      <c r="U42" s="231">
        <v>0.1052502228365359</v>
      </c>
      <c r="V42" s="231">
        <v>7.4646042653904815E-2</v>
      </c>
      <c r="W42" s="231">
        <v>0.1079806567356683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0.53415054659290673</v>
      </c>
      <c r="C44" s="231">
        <v>0.52992243754110802</v>
      </c>
      <c r="D44" s="231">
        <v>0.52287671661436119</v>
      </c>
      <c r="E44" s="231">
        <v>0.40871777218705119</v>
      </c>
      <c r="F44" s="231">
        <v>0.42563020839995103</v>
      </c>
      <c r="G44" s="231">
        <v>0.47260788246333452</v>
      </c>
      <c r="H44" s="231">
        <v>0.50596428040081676</v>
      </c>
      <c r="I44" s="231">
        <v>0.6976379937151731</v>
      </c>
      <c r="J44" s="231">
        <v>0.53321190638046601</v>
      </c>
      <c r="K44" s="231">
        <v>7.7514768891148805E-2</v>
      </c>
      <c r="L44" s="231">
        <v>6.1542664132547352E-2</v>
      </c>
      <c r="M44" s="231">
        <v>5.9663692469474887E-2</v>
      </c>
      <c r="N44" s="231">
        <v>0.20435804048045411</v>
      </c>
      <c r="O44" s="231">
        <v>0.52052757924682269</v>
      </c>
      <c r="P44" s="231">
        <v>0.5543524516705356</v>
      </c>
      <c r="Q44" s="231">
        <v>0.62012322485155347</v>
      </c>
      <c r="R44" s="231">
        <v>0.68213436346472789</v>
      </c>
      <c r="S44" s="231">
        <v>0.98467924360692372</v>
      </c>
      <c r="T44" s="231">
        <v>1.412188423658173</v>
      </c>
      <c r="U44" s="231">
        <v>1.3520545654858449</v>
      </c>
      <c r="V44" s="231">
        <v>1.30131725685523</v>
      </c>
      <c r="W44" s="231">
        <v>1.7283562711993461</v>
      </c>
      <c r="DA44" s="73" t="s">
        <v>2978</v>
      </c>
    </row>
    <row r="45" spans="1:105" ht="12" customHeight="1" x14ac:dyDescent="0.25">
      <c r="A45" s="64" t="s">
        <v>79</v>
      </c>
      <c r="B45" s="231">
        <v>1.7310293421105551E-2</v>
      </c>
      <c r="C45" s="231">
        <v>1.8984834638164999E-2</v>
      </c>
      <c r="D45" s="231">
        <v>1.50769017138859E-2</v>
      </c>
      <c r="E45" s="231">
        <v>1.061011829942772E-2</v>
      </c>
      <c r="F45" s="231">
        <v>8.9335668288815125E-3</v>
      </c>
      <c r="G45" s="231">
        <v>2.2335927325725109E-2</v>
      </c>
      <c r="H45" s="231">
        <v>1.116896878959746E-2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1.8984834638597532E-2</v>
      </c>
      <c r="T45" s="231">
        <v>1.619460269442868E-2</v>
      </c>
      <c r="U45" s="231">
        <v>0</v>
      </c>
      <c r="V45" s="231">
        <v>0</v>
      </c>
      <c r="W45" s="231">
        <v>0</v>
      </c>
      <c r="DA45" s="73" t="s">
        <v>2979</v>
      </c>
    </row>
    <row r="46" spans="1:105" ht="12" customHeight="1" x14ac:dyDescent="0.25">
      <c r="A46" s="60" t="s">
        <v>2934</v>
      </c>
      <c r="B46" s="331">
        <v>0.1001842662192267</v>
      </c>
      <c r="C46" s="331">
        <v>0.1049421883360237</v>
      </c>
      <c r="D46" s="331">
        <v>9.6660679383265238E-2</v>
      </c>
      <c r="E46" s="331">
        <v>0.1038887996829207</v>
      </c>
      <c r="F46" s="331">
        <v>0.1071108849296343</v>
      </c>
      <c r="G46" s="331">
        <v>0.1040958572853992</v>
      </c>
      <c r="H46" s="331">
        <v>0.10093625653884961</v>
      </c>
      <c r="I46" s="331">
        <v>0.1096939914659338</v>
      </c>
      <c r="J46" s="331">
        <v>0.11722987401457351</v>
      </c>
      <c r="K46" s="331">
        <v>8.2085554070738323E-2</v>
      </c>
      <c r="L46" s="331">
        <v>0.1055366378473222</v>
      </c>
      <c r="M46" s="331">
        <v>0.10713298683662641</v>
      </c>
      <c r="N46" s="331">
        <v>0.18022917020203921</v>
      </c>
      <c r="O46" s="331">
        <v>0.22047456529734119</v>
      </c>
      <c r="P46" s="331">
        <v>0.16508158321306779</v>
      </c>
      <c r="Q46" s="331">
        <v>0.17422077376744821</v>
      </c>
      <c r="R46" s="331">
        <v>0.19103851298669869</v>
      </c>
      <c r="S46" s="331">
        <v>0.22967956871198791</v>
      </c>
      <c r="T46" s="331">
        <v>0.25851565826741579</v>
      </c>
      <c r="U46" s="331">
        <v>0.28553104769021809</v>
      </c>
      <c r="V46" s="331">
        <v>0.28365121653286912</v>
      </c>
      <c r="W46" s="331">
        <v>0.34549126618737319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1.088530798195626</v>
      </c>
      <c r="C48" s="318">
        <v>1.1402269871782</v>
      </c>
      <c r="D48" s="318">
        <v>1.0502460162053311</v>
      </c>
      <c r="E48" s="318">
        <v>1.128781617214982</v>
      </c>
      <c r="F48" s="318">
        <v>1.1637904979286919</v>
      </c>
      <c r="G48" s="318">
        <v>1.1310313574766451</v>
      </c>
      <c r="H48" s="318">
        <v>1.0967013887858019</v>
      </c>
      <c r="I48" s="318">
        <v>1.191856691612535</v>
      </c>
      <c r="J48" s="318">
        <v>1.2737362177631699</v>
      </c>
      <c r="K48" s="318">
        <v>0.89188309766551943</v>
      </c>
      <c r="L48" s="318">
        <v>1.146685851682979</v>
      </c>
      <c r="M48" s="318">
        <v>1.16403064148983</v>
      </c>
      <c r="N48" s="318">
        <v>1.9582416471351101</v>
      </c>
      <c r="O48" s="318">
        <v>2.3955194123974159</v>
      </c>
      <c r="P48" s="318">
        <v>1.7936587682251459</v>
      </c>
      <c r="Q48" s="318">
        <v>1.892958695892953</v>
      </c>
      <c r="R48" s="318">
        <v>2.075688257999218</v>
      </c>
      <c r="S48" s="318">
        <v>2.4955344156756061</v>
      </c>
      <c r="T48" s="318">
        <v>2.8088468025919702</v>
      </c>
      <c r="U48" s="318">
        <v>3.1023767601565551</v>
      </c>
      <c r="V48" s="318">
        <v>3.0819518552547769</v>
      </c>
      <c r="W48" s="318">
        <v>3.753861738425194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0.99999999999999978</v>
      </c>
      <c r="E52" s="234">
        <f t="shared" si="1"/>
        <v>1.0000000000000002</v>
      </c>
      <c r="F52" s="234">
        <f t="shared" si="1"/>
        <v>0.99999999999999989</v>
      </c>
      <c r="G52" s="234">
        <f t="shared" si="1"/>
        <v>0.99999999999999978</v>
      </c>
      <c r="H52" s="234">
        <f t="shared" si="1"/>
        <v>0.99999999999999967</v>
      </c>
      <c r="I52" s="234">
        <f t="shared" si="1"/>
        <v>1</v>
      </c>
      <c r="J52" s="234">
        <f t="shared" si="1"/>
        <v>1.0000000000000004</v>
      </c>
      <c r="K52" s="234">
        <f t="shared" si="1"/>
        <v>0.99999999999999967</v>
      </c>
      <c r="L52" s="234">
        <f t="shared" si="1"/>
        <v>0.99999999999999989</v>
      </c>
      <c r="M52" s="234">
        <f t="shared" si="1"/>
        <v>1.0000000000000002</v>
      </c>
      <c r="N52" s="234">
        <f t="shared" si="1"/>
        <v>1</v>
      </c>
      <c r="O52" s="234">
        <f t="shared" si="1"/>
        <v>0.99999999999999989</v>
      </c>
      <c r="P52" s="234">
        <f t="shared" si="1"/>
        <v>1.0000000000000004</v>
      </c>
      <c r="Q52" s="234">
        <f t="shared" si="1"/>
        <v>1</v>
      </c>
      <c r="R52" s="234">
        <f t="shared" si="1"/>
        <v>1</v>
      </c>
      <c r="S52" s="234">
        <f t="shared" si="1"/>
        <v>1.0000000000000002</v>
      </c>
      <c r="T52" s="234">
        <f t="shared" si="1"/>
        <v>1.0000000000000002</v>
      </c>
      <c r="U52" s="234">
        <f t="shared" si="1"/>
        <v>0.99999999999999978</v>
      </c>
      <c r="V52" s="234">
        <f t="shared" si="1"/>
        <v>1.0000000000000002</v>
      </c>
      <c r="W52" s="234">
        <f t="shared" si="1"/>
        <v>0.99999999999999967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8.8447262742655311E-3</v>
      </c>
      <c r="C53" s="301">
        <f t="shared" si="2"/>
        <v>9.2131176724866322E-3</v>
      </c>
      <c r="D53" s="301">
        <f t="shared" si="2"/>
        <v>8.8142938995503239E-3</v>
      </c>
      <c r="E53" s="301">
        <f t="shared" si="2"/>
        <v>1.0298729076338716E-2</v>
      </c>
      <c r="F53" s="301">
        <f t="shared" si="2"/>
        <v>1.0689785593325982E-2</v>
      </c>
      <c r="G53" s="301">
        <f t="shared" si="2"/>
        <v>1.0542022899270906E-2</v>
      </c>
      <c r="H53" s="301">
        <f t="shared" si="2"/>
        <v>1.1446842828993092E-2</v>
      </c>
      <c r="I53" s="301">
        <f t="shared" si="2"/>
        <v>1.0656319065834651E-2</v>
      </c>
      <c r="J53" s="301">
        <f t="shared" si="2"/>
        <v>1.2211891017801591E-2</v>
      </c>
      <c r="K53" s="301">
        <f t="shared" si="2"/>
        <v>1.6033017187272375E-2</v>
      </c>
      <c r="L53" s="301">
        <f t="shared" si="2"/>
        <v>1.6169001141594908E-2</v>
      </c>
      <c r="M53" s="301">
        <f t="shared" si="2"/>
        <v>1.4494964982083131E-2</v>
      </c>
      <c r="N53" s="301">
        <f t="shared" si="2"/>
        <v>1.9797095841488362E-2</v>
      </c>
      <c r="O53" s="301">
        <f t="shared" si="2"/>
        <v>1.9506282300849106E-2</v>
      </c>
      <c r="P53" s="301">
        <f t="shared" si="2"/>
        <v>1.6867531030645175E-2</v>
      </c>
      <c r="Q53" s="301">
        <f t="shared" si="2"/>
        <v>1.6143911572299136E-2</v>
      </c>
      <c r="R53" s="301">
        <f t="shared" si="2"/>
        <v>1.465562879849217E-2</v>
      </c>
      <c r="S53" s="301">
        <f t="shared" si="2"/>
        <v>1.3631165501333411E-2</v>
      </c>
      <c r="T53" s="301">
        <f t="shared" si="2"/>
        <v>1.2015159814007975E-2</v>
      </c>
      <c r="U53" s="301">
        <f t="shared" si="2"/>
        <v>1.3667593411529766E-2</v>
      </c>
      <c r="V53" s="301">
        <f t="shared" si="2"/>
        <v>1.3986190355326573E-2</v>
      </c>
      <c r="W53" s="301">
        <f t="shared" si="2"/>
        <v>1.3231797817194392E-2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2.4941422175490586E-3</v>
      </c>
      <c r="C54" s="235">
        <f t="shared" si="3"/>
        <v>2.5980256516309657E-3</v>
      </c>
      <c r="D54" s="235">
        <f t="shared" si="3"/>
        <v>2.4855605307671494E-3</v>
      </c>
      <c r="E54" s="235">
        <f t="shared" si="3"/>
        <v>2.904159403003054E-3</v>
      </c>
      <c r="F54" s="235">
        <f t="shared" si="3"/>
        <v>3.0144342196814951E-3</v>
      </c>
      <c r="G54" s="235">
        <f t="shared" si="3"/>
        <v>2.972766319285996E-3</v>
      </c>
      <c r="H54" s="235">
        <f t="shared" si="3"/>
        <v>3.2279183178917726E-3</v>
      </c>
      <c r="I54" s="235">
        <f t="shared" si="3"/>
        <v>3.0049969260329905E-3</v>
      </c>
      <c r="J54" s="235">
        <f t="shared" si="3"/>
        <v>3.4436558011102869E-3</v>
      </c>
      <c r="K54" s="235">
        <f t="shared" si="3"/>
        <v>4.5211828836146028E-3</v>
      </c>
      <c r="L54" s="235">
        <f t="shared" si="3"/>
        <v>4.5595292734143551E-3</v>
      </c>
      <c r="M54" s="235">
        <f t="shared" si="3"/>
        <v>4.0874644372994864E-3</v>
      </c>
      <c r="N54" s="235">
        <f t="shared" si="3"/>
        <v>5.5826230221263998E-3</v>
      </c>
      <c r="O54" s="235">
        <f t="shared" si="3"/>
        <v>5.5006159247158563E-3</v>
      </c>
      <c r="P54" s="235">
        <f t="shared" si="3"/>
        <v>4.7565091269988913E-3</v>
      </c>
      <c r="Q54" s="235">
        <f t="shared" si="3"/>
        <v>4.552454215118568E-3</v>
      </c>
      <c r="R54" s="235">
        <f t="shared" si="3"/>
        <v>4.1327703512319828E-3</v>
      </c>
      <c r="S54" s="235">
        <f t="shared" si="3"/>
        <v>3.8438798779103127E-3</v>
      </c>
      <c r="T54" s="235">
        <f t="shared" si="3"/>
        <v>3.388179171797455E-3</v>
      </c>
      <c r="U54" s="235">
        <f t="shared" si="3"/>
        <v>3.8541522578461589E-3</v>
      </c>
      <c r="V54" s="235">
        <f t="shared" si="3"/>
        <v>3.9439940532014035E-3</v>
      </c>
      <c r="W54" s="235">
        <f t="shared" si="3"/>
        <v>3.7312613784284136E-3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3.3835518766039047E-2</v>
      </c>
      <c r="C55" s="235">
        <f t="shared" si="4"/>
        <v>3.524480082647144E-2</v>
      </c>
      <c r="D55" s="235">
        <f t="shared" si="4"/>
        <v>3.3719099653243274E-2</v>
      </c>
      <c r="E55" s="235">
        <f t="shared" si="4"/>
        <v>3.9397809510814639E-2</v>
      </c>
      <c r="F55" s="235">
        <f t="shared" si="4"/>
        <v>4.0893797030247869E-2</v>
      </c>
      <c r="G55" s="235">
        <f t="shared" si="4"/>
        <v>4.0328530536680091E-2</v>
      </c>
      <c r="H55" s="235">
        <f t="shared" si="4"/>
        <v>4.3789921060553953E-2</v>
      </c>
      <c r="I55" s="235">
        <f t="shared" si="4"/>
        <v>4.0765770759693676E-2</v>
      </c>
      <c r="J55" s="235">
        <f t="shared" si="4"/>
        <v>4.6716614498729769E-2</v>
      </c>
      <c r="K55" s="235">
        <f t="shared" si="4"/>
        <v>6.1334340610922862E-2</v>
      </c>
      <c r="L55" s="235">
        <f t="shared" si="4"/>
        <v>6.1854547511134991E-2</v>
      </c>
      <c r="M55" s="235">
        <f t="shared" si="4"/>
        <v>5.5450518699639351E-2</v>
      </c>
      <c r="N55" s="235">
        <f t="shared" si="4"/>
        <v>7.5733831334806032E-2</v>
      </c>
      <c r="O55" s="235">
        <f t="shared" si="4"/>
        <v>7.4621323529974581E-2</v>
      </c>
      <c r="P55" s="235">
        <f t="shared" si="4"/>
        <v>6.4526775055176414E-2</v>
      </c>
      <c r="Q55" s="235">
        <f t="shared" si="4"/>
        <v>6.175856731158838E-2</v>
      </c>
      <c r="R55" s="235">
        <f t="shared" si="4"/>
        <v>5.6065138463616514E-2</v>
      </c>
      <c r="S55" s="235">
        <f t="shared" si="4"/>
        <v>5.2146051988663754E-2</v>
      </c>
      <c r="T55" s="235">
        <f t="shared" si="4"/>
        <v>4.5964018869265023E-2</v>
      </c>
      <c r="U55" s="235">
        <f t="shared" si="4"/>
        <v>5.2285407034917949E-2</v>
      </c>
      <c r="V55" s="235">
        <f t="shared" si="4"/>
        <v>5.3504200306339463E-2</v>
      </c>
      <c r="W55" s="235">
        <f t="shared" si="4"/>
        <v>5.0618270081997874E-2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7.7190044185919876E-2</v>
      </c>
      <c r="C56" s="235">
        <f t="shared" si="5"/>
        <v>8.040508413454292E-2</v>
      </c>
      <c r="D56" s="235">
        <f t="shared" si="5"/>
        <v>7.6924453564332862E-2</v>
      </c>
      <c r="E56" s="235">
        <f t="shared" si="5"/>
        <v>8.9879474820425326E-2</v>
      </c>
      <c r="F56" s="235">
        <f t="shared" si="5"/>
        <v>9.329231868799269E-2</v>
      </c>
      <c r="G56" s="235">
        <f t="shared" si="5"/>
        <v>9.2002758273180538E-2</v>
      </c>
      <c r="H56" s="235">
        <f t="shared" si="5"/>
        <v>9.9899338471345703E-2</v>
      </c>
      <c r="I56" s="235">
        <f t="shared" si="5"/>
        <v>9.300024828855917E-2</v>
      </c>
      <c r="J56" s="235">
        <f t="shared" si="5"/>
        <v>0.10657609721630638</v>
      </c>
      <c r="K56" s="235">
        <f t="shared" si="5"/>
        <v>0.13992398031808362</v>
      </c>
      <c r="L56" s="235">
        <f t="shared" si="5"/>
        <v>0.14111074485066993</v>
      </c>
      <c r="M56" s="235">
        <f t="shared" si="5"/>
        <v>0.12650103041580776</v>
      </c>
      <c r="N56" s="235">
        <f t="shared" si="5"/>
        <v>0.1727739960934262</v>
      </c>
      <c r="O56" s="235">
        <f t="shared" si="5"/>
        <v>0.17023599668499653</v>
      </c>
      <c r="P56" s="235">
        <f t="shared" si="5"/>
        <v>0.14720698246492581</v>
      </c>
      <c r="Q56" s="235">
        <f t="shared" si="5"/>
        <v>0.14089178217138595</v>
      </c>
      <c r="R56" s="235">
        <f t="shared" si="5"/>
        <v>0.12790318201475281</v>
      </c>
      <c r="S56" s="235">
        <f t="shared" si="5"/>
        <v>0.11896244549873161</v>
      </c>
      <c r="T56" s="235">
        <f t="shared" si="5"/>
        <v>0.10485917689082809</v>
      </c>
      <c r="U56" s="235">
        <f t="shared" si="5"/>
        <v>0.11928036059417532</v>
      </c>
      <c r="V56" s="235">
        <f t="shared" si="5"/>
        <v>0.12206083241507598</v>
      </c>
      <c r="W56" s="235">
        <f t="shared" si="5"/>
        <v>0.11547706808520852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3.1548713223053845E-2</v>
      </c>
      <c r="C57" s="302">
        <f t="shared" si="6"/>
        <v>3.1598412500562771E-2</v>
      </c>
      <c r="D57" s="302">
        <f t="shared" si="6"/>
        <v>3.1540366830474342E-2</v>
      </c>
      <c r="E57" s="302">
        <f t="shared" si="6"/>
        <v>3.2108096190499417E-2</v>
      </c>
      <c r="F57" s="302">
        <f t="shared" si="6"/>
        <v>3.237970461080112E-2</v>
      </c>
      <c r="G57" s="302">
        <f t="shared" si="6"/>
        <v>3.222950061954883E-2</v>
      </c>
      <c r="H57" s="302">
        <f t="shared" si="6"/>
        <v>3.3406480006467877E-2</v>
      </c>
      <c r="I57" s="302">
        <f t="shared" si="6"/>
        <v>3.2111054840987099E-2</v>
      </c>
      <c r="J57" s="302">
        <f t="shared" si="6"/>
        <v>3.4688153100566887E-2</v>
      </c>
      <c r="K57" s="302">
        <f t="shared" si="6"/>
        <v>3.8847584535573805E-2</v>
      </c>
      <c r="L57" s="302">
        <f t="shared" si="6"/>
        <v>3.889655855388939E-2</v>
      </c>
      <c r="M57" s="302">
        <f t="shared" si="6"/>
        <v>3.4885730439035881E-2</v>
      </c>
      <c r="N57" s="302">
        <f t="shared" si="6"/>
        <v>5.0615446172247579E-2</v>
      </c>
      <c r="O57" s="302">
        <f t="shared" si="6"/>
        <v>5.6853680360547769E-2</v>
      </c>
      <c r="P57" s="302">
        <f t="shared" si="6"/>
        <v>4.8668449162646892E-2</v>
      </c>
      <c r="Q57" s="302">
        <f t="shared" si="6"/>
        <v>4.6042127470618366E-2</v>
      </c>
      <c r="R57" s="302">
        <f t="shared" si="6"/>
        <v>4.0075734952381675E-2</v>
      </c>
      <c r="S57" s="302">
        <f t="shared" si="6"/>
        <v>3.8769913811178801E-2</v>
      </c>
      <c r="T57" s="302">
        <f t="shared" si="6"/>
        <v>3.487710641947004E-2</v>
      </c>
      <c r="U57" s="302">
        <f t="shared" si="6"/>
        <v>3.9468379588601846E-2</v>
      </c>
      <c r="V57" s="302">
        <f t="shared" si="6"/>
        <v>4.1134712024575797E-2</v>
      </c>
      <c r="W57" s="302">
        <f t="shared" si="6"/>
        <v>3.9444167766570559E-2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0.68054919560581084</v>
      </c>
      <c r="C58" s="303">
        <f t="shared" si="7"/>
        <v>0.67285109629436912</v>
      </c>
      <c r="D58" s="303">
        <f t="shared" si="7"/>
        <v>0.68118750696125052</v>
      </c>
      <c r="E58" s="303">
        <f t="shared" si="7"/>
        <v>0.64968971642769213</v>
      </c>
      <c r="F58" s="303">
        <f t="shared" si="7"/>
        <v>0.64132287936707411</v>
      </c>
      <c r="G58" s="303">
        <f t="shared" si="7"/>
        <v>0.64480962129419617</v>
      </c>
      <c r="H58" s="303">
        <f t="shared" si="7"/>
        <v>0.62565242889143879</v>
      </c>
      <c r="I58" s="303">
        <f t="shared" si="7"/>
        <v>0.64464563292700006</v>
      </c>
      <c r="J58" s="303">
        <f t="shared" si="7"/>
        <v>0.60828393524369317</v>
      </c>
      <c r="K58" s="303">
        <f t="shared" si="7"/>
        <v>0.52483323944435334</v>
      </c>
      <c r="L58" s="303">
        <f t="shared" si="7"/>
        <v>0.52224623012706439</v>
      </c>
      <c r="M58" s="303">
        <f t="shared" si="7"/>
        <v>0.5609816986930285</v>
      </c>
      <c r="N58" s="303">
        <f t="shared" si="7"/>
        <v>0.4359976467748603</v>
      </c>
      <c r="O58" s="303">
        <f t="shared" si="7"/>
        <v>0.43826039070180528</v>
      </c>
      <c r="P58" s="303">
        <f t="shared" si="7"/>
        <v>0.50220007792039179</v>
      </c>
      <c r="Q58" s="303">
        <f t="shared" si="7"/>
        <v>0.51932518111769055</v>
      </c>
      <c r="R58" s="303">
        <f t="shared" si="7"/>
        <v>0.55326929589050378</v>
      </c>
      <c r="S58" s="303">
        <f t="shared" si="7"/>
        <v>0.57689997901034984</v>
      </c>
      <c r="T58" s="303">
        <f t="shared" si="7"/>
        <v>0.61497895029323069</v>
      </c>
      <c r="U58" s="303">
        <f t="shared" si="7"/>
        <v>0.57739767720520674</v>
      </c>
      <c r="V58" s="303">
        <f t="shared" si="7"/>
        <v>0.56946751582921895</v>
      </c>
      <c r="W58" s="303">
        <f t="shared" si="7"/>
        <v>0.58666970870506185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4.1624202299810766E-2</v>
      </c>
      <c r="C59" s="303">
        <f t="shared" si="8"/>
        <v>4.3357890557601267E-2</v>
      </c>
      <c r="D59" s="303">
        <f t="shared" si="8"/>
        <v>4.1480984377364138E-2</v>
      </c>
      <c r="E59" s="303">
        <f t="shared" si="8"/>
        <v>4.8466890801554356E-2</v>
      </c>
      <c r="F59" s="303">
        <f t="shared" si="8"/>
        <v>5.0307243466972386E-2</v>
      </c>
      <c r="G59" s="303">
        <f t="shared" si="8"/>
        <v>4.9611856851378741E-2</v>
      </c>
      <c r="H59" s="303">
        <f t="shared" si="8"/>
        <v>5.38700336034664E-2</v>
      </c>
      <c r="I59" s="303">
        <f t="shared" si="8"/>
        <v>5.0149746505803033E-2</v>
      </c>
      <c r="J59" s="303">
        <f t="shared" si="8"/>
        <v>5.7470429997046553E-2</v>
      </c>
      <c r="K59" s="303">
        <f t="shared" si="8"/>
        <v>7.545304740759616E-2</v>
      </c>
      <c r="L59" s="303">
        <f t="shared" si="8"/>
        <v>7.6093002048218367E-2</v>
      </c>
      <c r="M59" s="303">
        <f t="shared" si="8"/>
        <v>6.8214813667933763E-2</v>
      </c>
      <c r="N59" s="303">
        <f t="shared" si="8"/>
        <v>9.316719327453496E-2</v>
      </c>
      <c r="O59" s="303">
        <f t="shared" si="8"/>
        <v>9.179859448789833E-2</v>
      </c>
      <c r="P59" s="303">
        <f t="shared" si="8"/>
        <v>7.9380356400708715E-2</v>
      </c>
      <c r="Q59" s="303">
        <f t="shared" si="8"/>
        <v>7.5974927924090732E-2</v>
      </c>
      <c r="R59" s="303">
        <f t="shared" si="8"/>
        <v>6.8970914307919351E-2</v>
      </c>
      <c r="S59" s="303">
        <f t="shared" si="8"/>
        <v>6.4149683417627223E-2</v>
      </c>
      <c r="T59" s="303">
        <f t="shared" si="8"/>
        <v>5.6544592478567683E-2</v>
      </c>
      <c r="U59" s="303">
        <f t="shared" si="8"/>
        <v>6.4321116953991592E-2</v>
      </c>
      <c r="V59" s="303">
        <f t="shared" si="8"/>
        <v>6.5820467327251289E-2</v>
      </c>
      <c r="W59" s="303">
        <f t="shared" si="8"/>
        <v>6.2270217534666397E-2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8.5504161464913894E-2</v>
      </c>
      <c r="C60" s="303">
        <f t="shared" si="9"/>
        <v>8.4722492098228075E-2</v>
      </c>
      <c r="D60" s="303">
        <f t="shared" si="9"/>
        <v>8.5570594496451796E-2</v>
      </c>
      <c r="E60" s="303">
        <f t="shared" si="9"/>
        <v>8.2531644391565906E-2</v>
      </c>
      <c r="F60" s="303">
        <f t="shared" si="9"/>
        <v>8.1678147318725747E-2</v>
      </c>
      <c r="G60" s="303">
        <f t="shared" si="9"/>
        <v>8.1722930911321698E-2</v>
      </c>
      <c r="H60" s="303">
        <f t="shared" si="9"/>
        <v>7.8997734301817168E-2</v>
      </c>
      <c r="I60" s="303">
        <f t="shared" si="9"/>
        <v>7.9389873433198963E-2</v>
      </c>
      <c r="J60" s="303">
        <f t="shared" si="9"/>
        <v>7.7577606111231795E-2</v>
      </c>
      <c r="K60" s="303">
        <f t="shared" si="9"/>
        <v>6.9428287028975175E-2</v>
      </c>
      <c r="L60" s="303">
        <f t="shared" si="9"/>
        <v>6.8854539105416807E-2</v>
      </c>
      <c r="M60" s="303">
        <f t="shared" si="9"/>
        <v>7.2437636218143628E-2</v>
      </c>
      <c r="N60" s="303">
        <f t="shared" si="9"/>
        <v>6.0360879082837555E-2</v>
      </c>
      <c r="O60" s="303">
        <f t="shared" si="9"/>
        <v>5.8514720656832449E-2</v>
      </c>
      <c r="P60" s="303">
        <f t="shared" si="9"/>
        <v>6.3144020734160367E-2</v>
      </c>
      <c r="Q60" s="303">
        <f t="shared" si="9"/>
        <v>6.5204155324519578E-2</v>
      </c>
      <c r="R60" s="303">
        <f t="shared" si="9"/>
        <v>7.1283490676395195E-2</v>
      </c>
      <c r="S60" s="303">
        <f t="shared" si="9"/>
        <v>7.2401892398093096E-2</v>
      </c>
      <c r="T60" s="303">
        <f t="shared" si="9"/>
        <v>7.5195528148635837E-2</v>
      </c>
      <c r="U60" s="303">
        <f t="shared" si="9"/>
        <v>7.0372131841968805E-2</v>
      </c>
      <c r="V60" s="303">
        <f t="shared" si="9"/>
        <v>6.9345360729969677E-2</v>
      </c>
      <c r="W60" s="303">
        <f t="shared" si="9"/>
        <v>7.1096822712629223E-2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4.6582784318330912E-2</v>
      </c>
      <c r="C61" s="304">
        <f t="shared" si="10"/>
        <v>4.605415280844484E-2</v>
      </c>
      <c r="D61" s="304">
        <f t="shared" si="10"/>
        <v>4.6628190413636458E-2</v>
      </c>
      <c r="E61" s="304">
        <f t="shared" si="10"/>
        <v>4.4633725539311102E-2</v>
      </c>
      <c r="F61" s="304">
        <f t="shared" si="10"/>
        <v>4.4058979737326906E-2</v>
      </c>
      <c r="G61" s="304">
        <f t="shared" si="10"/>
        <v>4.3981521729877342E-2</v>
      </c>
      <c r="H61" s="304">
        <f t="shared" si="10"/>
        <v>4.1890799375871951E-2</v>
      </c>
      <c r="I61" s="304">
        <f t="shared" si="10"/>
        <v>4.1611309393507406E-2</v>
      </c>
      <c r="J61" s="304">
        <f t="shared" si="10"/>
        <v>4.1068002715551444E-2</v>
      </c>
      <c r="K61" s="304">
        <f t="shared" si="10"/>
        <v>3.5730624806925501E-2</v>
      </c>
      <c r="L61" s="304">
        <f t="shared" si="10"/>
        <v>3.5237043041447355E-2</v>
      </c>
      <c r="M61" s="304">
        <f t="shared" si="10"/>
        <v>3.7475098787163631E-2</v>
      </c>
      <c r="N61" s="304">
        <f t="shared" si="10"/>
        <v>2.9777955708565406E-2</v>
      </c>
      <c r="O61" s="304">
        <f t="shared" si="10"/>
        <v>2.7930373914947612E-2</v>
      </c>
      <c r="P61" s="304">
        <f t="shared" si="10"/>
        <v>3.0289671612707538E-2</v>
      </c>
      <c r="Q61" s="304">
        <f t="shared" si="10"/>
        <v>3.1748572008078284E-2</v>
      </c>
      <c r="R61" s="304">
        <f t="shared" si="10"/>
        <v>3.6657759078235354E-2</v>
      </c>
      <c r="S61" s="304">
        <f t="shared" si="10"/>
        <v>3.6956898547921405E-2</v>
      </c>
      <c r="T61" s="304">
        <f t="shared" si="10"/>
        <v>3.8416435111125309E-2</v>
      </c>
      <c r="U61" s="304">
        <f t="shared" si="10"/>
        <v>3.4886699863513906E-2</v>
      </c>
      <c r="V61" s="304">
        <f t="shared" si="10"/>
        <v>3.4144934847230801E-2</v>
      </c>
      <c r="W61" s="304">
        <f t="shared" si="10"/>
        <v>3.5303453561288833E-2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3.5386330514560742E-2</v>
      </c>
      <c r="C62" s="304">
        <f t="shared" si="11"/>
        <v>3.4986054548726844E-2</v>
      </c>
      <c r="D62" s="304">
        <f t="shared" si="11"/>
        <v>3.5419520615644726E-2</v>
      </c>
      <c r="E62" s="304">
        <f t="shared" si="11"/>
        <v>3.3781738610323693E-2</v>
      </c>
      <c r="F62" s="304">
        <f t="shared" si="11"/>
        <v>3.3346690470526914E-2</v>
      </c>
      <c r="G62" s="304">
        <f t="shared" si="11"/>
        <v>3.3527989637506729E-2</v>
      </c>
      <c r="H62" s="304">
        <f t="shared" si="11"/>
        <v>3.2531878340230781E-2</v>
      </c>
      <c r="I62" s="304">
        <f t="shared" si="11"/>
        <v>3.3519462779199316E-2</v>
      </c>
      <c r="J62" s="304">
        <f t="shared" si="11"/>
        <v>3.1628773523227689E-2</v>
      </c>
      <c r="K62" s="304">
        <f t="shared" si="11"/>
        <v>2.7289610502695759E-2</v>
      </c>
      <c r="L62" s="304">
        <f t="shared" si="11"/>
        <v>2.7155094486312332E-2</v>
      </c>
      <c r="M62" s="304">
        <f t="shared" si="11"/>
        <v>2.9169212058064675E-2</v>
      </c>
      <c r="N62" s="304">
        <f t="shared" si="11"/>
        <v>2.2670450471419485E-2</v>
      </c>
      <c r="O62" s="304">
        <f t="shared" si="11"/>
        <v>2.2788105748930209E-2</v>
      </c>
      <c r="P62" s="304">
        <f t="shared" si="11"/>
        <v>2.6112760189084837E-2</v>
      </c>
      <c r="Q62" s="304">
        <f t="shared" si="11"/>
        <v>2.7003209499360109E-2</v>
      </c>
      <c r="R62" s="304">
        <f t="shared" si="11"/>
        <v>2.8768192357514415E-2</v>
      </c>
      <c r="S62" s="304">
        <f t="shared" si="11"/>
        <v>2.9996910528901476E-2</v>
      </c>
      <c r="T62" s="304">
        <f t="shared" si="11"/>
        <v>3.1976892390860788E-2</v>
      </c>
      <c r="U62" s="304">
        <f t="shared" si="11"/>
        <v>3.0022789205907386E-2</v>
      </c>
      <c r="V62" s="304">
        <f t="shared" si="11"/>
        <v>2.9610446772331076E-2</v>
      </c>
      <c r="W62" s="304">
        <f t="shared" si="11"/>
        <v>3.0504904493551241E-2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3.5350466320222445E-3</v>
      </c>
      <c r="C63" s="304">
        <f t="shared" si="12"/>
        <v>3.6822847410563882E-3</v>
      </c>
      <c r="D63" s="304">
        <f t="shared" si="12"/>
        <v>3.5228834671706161E-3</v>
      </c>
      <c r="E63" s="304">
        <f t="shared" si="12"/>
        <v>4.116180241931112E-3</v>
      </c>
      <c r="F63" s="304">
        <f t="shared" si="12"/>
        <v>4.2724771108719186E-3</v>
      </c>
      <c r="G63" s="304">
        <f t="shared" si="12"/>
        <v>4.2134195439376227E-3</v>
      </c>
      <c r="H63" s="304">
        <f t="shared" si="12"/>
        <v>4.5750565857144328E-3</v>
      </c>
      <c r="I63" s="304">
        <f t="shared" si="12"/>
        <v>4.2591012604922488E-3</v>
      </c>
      <c r="J63" s="304">
        <f t="shared" si="12"/>
        <v>4.8808298724526697E-3</v>
      </c>
      <c r="K63" s="304">
        <f t="shared" si="12"/>
        <v>6.4080517193539129E-3</v>
      </c>
      <c r="L63" s="304">
        <f t="shared" si="12"/>
        <v>6.462401577657117E-3</v>
      </c>
      <c r="M63" s="304">
        <f t="shared" si="12"/>
        <v>5.7933253729153282E-3</v>
      </c>
      <c r="N63" s="304">
        <f t="shared" si="12"/>
        <v>7.9124729028526661E-3</v>
      </c>
      <c r="O63" s="304">
        <f t="shared" si="12"/>
        <v>7.7962409929546233E-3</v>
      </c>
      <c r="P63" s="304">
        <f t="shared" si="12"/>
        <v>6.7415889323679925E-3</v>
      </c>
      <c r="Q63" s="304">
        <f t="shared" si="12"/>
        <v>6.4523738170811935E-3</v>
      </c>
      <c r="R63" s="304">
        <f t="shared" si="12"/>
        <v>5.8575392406454239E-3</v>
      </c>
      <c r="S63" s="304">
        <f t="shared" si="12"/>
        <v>5.4480833212702138E-3</v>
      </c>
      <c r="T63" s="304">
        <f t="shared" si="12"/>
        <v>4.802200646649742E-3</v>
      </c>
      <c r="U63" s="304">
        <f t="shared" si="12"/>
        <v>5.462642772547514E-3</v>
      </c>
      <c r="V63" s="304">
        <f t="shared" si="12"/>
        <v>5.5899791104077846E-3</v>
      </c>
      <c r="W63" s="304">
        <f t="shared" si="12"/>
        <v>5.2884646577891449E-3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3.8409295962637383E-2</v>
      </c>
      <c r="C65" s="237">
        <f t="shared" si="14"/>
        <v>4.0009080264106794E-2</v>
      </c>
      <c r="D65" s="237">
        <f t="shared" si="14"/>
        <v>3.827713968656548E-2</v>
      </c>
      <c r="E65" s="237">
        <f t="shared" si="14"/>
        <v>4.4723479378106654E-2</v>
      </c>
      <c r="F65" s="237">
        <f t="shared" si="14"/>
        <v>4.6421689705178557E-2</v>
      </c>
      <c r="G65" s="237">
        <f t="shared" si="14"/>
        <v>4.5780012295136945E-2</v>
      </c>
      <c r="H65" s="237">
        <f t="shared" si="14"/>
        <v>4.9709302518024939E-2</v>
      </c>
      <c r="I65" s="237">
        <f t="shared" si="14"/>
        <v>4.6276357252890463E-2</v>
      </c>
      <c r="J65" s="237">
        <f t="shared" si="14"/>
        <v>5.3031617013513992E-2</v>
      </c>
      <c r="K65" s="237">
        <f t="shared" si="14"/>
        <v>6.9625320583607778E-2</v>
      </c>
      <c r="L65" s="237">
        <f t="shared" si="14"/>
        <v>7.0215847388596736E-2</v>
      </c>
      <c r="M65" s="237">
        <f t="shared" si="14"/>
        <v>6.2946142447028716E-2</v>
      </c>
      <c r="N65" s="237">
        <f t="shared" si="14"/>
        <v>8.5971288403672713E-2</v>
      </c>
      <c r="O65" s="237">
        <f t="shared" si="14"/>
        <v>8.4708395352380034E-2</v>
      </c>
      <c r="P65" s="237">
        <f t="shared" si="14"/>
        <v>7.3249298104346286E-2</v>
      </c>
      <c r="Q65" s="237">
        <f t="shared" si="14"/>
        <v>7.010689289268876E-2</v>
      </c>
      <c r="R65" s="237">
        <f t="shared" si="14"/>
        <v>6.364384454470659E-2</v>
      </c>
      <c r="S65" s="237">
        <f t="shared" si="14"/>
        <v>5.9194988496111954E-2</v>
      </c>
      <c r="T65" s="237">
        <f t="shared" si="14"/>
        <v>5.2177287914197401E-2</v>
      </c>
      <c r="U65" s="237">
        <f t="shared" si="14"/>
        <v>5.9353181111761688E-2</v>
      </c>
      <c r="V65" s="237">
        <f t="shared" si="14"/>
        <v>6.0736726959041108E-2</v>
      </c>
      <c r="W65" s="237">
        <f t="shared" si="14"/>
        <v>5.746068591824248E-2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0.44008315290211408</v>
      </c>
      <c r="C69" s="324">
        <f>IF(C$5=0,0,C$5/WWP_fec!C$5)</f>
        <v>0.44073651098562877</v>
      </c>
      <c r="D69" s="324">
        <f>IF(D$5=0,0,D$5/WWP_fec!D$5)</f>
        <v>0.43973790874520624</v>
      </c>
      <c r="E69" s="324">
        <f>IF(E$5=0,0,E$5/WWP_fec!E$5)</f>
        <v>0.44528714227521177</v>
      </c>
      <c r="F69" s="324">
        <f>IF(F$5=0,0,F$5/WWP_fec!F$5)</f>
        <v>0.44438179452301835</v>
      </c>
      <c r="G69" s="324">
        <f>IF(G$5=0,0,G$5/WWP_fec!G$5)</f>
        <v>0.44098861113558169</v>
      </c>
      <c r="H69" s="324">
        <f>IF(H$5=0,0,H$5/WWP_fec!H$5)</f>
        <v>0.43620278782932126</v>
      </c>
      <c r="I69" s="324">
        <f>IF(I$5=0,0,I$5/WWP_fec!I$5)</f>
        <v>0.42959188186841696</v>
      </c>
      <c r="J69" s="324">
        <f>IF(J$5=0,0,J$5/WWP_fec!J$5)</f>
        <v>0.43798053391085878</v>
      </c>
      <c r="K69" s="324">
        <f>IF(K$5=0,0,K$5/WWP_fec!K$5)</f>
        <v>0.46762513099513286</v>
      </c>
      <c r="L69" s="324">
        <f>IF(L$5=0,0,L$5/WWP_fec!L$5)</f>
        <v>0.47134972299308492</v>
      </c>
      <c r="M69" s="324">
        <f>IF(M$5=0,0,M$5/WWP_fec!M$5)</f>
        <v>0.46649576411356869</v>
      </c>
      <c r="N69" s="324">
        <f>IF(N$5=0,0,N$5/WWP_fec!N$5)</f>
        <v>0.46536050584211414</v>
      </c>
      <c r="O69" s="324">
        <f>IF(O$5=0,0,O$5/WWP_fec!O$5)</f>
        <v>0.45156718053022782</v>
      </c>
      <c r="P69" s="324">
        <f>IF(P$5=0,0,P$5/WWP_fec!P$5)</f>
        <v>0.44202086514418842</v>
      </c>
      <c r="Q69" s="324">
        <f>IF(Q$5=0,0,Q$5/WWP_fec!Q$5)</f>
        <v>0.44021740384578822</v>
      </c>
      <c r="R69" s="324">
        <f>IF(R$5=0,0,R$5/WWP_fec!R$5)</f>
        <v>0.44117739553110513</v>
      </c>
      <c r="S69" s="324">
        <f>IF(S$5=0,0,S$5/WWP_fec!S$5)</f>
        <v>0.43671964681429842</v>
      </c>
      <c r="T69" s="324">
        <f>IF(T$5=0,0,T$5/WWP_fec!T$5)</f>
        <v>0.43098940616033771</v>
      </c>
      <c r="U69" s="324">
        <f>IF(U$5=0,0,U$5/WWP_fec!U$5)</f>
        <v>0.43328129268051352</v>
      </c>
      <c r="V69" s="324">
        <f>IF(V$5=0,0,V$5/WWP_fec!V$5)</f>
        <v>0.43399831451057391</v>
      </c>
      <c r="W69" s="324">
        <f>IF(W$5=0,0,W$5/WWP_fec!W$5)</f>
        <v>0.43229892226549554</v>
      </c>
      <c r="DA69" s="95"/>
    </row>
    <row r="70" spans="1:105" ht="12" customHeight="1" x14ac:dyDescent="0.25">
      <c r="A70" s="55" t="s">
        <v>92</v>
      </c>
      <c r="B70" s="336">
        <f>IF(B$6=0,0,B$6/WWP_fec!B$6)</f>
        <v>0.47323257649948353</v>
      </c>
      <c r="C70" s="336">
        <f>IF(C$6=0,0,C$6/WWP_fec!C$6)</f>
        <v>0.47323257649948364</v>
      </c>
      <c r="D70" s="336">
        <f>IF(D$6=0,0,D$6/WWP_fec!D$6)</f>
        <v>0.47323257649948347</v>
      </c>
      <c r="E70" s="336">
        <f>IF(E$6=0,0,E$6/WWP_fec!E$6)</f>
        <v>0.47323257649948358</v>
      </c>
      <c r="F70" s="336">
        <f>IF(F$6=0,0,F$6/WWP_fec!F$6)</f>
        <v>0.47323257649948364</v>
      </c>
      <c r="G70" s="336">
        <f>IF(G$6=0,0,G$6/WWP_fec!G$6)</f>
        <v>0.47323257649948353</v>
      </c>
      <c r="H70" s="336">
        <f>IF(H$6=0,0,H$6/WWP_fec!H$6)</f>
        <v>0.47323257649948375</v>
      </c>
      <c r="I70" s="336">
        <f>IF(I$6=0,0,I$6/WWP_fec!I$6)</f>
        <v>0.47323257649948347</v>
      </c>
      <c r="J70" s="336">
        <f>IF(J$6=0,0,J$6/WWP_fec!J$6)</f>
        <v>0.47323257649948364</v>
      </c>
      <c r="K70" s="336">
        <f>IF(K$6=0,0,K$6/WWP_fec!K$6)</f>
        <v>0.47323257649948358</v>
      </c>
      <c r="L70" s="336">
        <f>IF(L$6=0,0,L$6/WWP_fec!L$6)</f>
        <v>0.47323257649948375</v>
      </c>
      <c r="M70" s="336">
        <f>IF(M$6=0,0,M$6/WWP_fec!M$6)</f>
        <v>0.47323257649948369</v>
      </c>
      <c r="N70" s="336">
        <f>IF(N$6=0,0,N$6/WWP_fec!N$6)</f>
        <v>0.47323257649948353</v>
      </c>
      <c r="O70" s="336">
        <f>IF(O$6=0,0,O$6/WWP_fec!O$6)</f>
        <v>0.47323257649948375</v>
      </c>
      <c r="P70" s="336">
        <f>IF(P$6=0,0,P$6/WWP_fec!P$6)</f>
        <v>0.47323257649948375</v>
      </c>
      <c r="Q70" s="336">
        <f>IF(Q$6=0,0,Q$6/WWP_fec!Q$6)</f>
        <v>0.47323257649948364</v>
      </c>
      <c r="R70" s="336">
        <f>IF(R$6=0,0,R$6/WWP_fec!R$6)</f>
        <v>0.47323257649948336</v>
      </c>
      <c r="S70" s="336">
        <f>IF(S$6=0,0,S$6/WWP_fec!S$6)</f>
        <v>0.47323257649948358</v>
      </c>
      <c r="T70" s="336">
        <f>IF(T$6=0,0,T$6/WWP_fec!T$6)</f>
        <v>0.4732325764994838</v>
      </c>
      <c r="U70" s="336">
        <f>IF(U$6=0,0,U$6/WWP_fec!U$6)</f>
        <v>0.47323257649948353</v>
      </c>
      <c r="V70" s="336">
        <f>IF(V$6=0,0,V$6/WWP_fec!V$6)</f>
        <v>0.4732325764994838</v>
      </c>
      <c r="W70" s="336">
        <f>IF(W$6=0,0,W$6/WWP_fec!W$6)</f>
        <v>0.47323257649948369</v>
      </c>
      <c r="DA70" s="67"/>
    </row>
    <row r="71" spans="1:105" ht="12" customHeight="1" x14ac:dyDescent="0.25">
      <c r="A71" s="202" t="s">
        <v>93</v>
      </c>
      <c r="B71" s="337">
        <f>IF(B$7=0,0,B$7/WWP_fec!B$7)</f>
        <v>0.12277198482727475</v>
      </c>
      <c r="C71" s="337">
        <f>IF(C$7=0,0,C$7/WWP_fec!C$7)</f>
        <v>0.12277198482727474</v>
      </c>
      <c r="D71" s="337">
        <f>IF(D$7=0,0,D$7/WWP_fec!D$7)</f>
        <v>0.12277198482727475</v>
      </c>
      <c r="E71" s="337">
        <f>IF(E$7=0,0,E$7/WWP_fec!E$7)</f>
        <v>0.12277198482727475</v>
      </c>
      <c r="F71" s="337">
        <f>IF(F$7=0,0,F$7/WWP_fec!F$7)</f>
        <v>0.12277198482727474</v>
      </c>
      <c r="G71" s="337">
        <f>IF(G$7=0,0,G$7/WWP_fec!G$7)</f>
        <v>0.12277198482727474</v>
      </c>
      <c r="H71" s="337">
        <f>IF(H$7=0,0,H$7/WWP_fec!H$7)</f>
        <v>0.12277198482727475</v>
      </c>
      <c r="I71" s="337">
        <f>IF(I$7=0,0,I$7/WWP_fec!I$7)</f>
        <v>0.12277198482727475</v>
      </c>
      <c r="J71" s="337">
        <f>IF(J$7=0,0,J$7/WWP_fec!J$7)</f>
        <v>0.12277198482727474</v>
      </c>
      <c r="K71" s="337">
        <f>IF(K$7=0,0,K$7/WWP_fec!K$7)</f>
        <v>0.12277198482727474</v>
      </c>
      <c r="L71" s="337">
        <f>IF(L$7=0,0,L$7/WWP_fec!L$7)</f>
        <v>0.12277198482727474</v>
      </c>
      <c r="M71" s="337">
        <f>IF(M$7=0,0,M$7/WWP_fec!M$7)</f>
        <v>0.12277198482727474</v>
      </c>
      <c r="N71" s="337">
        <f>IF(N$7=0,0,N$7/WWP_fec!N$7)</f>
        <v>0.12277198482727474</v>
      </c>
      <c r="O71" s="337">
        <f>IF(O$7=0,0,O$7/WWP_fec!O$7)</f>
        <v>0.12277198482727479</v>
      </c>
      <c r="P71" s="337">
        <f>IF(P$7=0,0,P$7/WWP_fec!P$7)</f>
        <v>0.12277198482727478</v>
      </c>
      <c r="Q71" s="337">
        <f>IF(Q$7=0,0,Q$7/WWP_fec!Q$7)</f>
        <v>0.1227719848272748</v>
      </c>
      <c r="R71" s="337">
        <f>IF(R$7=0,0,R$7/WWP_fec!R$7)</f>
        <v>0.12277198482727475</v>
      </c>
      <c r="S71" s="337">
        <f>IF(S$7=0,0,S$7/WWP_fec!S$7)</f>
        <v>0.12277198482727474</v>
      </c>
      <c r="T71" s="337">
        <f>IF(T$7=0,0,T$7/WWP_fec!T$7)</f>
        <v>0.12277198482727476</v>
      </c>
      <c r="U71" s="337">
        <f>IF(U$7=0,0,U$7/WWP_fec!U$7)</f>
        <v>0.12277198482727478</v>
      </c>
      <c r="V71" s="337">
        <f>IF(V$7=0,0,V$7/WWP_fec!V$7)</f>
        <v>0.12277198482727476</v>
      </c>
      <c r="W71" s="337">
        <f>IF(W$7=0,0,W$7/WWP_fec!W$7)</f>
        <v>0.12277198482727472</v>
      </c>
      <c r="DA71" s="174"/>
    </row>
    <row r="72" spans="1:105" ht="12" customHeight="1" x14ac:dyDescent="0.25">
      <c r="A72" s="202" t="s">
        <v>94</v>
      </c>
      <c r="B72" s="337">
        <f>IF(B$8=0,0,B$8/WWP_fec!B$8)</f>
        <v>0.67158226999989157</v>
      </c>
      <c r="C72" s="337">
        <f>IF(C$8=0,0,C$8/WWP_fec!C$8)</f>
        <v>0.6715822699998919</v>
      </c>
      <c r="D72" s="337">
        <f>IF(D$8=0,0,D$8/WWP_fec!D$8)</f>
        <v>0.67158226999989168</v>
      </c>
      <c r="E72" s="337">
        <f>IF(E$8=0,0,E$8/WWP_fec!E$8)</f>
        <v>0.67158226999989168</v>
      </c>
      <c r="F72" s="337">
        <f>IF(F$8=0,0,F$8/WWP_fec!F$8)</f>
        <v>0.67158226999989146</v>
      </c>
      <c r="G72" s="337">
        <f>IF(G$8=0,0,G$8/WWP_fec!G$8)</f>
        <v>0.67158226999989157</v>
      </c>
      <c r="H72" s="337">
        <f>IF(H$8=0,0,H$8/WWP_fec!H$8)</f>
        <v>0.67158226999989146</v>
      </c>
      <c r="I72" s="337">
        <f>IF(I$8=0,0,I$8/WWP_fec!I$8)</f>
        <v>0.67158226999989157</v>
      </c>
      <c r="J72" s="337">
        <f>IF(J$8=0,0,J$8/WWP_fec!J$8)</f>
        <v>0.67158226999989135</v>
      </c>
      <c r="K72" s="337">
        <f>IF(K$8=0,0,K$8/WWP_fec!K$8)</f>
        <v>0.67158226999989179</v>
      </c>
      <c r="L72" s="337">
        <f>IF(L$8=0,0,L$8/WWP_fec!L$8)</f>
        <v>0.67158226999989157</v>
      </c>
      <c r="M72" s="337">
        <f>IF(M$8=0,0,M$8/WWP_fec!M$8)</f>
        <v>0.67158226999989135</v>
      </c>
      <c r="N72" s="337">
        <f>IF(N$8=0,0,N$8/WWP_fec!N$8)</f>
        <v>0.67158226999989157</v>
      </c>
      <c r="O72" s="337">
        <f>IF(O$8=0,0,O$8/WWP_fec!O$8)</f>
        <v>0.67158226999989123</v>
      </c>
      <c r="P72" s="337">
        <f>IF(P$8=0,0,P$8/WWP_fec!P$8)</f>
        <v>0.67158226999989168</v>
      </c>
      <c r="Q72" s="337">
        <f>IF(Q$8=0,0,Q$8/WWP_fec!Q$8)</f>
        <v>0.67158226999989157</v>
      </c>
      <c r="R72" s="337">
        <f>IF(R$8=0,0,R$8/WWP_fec!R$8)</f>
        <v>0.67158226999989146</v>
      </c>
      <c r="S72" s="337">
        <f>IF(S$8=0,0,S$8/WWP_fec!S$8)</f>
        <v>0.67158226999989157</v>
      </c>
      <c r="T72" s="337">
        <f>IF(T$8=0,0,T$8/WWP_fec!T$8)</f>
        <v>0.67158226999989179</v>
      </c>
      <c r="U72" s="337">
        <f>IF(U$8=0,0,U$8/WWP_fec!U$8)</f>
        <v>0.67158226999989135</v>
      </c>
      <c r="V72" s="337">
        <f>IF(V$8=0,0,V$8/WWP_fec!V$8)</f>
        <v>0.67158226999989146</v>
      </c>
      <c r="W72" s="337">
        <f>IF(W$8=0,0,W$8/WWP_fec!W$8)</f>
        <v>0.67158226999989146</v>
      </c>
      <c r="DA72" s="174"/>
    </row>
    <row r="73" spans="1:105" ht="12" customHeight="1" x14ac:dyDescent="0.25">
      <c r="A73" s="202" t="s">
        <v>95</v>
      </c>
      <c r="B73" s="337">
        <f>IF(B$9=0,0,B$9/WWP_fec!B$9)</f>
        <v>0.49994906522902438</v>
      </c>
      <c r="C73" s="337">
        <f>IF(C$9=0,0,C$9/WWP_fec!C$9)</f>
        <v>0.49994906522902438</v>
      </c>
      <c r="D73" s="337">
        <f>IF(D$9=0,0,D$9/WWP_fec!D$9)</f>
        <v>0.49994906522902427</v>
      </c>
      <c r="E73" s="337">
        <f>IF(E$9=0,0,E$9/WWP_fec!E$9)</f>
        <v>0.49994906522902438</v>
      </c>
      <c r="F73" s="337">
        <f>IF(F$9=0,0,F$9/WWP_fec!F$9)</f>
        <v>0.4999490652290246</v>
      </c>
      <c r="G73" s="337">
        <f>IF(G$9=0,0,G$9/WWP_fec!G$9)</f>
        <v>0.49994906522902433</v>
      </c>
      <c r="H73" s="337">
        <f>IF(H$9=0,0,H$9/WWP_fec!H$9)</f>
        <v>0.49994906522902449</v>
      </c>
      <c r="I73" s="337">
        <f>IF(I$9=0,0,I$9/WWP_fec!I$9)</f>
        <v>0.49994906522902449</v>
      </c>
      <c r="J73" s="337">
        <f>IF(J$9=0,0,J$9/WWP_fec!J$9)</f>
        <v>0.49994906522902433</v>
      </c>
      <c r="K73" s="337">
        <f>IF(K$9=0,0,K$9/WWP_fec!K$9)</f>
        <v>0.49994906522902427</v>
      </c>
      <c r="L73" s="337">
        <f>IF(L$9=0,0,L$9/WWP_fec!L$9)</f>
        <v>0.49994906522902455</v>
      </c>
      <c r="M73" s="337">
        <f>IF(M$9=0,0,M$9/WWP_fec!M$9)</f>
        <v>0.49994906522902438</v>
      </c>
      <c r="N73" s="337">
        <f>IF(N$9=0,0,N$9/WWP_fec!N$9)</f>
        <v>0.49994906522902433</v>
      </c>
      <c r="O73" s="337">
        <f>IF(O$9=0,0,O$9/WWP_fec!O$9)</f>
        <v>0.49994906522902438</v>
      </c>
      <c r="P73" s="337">
        <f>IF(P$9=0,0,P$9/WWP_fec!P$9)</f>
        <v>0.49994906522902427</v>
      </c>
      <c r="Q73" s="337">
        <f>IF(Q$9=0,0,Q$9/WWP_fec!Q$9)</f>
        <v>0.49994906522902444</v>
      </c>
      <c r="R73" s="337">
        <f>IF(R$9=0,0,R$9/WWP_fec!R$9)</f>
        <v>0.49994906522902455</v>
      </c>
      <c r="S73" s="337">
        <f>IF(S$9=0,0,S$9/WWP_fec!S$9)</f>
        <v>0.49994906522902438</v>
      </c>
      <c r="T73" s="337">
        <f>IF(T$9=0,0,T$9/WWP_fec!T$9)</f>
        <v>0.49994906522902427</v>
      </c>
      <c r="U73" s="337">
        <f>IF(U$9=0,0,U$9/WWP_fec!U$9)</f>
        <v>0.49994906522902444</v>
      </c>
      <c r="V73" s="337">
        <f>IF(V$9=0,0,V$9/WWP_fec!V$9)</f>
        <v>0.4999490652290246</v>
      </c>
      <c r="W73" s="337">
        <f>IF(W$9=0,0,W$9/WWP_fec!W$9)</f>
        <v>0.49994906522902455</v>
      </c>
      <c r="DA73" s="174"/>
    </row>
    <row r="74" spans="1:105" ht="12" customHeight="1" x14ac:dyDescent="0.25">
      <c r="A74" s="56" t="s">
        <v>96</v>
      </c>
      <c r="B74" s="338">
        <f>IF(B$10=0,0,B$10/WWP_fec!B$10)</f>
        <v>0.69997352574073624</v>
      </c>
      <c r="C74" s="338">
        <f>IF(C$10=0,0,C$10/WWP_fec!C$10)</f>
        <v>0.70426972999158077</v>
      </c>
      <c r="D74" s="338">
        <f>IF(D$10=0,0,D$10/WWP_fec!D$10)</f>
        <v>0.69980025271973201</v>
      </c>
      <c r="E74" s="338">
        <f>IF(E$10=0,0,E$10/WWP_fec!E$10)</f>
        <v>0.71461571309202021</v>
      </c>
      <c r="F74" s="338">
        <f>IF(F$10=0,0,F$10/WWP_fec!F$10)</f>
        <v>0.72158151629492429</v>
      </c>
      <c r="G74" s="338">
        <f>IF(G$10=0,0,G$10/WWP_fec!G$10)</f>
        <v>0.7253143240346045</v>
      </c>
      <c r="H74" s="338">
        <f>IF(H$10=0,0,H$10/WWP_fec!H$10)</f>
        <v>0.75220098701300986</v>
      </c>
      <c r="I74" s="338">
        <f>IF(I$10=0,0,I$10/WWP_fec!I$10)</f>
        <v>0.75404479331331276</v>
      </c>
      <c r="J74" s="338">
        <f>IF(J$10=0,0,J$10/WWP_fec!J$10)</f>
        <v>0.76109496397219756</v>
      </c>
      <c r="K74" s="338">
        <f>IF(K$10=0,0,K$10/WWP_fec!K$10)</f>
        <v>0.7787997869612836</v>
      </c>
      <c r="L74" s="338">
        <f>IF(L$10=0,0,L$10/WWP_fec!L$10)</f>
        <v>0.77978496049772239</v>
      </c>
      <c r="M74" s="338">
        <f>IF(M$10=0,0,M$10/WWP_fec!M$10)</f>
        <v>0.74510424778178452</v>
      </c>
      <c r="N74" s="338">
        <f>IF(N$10=0,0,N$10/WWP_fec!N$10)</f>
        <v>0.81283046152858152</v>
      </c>
      <c r="O74" s="338">
        <f>IF(O$10=0,0,O$10/WWP_fec!O$10)</f>
        <v>0.82533065174703091</v>
      </c>
      <c r="P74" s="338">
        <f>IF(P$10=0,0,P$10/WWP_fec!P$10)</f>
        <v>0.81871588569838571</v>
      </c>
      <c r="Q74" s="338">
        <f>IF(Q$10=0,0,Q$10/WWP_fec!Q$10)</f>
        <v>0.81311031457975458</v>
      </c>
      <c r="R74" s="338">
        <f>IF(R$10=0,0,R$10/WWP_fec!R$10)</f>
        <v>0.78934064441445106</v>
      </c>
      <c r="S74" s="338">
        <f>IF(S$10=0,0,S$10/WWP_fec!S$10)</f>
        <v>0.79051335651709476</v>
      </c>
      <c r="T74" s="338">
        <f>IF(T$10=0,0,T$10/WWP_fec!T$10)</f>
        <v>0.77474316961707312</v>
      </c>
      <c r="U74" s="338">
        <f>IF(U$10=0,0,U$10/WWP_fec!U$10)</f>
        <v>0.79960699461618023</v>
      </c>
      <c r="V74" s="338">
        <f>IF(V$10=0,0,V$10/WWP_fec!V$10)</f>
        <v>0.80707279067342819</v>
      </c>
      <c r="W74" s="338">
        <f>IF(W$10=0,0,W$10/WWP_fec!W$10)</f>
        <v>0.80513577241019407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0.44155094607754153</v>
      </c>
      <c r="C75" s="351">
        <f>IF(C$16=0,0,C$16/WWP_fec!C$16)</f>
        <v>0.44163820066576526</v>
      </c>
      <c r="D75" s="351">
        <f>IF(D$16=0,0,D$16/WWP_fec!D$16)</f>
        <v>0.4411437737021966</v>
      </c>
      <c r="E75" s="351">
        <f>IF(E$16=0,0,E$16/WWP_fec!E$16)</f>
        <v>0.4456007548492345</v>
      </c>
      <c r="F75" s="351">
        <f>IF(F$16=0,0,F$16/WWP_fec!F$16)</f>
        <v>0.44332745889235536</v>
      </c>
      <c r="G75" s="351">
        <f>IF(G$16=0,0,G$16/WWP_fec!G$16)</f>
        <v>0.43871376716007993</v>
      </c>
      <c r="H75" s="351">
        <f>IF(H$16=0,0,H$16/WWP_fec!H$16)</f>
        <v>0.42893329119022472</v>
      </c>
      <c r="I75" s="351">
        <f>IF(I$16=0,0,I$16/WWP_fec!I$16)</f>
        <v>0.42171578701908652</v>
      </c>
      <c r="J75" s="351">
        <f>IF(J$16=0,0,J$16/WWP_fec!J$16)</f>
        <v>0.42914653598187752</v>
      </c>
      <c r="K75" s="351">
        <f>IF(K$16=0,0,K$16/WWP_fec!K$16)</f>
        <v>0.46629037381307042</v>
      </c>
      <c r="L75" s="351">
        <f>IF(L$16=0,0,L$16/WWP_fec!L$16)</f>
        <v>0.47259071673124964</v>
      </c>
      <c r="M75" s="351">
        <f>IF(M$16=0,0,M$16/WWP_fec!M$16)</f>
        <v>0.46975744585830803</v>
      </c>
      <c r="N75" s="351">
        <f>IF(N$16=0,0,N$16/WWP_fec!N$16)</f>
        <v>0.4484184643655183</v>
      </c>
      <c r="O75" s="351">
        <f>IF(O$16=0,0,O$16/WWP_fec!O$16)</f>
        <v>0.4198780604663902</v>
      </c>
      <c r="P75" s="351">
        <f>IF(P$16=0,0,P$16/WWP_fec!P$16)</f>
        <v>0.41634862291465535</v>
      </c>
      <c r="Q75" s="351">
        <f>IF(Q$16=0,0,Q$16/WWP_fec!Q$16)</f>
        <v>0.41716645944357089</v>
      </c>
      <c r="R75" s="351">
        <f>IF(R$16=0,0,R$16/WWP_fec!R$16)</f>
        <v>0.42577397593121924</v>
      </c>
      <c r="S75" s="351">
        <f>IF(S$16=0,0,S$16/WWP_fec!S$16)</f>
        <v>0.42223865688128143</v>
      </c>
      <c r="T75" s="351">
        <f>IF(T$16=0,0,T$16/WWP_fec!T$16)</f>
        <v>0.41965845783399069</v>
      </c>
      <c r="U75" s="351">
        <f>IF(U$16=0,0,U$16/WWP_fec!U$16)</f>
        <v>0.41663215560558448</v>
      </c>
      <c r="V75" s="351">
        <f>IF(V$16=0,0,V$16/WWP_fec!V$16)</f>
        <v>0.41615788063339537</v>
      </c>
      <c r="W75" s="351">
        <f>IF(W$16=0,0,W$16/WWP_fec!W$16)</f>
        <v>0.41630218327278729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0.43780239596398396</v>
      </c>
      <c r="C76" s="351">
        <f>IF(C$27=0,0,C$27/WWP_fec!C$27)</f>
        <v>0.43780239596398401</v>
      </c>
      <c r="D76" s="351">
        <f>IF(D$27=0,0,D$27/WWP_fec!D$27)</f>
        <v>0.43780239596398385</v>
      </c>
      <c r="E76" s="351">
        <f>IF(E$27=0,0,E$27/WWP_fec!E$27)</f>
        <v>0.43780239596398407</v>
      </c>
      <c r="F76" s="351">
        <f>IF(F$27=0,0,F$27/WWP_fec!F$27)</f>
        <v>0.43780239596398413</v>
      </c>
      <c r="G76" s="351">
        <f>IF(G$27=0,0,G$27/WWP_fec!G$27)</f>
        <v>0.43780239596398396</v>
      </c>
      <c r="H76" s="351">
        <f>IF(H$27=0,0,H$27/WWP_fec!H$27)</f>
        <v>0.43780239596398379</v>
      </c>
      <c r="I76" s="351">
        <f>IF(I$27=0,0,I$27/WWP_fec!I$27)</f>
        <v>0.43780239596398407</v>
      </c>
      <c r="J76" s="351">
        <f>IF(J$27=0,0,J$27/WWP_fec!J$27)</f>
        <v>0.43780239596398418</v>
      </c>
      <c r="K76" s="351">
        <f>IF(K$27=0,0,K$27/WWP_fec!K$27)</f>
        <v>0.43780239596398401</v>
      </c>
      <c r="L76" s="351">
        <f>IF(L$27=0,0,L$27/WWP_fec!L$27)</f>
        <v>0.43780239596398424</v>
      </c>
      <c r="M76" s="351">
        <f>IF(M$27=0,0,M$27/WWP_fec!M$27)</f>
        <v>0.43780239596398424</v>
      </c>
      <c r="N76" s="351">
        <f>IF(N$27=0,0,N$27/WWP_fec!N$27)</f>
        <v>0.43780239596398418</v>
      </c>
      <c r="O76" s="351">
        <f>IF(O$27=0,0,O$27/WWP_fec!O$27)</f>
        <v>0.43780239596398401</v>
      </c>
      <c r="P76" s="351">
        <f>IF(P$27=0,0,P$27/WWP_fec!P$27)</f>
        <v>0.43780239596398418</v>
      </c>
      <c r="Q76" s="351">
        <f>IF(Q$27=0,0,Q$27/WWP_fec!Q$27)</f>
        <v>0.43780239596398401</v>
      </c>
      <c r="R76" s="351">
        <f>IF(R$27=0,0,R$27/WWP_fec!R$27)</f>
        <v>0.43780239596398401</v>
      </c>
      <c r="S76" s="351">
        <f>IF(S$27=0,0,S$27/WWP_fec!S$27)</f>
        <v>0.43780239596398407</v>
      </c>
      <c r="T76" s="351">
        <f>IF(T$27=0,0,T$27/WWP_fec!T$27)</f>
        <v>0.43780239596398413</v>
      </c>
      <c r="U76" s="351">
        <f>IF(U$27=0,0,U$27/WWP_fec!U$27)</f>
        <v>0.43780239596398401</v>
      </c>
      <c r="V76" s="351">
        <f>IF(V$27=0,0,V$27/WWP_fec!V$27)</f>
        <v>0.43780239596398407</v>
      </c>
      <c r="W76" s="351">
        <f>IF(W$27=0,0,W$27/WWP_fec!W$27)</f>
        <v>0.43780239596398407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0.31446967498784062</v>
      </c>
      <c r="C77" s="351">
        <f>IF(C$28=0,0,C$28/WWP_fec!C$28)</f>
        <v>0.31469048654395948</v>
      </c>
      <c r="D77" s="351">
        <f>IF(D$28=0,0,D$28/WWP_fec!D$28)</f>
        <v>0.31432105813434175</v>
      </c>
      <c r="E77" s="351">
        <f>IF(E$28=0,0,E$28/WWP_fec!E$28)</f>
        <v>0.31660379274187228</v>
      </c>
      <c r="F77" s="351">
        <f>IF(F$28=0,0,F$28/WWP_fec!F$28)</f>
        <v>0.31609173058297901</v>
      </c>
      <c r="G77" s="351">
        <f>IF(G$28=0,0,G$28/WWP_fec!G$28)</f>
        <v>0.31442808060944605</v>
      </c>
      <c r="H77" s="351">
        <f>IF(H$28=0,0,H$28/WWP_fec!H$28)</f>
        <v>0.31150107306696917</v>
      </c>
      <c r="I77" s="351">
        <f>IF(I$28=0,0,I$28/WWP_fec!I$28)</f>
        <v>0.30805314752523949</v>
      </c>
      <c r="J77" s="351">
        <f>IF(J$28=0,0,J$28/WWP_fec!J$28)</f>
        <v>0.31216444150463185</v>
      </c>
      <c r="K77" s="351">
        <f>IF(K$28=0,0,K$28/WWP_fec!K$28)</f>
        <v>0.32677718321622384</v>
      </c>
      <c r="L77" s="351">
        <f>IF(L$28=0,0,L$28/WWP_fec!L$28)</f>
        <v>0.32838033835291236</v>
      </c>
      <c r="M77" s="351">
        <f>IF(M$28=0,0,M$28/WWP_fec!M$28)</f>
        <v>0.32329499700416298</v>
      </c>
      <c r="N77" s="351">
        <f>IF(N$28=0,0,N$28/WWP_fec!N$28)</f>
        <v>0.32189235389714527</v>
      </c>
      <c r="O77" s="351">
        <f>IF(O$28=0,0,O$28/WWP_fec!O$28)</f>
        <v>0.31013240133192971</v>
      </c>
      <c r="P77" s="351">
        <f>IF(P$28=0,0,P$28/WWP_fec!P$28)</f>
        <v>0.30496374730484738</v>
      </c>
      <c r="Q77" s="351">
        <f>IF(Q$28=0,0,Q$28/WWP_fec!Q$28)</f>
        <v>0.3042206321504401</v>
      </c>
      <c r="R77" s="351">
        <f>IF(R$28=0,0,R$28/WWP_fec!R$28)</f>
        <v>0.30944603630490136</v>
      </c>
      <c r="S77" s="351">
        <f>IF(S$28=0,0,S$28/WWP_fec!S$28)</f>
        <v>0.30635125988528356</v>
      </c>
      <c r="T77" s="351">
        <f>IF(T$28=0,0,T$28/WWP_fec!T$28)</f>
        <v>0.30404148454431063</v>
      </c>
      <c r="U77" s="351">
        <f>IF(U$28=0,0,U$28/WWP_fec!U$28)</f>
        <v>0.30214855725264622</v>
      </c>
      <c r="V77" s="351">
        <f>IF(V$28=0,0,V$28/WWP_fec!V$28)</f>
        <v>0.30144120775931804</v>
      </c>
      <c r="W77" s="351">
        <f>IF(W$28=0,0,W$28/WWP_fec!W$28)</f>
        <v>0.30183330023015847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0.51076946195798134</v>
      </c>
      <c r="C78" s="339">
        <f>IF(C$48=0,0,C$48/WWP_fec!C$48)</f>
        <v>0.51076946195798145</v>
      </c>
      <c r="D78" s="339">
        <f>IF(D$48=0,0,D$48/WWP_fec!D$48)</f>
        <v>0.51076946195798167</v>
      </c>
      <c r="E78" s="339">
        <f>IF(E$48=0,0,E$48/WWP_fec!E$48)</f>
        <v>0.51076946195798123</v>
      </c>
      <c r="F78" s="339">
        <f>IF(F$48=0,0,F$48/WWP_fec!F$48)</f>
        <v>0.51076946195798134</v>
      </c>
      <c r="G78" s="339">
        <f>IF(G$48=0,0,G$48/WWP_fec!G$48)</f>
        <v>0.51076946195798145</v>
      </c>
      <c r="H78" s="339">
        <f>IF(H$48=0,0,H$48/WWP_fec!H$48)</f>
        <v>0.51076946195798156</v>
      </c>
      <c r="I78" s="339">
        <f>IF(I$48=0,0,I$48/WWP_fec!I$48)</f>
        <v>0.51076946195798167</v>
      </c>
      <c r="J78" s="339">
        <f>IF(J$48=0,0,J$48/WWP_fec!J$48)</f>
        <v>0.51076946195798145</v>
      </c>
      <c r="K78" s="339">
        <f>IF(K$48=0,0,K$48/WWP_fec!K$48)</f>
        <v>0.51076946195798145</v>
      </c>
      <c r="L78" s="339">
        <f>IF(L$48=0,0,L$48/WWP_fec!L$48)</f>
        <v>0.51076946195798156</v>
      </c>
      <c r="M78" s="339">
        <f>IF(M$48=0,0,M$48/WWP_fec!M$48)</f>
        <v>0.51076946195798134</v>
      </c>
      <c r="N78" s="339">
        <f>IF(N$48=0,0,N$48/WWP_fec!N$48)</f>
        <v>0.51076946195798134</v>
      </c>
      <c r="O78" s="339">
        <f>IF(O$48=0,0,O$48/WWP_fec!O$48)</f>
        <v>0.51076946195798123</v>
      </c>
      <c r="P78" s="339">
        <f>IF(P$48=0,0,P$48/WWP_fec!P$48)</f>
        <v>0.51076946195798134</v>
      </c>
      <c r="Q78" s="339">
        <f>IF(Q$48=0,0,Q$48/WWP_fec!Q$48)</f>
        <v>0.51076946195798123</v>
      </c>
      <c r="R78" s="339">
        <f>IF(R$48=0,0,R$48/WWP_fec!R$48)</f>
        <v>0.51076946195798156</v>
      </c>
      <c r="S78" s="339">
        <f>IF(S$48=0,0,S$48/WWP_fec!S$48)</f>
        <v>0.51076946195798156</v>
      </c>
      <c r="T78" s="339">
        <f>IF(T$48=0,0,T$48/WWP_fec!T$48)</f>
        <v>0.51076946195798134</v>
      </c>
      <c r="U78" s="339">
        <f>IF(U$48=0,0,U$48/WWP_fec!U$48)</f>
        <v>0.51076946195798156</v>
      </c>
      <c r="V78" s="339">
        <f>IF(V$48=0,0,V$48/WWP_fec!V$48)</f>
        <v>0.51076946195798134</v>
      </c>
      <c r="W78" s="339">
        <f>IF(W$48=0,0,W$48/WWP_fec!W$48)</f>
        <v>0.51076946195798134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HU: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57.053699999080592</v>
      </c>
      <c r="C5" s="225">
        <v>56.599289999195143</v>
      </c>
      <c r="D5" s="225">
        <v>54.933119999106978</v>
      </c>
      <c r="E5" s="225">
        <v>53.367929999016958</v>
      </c>
      <c r="F5" s="225">
        <v>49.884119999266453</v>
      </c>
      <c r="G5" s="225">
        <v>42.815519999306822</v>
      </c>
      <c r="H5" s="225">
        <v>27.769499999464561</v>
      </c>
      <c r="I5" s="225">
        <v>25.396469999583129</v>
      </c>
      <c r="J5" s="225">
        <v>30.798899999385188</v>
      </c>
      <c r="K5" s="225">
        <v>31.05135000097356</v>
      </c>
      <c r="L5" s="225">
        <v>43.458780961473117</v>
      </c>
      <c r="M5" s="225">
        <v>59.418630002108252</v>
      </c>
      <c r="N5" s="225">
        <v>40.066918920918013</v>
      </c>
      <c r="O5" s="225">
        <v>21.289620960529689</v>
      </c>
      <c r="P5" s="225">
        <v>16.70814000039061</v>
      </c>
      <c r="Q5" s="225">
        <v>20.931208920361421</v>
      </c>
      <c r="R5" s="225">
        <v>38.71799892059002</v>
      </c>
      <c r="S5" s="225">
        <v>43.293520800304208</v>
      </c>
      <c r="T5" s="225">
        <v>51.672969719661531</v>
      </c>
      <c r="U5" s="225">
        <v>42.532388640302408</v>
      </c>
      <c r="V5" s="225">
        <v>40.495651200420617</v>
      </c>
      <c r="W5" s="225">
        <v>52.024040640431913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2.4247252759613862</v>
      </c>
      <c r="C10" s="262">
        <v>2.348799660995248</v>
      </c>
      <c r="D10" s="262">
        <v>2.3505429763445198</v>
      </c>
      <c r="E10" s="262">
        <v>1.915488355708086</v>
      </c>
      <c r="F10" s="262">
        <v>1.7882933885259169</v>
      </c>
      <c r="G10" s="262">
        <v>1.686580743943884</v>
      </c>
      <c r="H10" s="262">
        <v>1.1290349684445951</v>
      </c>
      <c r="I10" s="262">
        <v>1.23492626923361</v>
      </c>
      <c r="J10" s="262">
        <v>1.122318559350407</v>
      </c>
      <c r="K10" s="262">
        <v>0.49351535815870867</v>
      </c>
      <c r="L10" s="262">
        <v>0.61770631991150382</v>
      </c>
      <c r="M10" s="262">
        <v>1.0651463380327171</v>
      </c>
      <c r="N10" s="262">
        <v>0.3985662288831151</v>
      </c>
      <c r="O10" s="262">
        <v>0.20360649585915039</v>
      </c>
      <c r="P10" s="262">
        <v>0.28472387872527699</v>
      </c>
      <c r="Q10" s="262">
        <v>0.41658926074952302</v>
      </c>
      <c r="R10" s="262">
        <v>1.009526736084523</v>
      </c>
      <c r="S10" s="262">
        <v>1.2719015224607699</v>
      </c>
      <c r="T10" s="262">
        <v>2.0031719315036458</v>
      </c>
      <c r="U10" s="262">
        <v>1.230702503833323</v>
      </c>
      <c r="V10" s="262">
        <v>1.023140253296112</v>
      </c>
      <c r="W10" s="262">
        <v>1.384548782312057</v>
      </c>
      <c r="DA10" s="68" t="s">
        <v>2988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0.33473828998333549</v>
      </c>
      <c r="N11" s="228">
        <v>0.12383549432727869</v>
      </c>
      <c r="O11" s="228">
        <v>0.1037443289247844</v>
      </c>
      <c r="P11" s="228">
        <v>0.15910526043631551</v>
      </c>
      <c r="Q11" s="228">
        <v>0.2477675060316453</v>
      </c>
      <c r="R11" s="228">
        <v>0.33154573866092468</v>
      </c>
      <c r="S11" s="228">
        <v>0.50062048708132878</v>
      </c>
      <c r="T11" s="228">
        <v>0.78355281667172716</v>
      </c>
      <c r="U11" s="228">
        <v>0.69120083545440025</v>
      </c>
      <c r="V11" s="228">
        <v>0.65663011142995364</v>
      </c>
      <c r="W11" s="228">
        <v>0.76302061502863816</v>
      </c>
      <c r="DA11" s="69" t="s">
        <v>2989</v>
      </c>
    </row>
    <row r="12" spans="1:105" ht="12" customHeight="1" x14ac:dyDescent="0.25">
      <c r="A12" s="37" t="s">
        <v>162</v>
      </c>
      <c r="B12" s="228">
        <v>2.4247252759613862</v>
      </c>
      <c r="C12" s="228">
        <v>2.348799660995248</v>
      </c>
      <c r="D12" s="228">
        <v>2.3505429763445198</v>
      </c>
      <c r="E12" s="228">
        <v>1.915488355708086</v>
      </c>
      <c r="F12" s="228">
        <v>1.7882933885259169</v>
      </c>
      <c r="G12" s="228">
        <v>1.686580743943884</v>
      </c>
      <c r="H12" s="228">
        <v>1.1290349684445951</v>
      </c>
      <c r="I12" s="228">
        <v>1.23492626923361</v>
      </c>
      <c r="J12" s="228">
        <v>1.122318559350407</v>
      </c>
      <c r="K12" s="228">
        <v>0.49351535815870867</v>
      </c>
      <c r="L12" s="228">
        <v>0.61770631991150382</v>
      </c>
      <c r="M12" s="228">
        <v>0.73040804804938142</v>
      </c>
      <c r="N12" s="228">
        <v>0.27473073455583641</v>
      </c>
      <c r="O12" s="228">
        <v>9.9862166934365962E-2</v>
      </c>
      <c r="P12" s="228">
        <v>0.12561861828896151</v>
      </c>
      <c r="Q12" s="228">
        <v>0.16882175471787769</v>
      </c>
      <c r="R12" s="228">
        <v>0.67798099742359874</v>
      </c>
      <c r="S12" s="228">
        <v>0.7712810353794417</v>
      </c>
      <c r="T12" s="228">
        <v>1.2196191148319191</v>
      </c>
      <c r="U12" s="228">
        <v>0.53950166837892322</v>
      </c>
      <c r="V12" s="228">
        <v>0.36651014186615838</v>
      </c>
      <c r="W12" s="228">
        <v>0.62152816728341842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41.981386067155761</v>
      </c>
      <c r="C16" s="263">
        <v>41.680916693478252</v>
      </c>
      <c r="D16" s="263">
        <v>40.352622942715627</v>
      </c>
      <c r="E16" s="263">
        <v>40.297614092238902</v>
      </c>
      <c r="F16" s="263">
        <v>37.334828503073453</v>
      </c>
      <c r="G16" s="263">
        <v>31.006421638280671</v>
      </c>
      <c r="H16" s="263">
        <v>18.655908322203011</v>
      </c>
      <c r="I16" s="263">
        <v>15.407096238743179</v>
      </c>
      <c r="J16" s="263">
        <v>21.06160654764966</v>
      </c>
      <c r="K16" s="263">
        <v>25.302243448792261</v>
      </c>
      <c r="L16" s="263">
        <v>35.865237896197947</v>
      </c>
      <c r="M16" s="263">
        <v>49.021381191950177</v>
      </c>
      <c r="N16" s="263">
        <v>31.847713004954461</v>
      </c>
      <c r="O16" s="263">
        <v>13.473901159490049</v>
      </c>
      <c r="P16" s="263">
        <v>9.4158753892923563</v>
      </c>
      <c r="Q16" s="263">
        <v>12.212659187912379</v>
      </c>
      <c r="R16" s="263">
        <v>26.2870762208393</v>
      </c>
      <c r="S16" s="263">
        <v>27.40146546166255</v>
      </c>
      <c r="T16" s="263">
        <v>30.737465298579121</v>
      </c>
      <c r="U16" s="263">
        <v>24.02303740224102</v>
      </c>
      <c r="V16" s="263">
        <v>22.733494914845259</v>
      </c>
      <c r="W16" s="263">
        <v>29.05262995625143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2.482877889428087</v>
      </c>
      <c r="M19" s="231">
        <v>0</v>
      </c>
      <c r="N19" s="231">
        <v>0</v>
      </c>
      <c r="O19" s="231">
        <v>1.895138081296962</v>
      </c>
      <c r="P19" s="231">
        <v>0</v>
      </c>
      <c r="Q19" s="231">
        <v>0</v>
      </c>
      <c r="R19" s="231">
        <v>0</v>
      </c>
      <c r="S19" s="231">
        <v>1.8985378099540851</v>
      </c>
      <c r="T19" s="231">
        <v>1.801747399214451</v>
      </c>
      <c r="U19" s="231">
        <v>1.6934734013033479</v>
      </c>
      <c r="V19" s="231">
        <v>3.353534282791915</v>
      </c>
      <c r="W19" s="231">
        <v>6.6813754646736827</v>
      </c>
      <c r="DA19" s="73" t="s">
        <v>2997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15.405707860876699</v>
      </c>
      <c r="N20" s="231">
        <v>9.895161700512352</v>
      </c>
      <c r="O20" s="231">
        <v>5.8997675897196986</v>
      </c>
      <c r="P20" s="231">
        <v>5.2616426579898796</v>
      </c>
      <c r="Q20" s="231">
        <v>7.2635096343082424</v>
      </c>
      <c r="R20" s="231">
        <v>8.6331226220684236</v>
      </c>
      <c r="S20" s="231">
        <v>10.037953282968861</v>
      </c>
      <c r="T20" s="231">
        <v>11.318381066495309</v>
      </c>
      <c r="U20" s="231">
        <v>12.54097821748716</v>
      </c>
      <c r="V20" s="231">
        <v>12.437655217197641</v>
      </c>
      <c r="W20" s="231">
        <v>12.32873018213278</v>
      </c>
      <c r="DA20" s="73" t="s">
        <v>2998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41.981386067155761</v>
      </c>
      <c r="C23" s="231">
        <v>41.680916693478252</v>
      </c>
      <c r="D23" s="231">
        <v>40.352622942715627</v>
      </c>
      <c r="E23" s="231">
        <v>40.297614092238902</v>
      </c>
      <c r="F23" s="231">
        <v>37.334828503073453</v>
      </c>
      <c r="G23" s="231">
        <v>31.006421638280671</v>
      </c>
      <c r="H23" s="231">
        <v>18.655908322203011</v>
      </c>
      <c r="I23" s="231">
        <v>15.407096238743179</v>
      </c>
      <c r="J23" s="231">
        <v>21.06160654764966</v>
      </c>
      <c r="K23" s="231">
        <v>25.302243448792261</v>
      </c>
      <c r="L23" s="231">
        <v>33.382360006769858</v>
      </c>
      <c r="M23" s="231">
        <v>33.615673331073481</v>
      </c>
      <c r="N23" s="231">
        <v>21.95255130444211</v>
      </c>
      <c r="O23" s="231">
        <v>5.6789954884733902</v>
      </c>
      <c r="P23" s="231">
        <v>4.1542327313024776</v>
      </c>
      <c r="Q23" s="231">
        <v>4.9491495536041397</v>
      </c>
      <c r="R23" s="231">
        <v>17.65395359877088</v>
      </c>
      <c r="S23" s="231">
        <v>15.464974368739609</v>
      </c>
      <c r="T23" s="231">
        <v>17.61733683286937</v>
      </c>
      <c r="U23" s="231">
        <v>9.7885857834505074</v>
      </c>
      <c r="V23" s="231">
        <v>6.9423054148557046</v>
      </c>
      <c r="W23" s="231">
        <v>10.042524309444969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12.647588655963439</v>
      </c>
      <c r="C28" s="263">
        <f t="shared" si="0"/>
        <v>12.569573644721649</v>
      </c>
      <c r="D28" s="263">
        <f t="shared" si="0"/>
        <v>12.229954080046827</v>
      </c>
      <c r="E28" s="263">
        <f t="shared" si="0"/>
        <v>11.154827551069975</v>
      </c>
      <c r="F28" s="263">
        <f t="shared" si="0"/>
        <v>10.760998107667083</v>
      </c>
      <c r="G28" s="263">
        <f t="shared" si="0"/>
        <v>10.122517617082256</v>
      </c>
      <c r="H28" s="263">
        <f t="shared" si="0"/>
        <v>7.9845567088169496</v>
      </c>
      <c r="I28" s="263">
        <f t="shared" si="0"/>
        <v>8.7544474916063351</v>
      </c>
      <c r="J28" s="263">
        <f t="shared" si="0"/>
        <v>8.6149748923851188</v>
      </c>
      <c r="K28" s="263">
        <f t="shared" si="0"/>
        <v>5.2555911940225881</v>
      </c>
      <c r="L28" s="263">
        <f t="shared" si="0"/>
        <v>6.9758367453636776</v>
      </c>
      <c r="M28" s="263">
        <f t="shared" si="0"/>
        <v>9.3321024721253494</v>
      </c>
      <c r="N28" s="263">
        <f t="shared" si="0"/>
        <v>7.820639687080428</v>
      </c>
      <c r="O28" s="263">
        <f t="shared" si="0"/>
        <v>7.612113305180487</v>
      </c>
      <c r="P28" s="263">
        <f t="shared" si="0"/>
        <v>7.0075407323729779</v>
      </c>
      <c r="Q28" s="263">
        <f t="shared" si="0"/>
        <v>8.3019604716995143</v>
      </c>
      <c r="R28" s="263">
        <f t="shared" si="0"/>
        <v>11.421395963666196</v>
      </c>
      <c r="S28" s="263">
        <f t="shared" si="0"/>
        <v>14.62015381618089</v>
      </c>
      <c r="T28" s="263">
        <f t="shared" si="0"/>
        <v>18.932332489578755</v>
      </c>
      <c r="U28" s="263">
        <f t="shared" si="0"/>
        <v>17.278648734228071</v>
      </c>
      <c r="V28" s="263">
        <f t="shared" si="0"/>
        <v>16.739016032279252</v>
      </c>
      <c r="W28" s="263">
        <f t="shared" si="0"/>
        <v>21.586861901868421</v>
      </c>
      <c r="DA28" s="70"/>
    </row>
    <row r="29" spans="1:105" ht="12" customHeight="1" x14ac:dyDescent="0.25">
      <c r="A29" s="60" t="s">
        <v>2915</v>
      </c>
      <c r="B29" s="331">
        <v>9.2464780007683309</v>
      </c>
      <c r="C29" s="331">
        <v>9.1928054346935415</v>
      </c>
      <c r="D29" s="331">
        <v>8.960797229532222</v>
      </c>
      <c r="E29" s="331">
        <v>7.890127227721651</v>
      </c>
      <c r="F29" s="331">
        <v>7.7363270587274178</v>
      </c>
      <c r="G29" s="331">
        <v>7.6105407413131996</v>
      </c>
      <c r="H29" s="331">
        <v>6.4731533341049214</v>
      </c>
      <c r="I29" s="331">
        <v>7.5062457504970279</v>
      </c>
      <c r="J29" s="331">
        <v>6.9086745255951714</v>
      </c>
      <c r="K29" s="331">
        <v>3.2057367738667502</v>
      </c>
      <c r="L29" s="331">
        <v>4.0702241825784098</v>
      </c>
      <c r="M29" s="331">
        <v>5.3606485130393677</v>
      </c>
      <c r="N29" s="331">
        <v>5.2405058184302709</v>
      </c>
      <c r="O29" s="331">
        <v>6.5205288413592797</v>
      </c>
      <c r="P29" s="331">
        <v>6.2447161304581309</v>
      </c>
      <c r="Q29" s="331">
        <v>7.3125551856084137</v>
      </c>
      <c r="R29" s="331">
        <v>9.2917555824361706</v>
      </c>
      <c r="S29" s="331">
        <v>12.40023149154538</v>
      </c>
      <c r="T29" s="331">
        <v>16.4421450390392</v>
      </c>
      <c r="U29" s="331">
        <v>15.33242884648514</v>
      </c>
      <c r="V29" s="331">
        <v>14.8972680809129</v>
      </c>
      <c r="W29" s="331">
        <v>19.233170931599279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0.28177338896198317</v>
      </c>
      <c r="M31" s="297">
        <v>0</v>
      </c>
      <c r="N31" s="297">
        <v>0</v>
      </c>
      <c r="O31" s="297">
        <v>0.91712877890242839</v>
      </c>
      <c r="P31" s="297">
        <v>0</v>
      </c>
      <c r="Q31" s="297">
        <v>0</v>
      </c>
      <c r="R31" s="297">
        <v>0</v>
      </c>
      <c r="S31" s="297">
        <v>0.85916238209304308</v>
      </c>
      <c r="T31" s="297">
        <v>0.96379424177715434</v>
      </c>
      <c r="U31" s="297">
        <v>1.080840028433564</v>
      </c>
      <c r="V31" s="297">
        <v>2.197572322971757</v>
      </c>
      <c r="W31" s="297">
        <v>4.4231464264601463</v>
      </c>
      <c r="DA31" s="122" t="s">
        <v>3008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1.6846645877511259</v>
      </c>
      <c r="N32" s="297">
        <v>1.6282378724581039</v>
      </c>
      <c r="O32" s="297">
        <v>2.8551200035328139</v>
      </c>
      <c r="P32" s="297">
        <v>3.4895815227568949</v>
      </c>
      <c r="Q32" s="297">
        <v>4.3491605083558218</v>
      </c>
      <c r="R32" s="297">
        <v>3.051570461604538</v>
      </c>
      <c r="S32" s="297">
        <v>4.5425652355813657</v>
      </c>
      <c r="T32" s="297">
        <v>6.0544505311254042</v>
      </c>
      <c r="U32" s="297">
        <v>8.004135903605782</v>
      </c>
      <c r="V32" s="297">
        <v>8.1504003129568687</v>
      </c>
      <c r="W32" s="297">
        <v>8.1617593766757803</v>
      </c>
      <c r="DA32" s="122" t="s">
        <v>3009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9.2464780007683309</v>
      </c>
      <c r="C34" s="297">
        <v>9.1928054346935415</v>
      </c>
      <c r="D34" s="297">
        <v>8.960797229532222</v>
      </c>
      <c r="E34" s="297">
        <v>7.890127227721651</v>
      </c>
      <c r="F34" s="297">
        <v>7.7363270587274178</v>
      </c>
      <c r="G34" s="297">
        <v>7.6105407413131996</v>
      </c>
      <c r="H34" s="297">
        <v>6.4731533341049214</v>
      </c>
      <c r="I34" s="297">
        <v>7.5062457504970279</v>
      </c>
      <c r="J34" s="297">
        <v>6.9086745255951714</v>
      </c>
      <c r="K34" s="297">
        <v>3.2057367738667502</v>
      </c>
      <c r="L34" s="297">
        <v>3.788450793616426</v>
      </c>
      <c r="M34" s="297">
        <v>3.6759839252882411</v>
      </c>
      <c r="N34" s="297">
        <v>3.6122679459721669</v>
      </c>
      <c r="O34" s="297">
        <v>2.7482800589240379</v>
      </c>
      <c r="P34" s="297">
        <v>2.755134607701236</v>
      </c>
      <c r="Q34" s="297">
        <v>2.9633946772525919</v>
      </c>
      <c r="R34" s="297">
        <v>6.2401851208316321</v>
      </c>
      <c r="S34" s="297">
        <v>6.9985038738709724</v>
      </c>
      <c r="T34" s="297">
        <v>9.4239002661366449</v>
      </c>
      <c r="U34" s="297">
        <v>6.247452914445792</v>
      </c>
      <c r="V34" s="297">
        <v>4.5492954449842706</v>
      </c>
      <c r="W34" s="297">
        <v>6.6482651284633514</v>
      </c>
      <c r="DA34" s="122" t="s">
        <v>3011</v>
      </c>
    </row>
    <row r="35" spans="1:105" ht="12" customHeight="1" x14ac:dyDescent="0.25">
      <c r="A35" s="60" t="s">
        <v>2922</v>
      </c>
      <c r="B35" s="331">
        <v>3.4011106551951071</v>
      </c>
      <c r="C35" s="331">
        <v>3.3767682100281071</v>
      </c>
      <c r="D35" s="331">
        <v>3.269156850514606</v>
      </c>
      <c r="E35" s="331">
        <v>3.2647003233483232</v>
      </c>
      <c r="F35" s="331">
        <v>3.0246710489396649</v>
      </c>
      <c r="G35" s="331">
        <v>2.5119768757690562</v>
      </c>
      <c r="H35" s="331">
        <v>1.5114033747120279</v>
      </c>
      <c r="I35" s="331">
        <v>1.248201741109308</v>
      </c>
      <c r="J35" s="331">
        <v>1.7063003667899479</v>
      </c>
      <c r="K35" s="331">
        <v>2.049854420155838</v>
      </c>
      <c r="L35" s="331">
        <v>2.9056125627852678</v>
      </c>
      <c r="M35" s="331">
        <v>3.9714539590859821</v>
      </c>
      <c r="N35" s="331">
        <v>2.5801338686501571</v>
      </c>
      <c r="O35" s="331">
        <v>1.0915844638212071</v>
      </c>
      <c r="P35" s="331">
        <v>0.76282460191484702</v>
      </c>
      <c r="Q35" s="331">
        <v>0.98940528609110112</v>
      </c>
      <c r="R35" s="331">
        <v>2.129640381230026</v>
      </c>
      <c r="S35" s="331">
        <v>2.21992232463551</v>
      </c>
      <c r="T35" s="331">
        <v>2.4901874505395529</v>
      </c>
      <c r="U35" s="331">
        <v>1.94621988774293</v>
      </c>
      <c r="V35" s="331">
        <v>1.8417479513663511</v>
      </c>
      <c r="W35" s="331">
        <v>2.3536909702691422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0.20114968171307751</v>
      </c>
      <c r="M38" s="231">
        <v>0</v>
      </c>
      <c r="N38" s="231">
        <v>0</v>
      </c>
      <c r="O38" s="231">
        <v>0.15353409987594049</v>
      </c>
      <c r="P38" s="231">
        <v>0</v>
      </c>
      <c r="Q38" s="231">
        <v>0</v>
      </c>
      <c r="R38" s="231">
        <v>0</v>
      </c>
      <c r="S38" s="231">
        <v>0.15380952797500361</v>
      </c>
      <c r="T38" s="231">
        <v>0.14596807898709549</v>
      </c>
      <c r="U38" s="231">
        <v>0.13719629028562311</v>
      </c>
      <c r="V38" s="231">
        <v>0.27168567430147278</v>
      </c>
      <c r="W38" s="231">
        <v>0.54128982897110844</v>
      </c>
      <c r="DA38" s="73" t="s">
        <v>3015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</v>
      </c>
      <c r="F39" s="231">
        <v>0</v>
      </c>
      <c r="G39" s="231">
        <v>0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1.2480892620513859</v>
      </c>
      <c r="N39" s="231">
        <v>0.80165385298749814</v>
      </c>
      <c r="O39" s="231">
        <v>0.47796807805421471</v>
      </c>
      <c r="P39" s="231">
        <v>0.42627055903518662</v>
      </c>
      <c r="Q39" s="231">
        <v>0.58845127151924381</v>
      </c>
      <c r="R39" s="231">
        <v>0.6994100978598804</v>
      </c>
      <c r="S39" s="231">
        <v>0.81322207447947392</v>
      </c>
      <c r="T39" s="231">
        <v>0.91695558558349888</v>
      </c>
      <c r="U39" s="231">
        <v>1.0160039636098439</v>
      </c>
      <c r="V39" s="231">
        <v>1.0076332786436719</v>
      </c>
      <c r="W39" s="231">
        <v>0.99880874634299921</v>
      </c>
      <c r="DA39" s="73" t="s">
        <v>3016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3.4011106551951071</v>
      </c>
      <c r="C42" s="231">
        <v>3.3767682100281071</v>
      </c>
      <c r="D42" s="231">
        <v>3.269156850514606</v>
      </c>
      <c r="E42" s="231">
        <v>3.2647003233483232</v>
      </c>
      <c r="F42" s="231">
        <v>3.0246710489396649</v>
      </c>
      <c r="G42" s="231">
        <v>2.5119768757690562</v>
      </c>
      <c r="H42" s="231">
        <v>1.5114033747120279</v>
      </c>
      <c r="I42" s="231">
        <v>1.248201741109308</v>
      </c>
      <c r="J42" s="231">
        <v>1.7063003667899479</v>
      </c>
      <c r="K42" s="231">
        <v>2.049854420155838</v>
      </c>
      <c r="L42" s="231">
        <v>2.7044628810721898</v>
      </c>
      <c r="M42" s="231">
        <v>2.7233646970345959</v>
      </c>
      <c r="N42" s="231">
        <v>1.778480015662659</v>
      </c>
      <c r="O42" s="231">
        <v>0.46008228589105221</v>
      </c>
      <c r="P42" s="231">
        <v>0.33655404287966051</v>
      </c>
      <c r="Q42" s="231">
        <v>0.40095401457185742</v>
      </c>
      <c r="R42" s="231">
        <v>1.430230283370145</v>
      </c>
      <c r="S42" s="231">
        <v>1.2528907221810319</v>
      </c>
      <c r="T42" s="231">
        <v>1.427263785968959</v>
      </c>
      <c r="U42" s="231">
        <v>0.79301963384746366</v>
      </c>
      <c r="V42" s="231">
        <v>0.56242899842120697</v>
      </c>
      <c r="W42" s="231">
        <v>0.81359239495503455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1.0000000000000002</v>
      </c>
      <c r="D52" s="234">
        <f t="shared" si="1"/>
        <v>1</v>
      </c>
      <c r="E52" s="234">
        <f t="shared" si="1"/>
        <v>1</v>
      </c>
      <c r="F52" s="234">
        <f t="shared" si="1"/>
        <v>1</v>
      </c>
      <c r="G52" s="234">
        <f t="shared" si="1"/>
        <v>0.99999999999999978</v>
      </c>
      <c r="H52" s="234">
        <f t="shared" si="1"/>
        <v>0.99999999999999989</v>
      </c>
      <c r="I52" s="234">
        <f t="shared" si="1"/>
        <v>0.99999999999999989</v>
      </c>
      <c r="J52" s="234">
        <f t="shared" si="1"/>
        <v>0.99999999999999989</v>
      </c>
      <c r="K52" s="234">
        <f t="shared" si="1"/>
        <v>0.99999999999999989</v>
      </c>
      <c r="L52" s="234">
        <f t="shared" si="1"/>
        <v>1.0000000000000002</v>
      </c>
      <c r="M52" s="234">
        <f t="shared" si="1"/>
        <v>0.99999999999999989</v>
      </c>
      <c r="N52" s="234">
        <f t="shared" si="1"/>
        <v>0.99999999999999967</v>
      </c>
      <c r="O52" s="234">
        <f t="shared" si="1"/>
        <v>0.99999999999999978</v>
      </c>
      <c r="P52" s="234">
        <f t="shared" si="1"/>
        <v>1</v>
      </c>
      <c r="Q52" s="234">
        <f t="shared" si="1"/>
        <v>0.99999999999999989</v>
      </c>
      <c r="R52" s="234">
        <f t="shared" si="1"/>
        <v>1</v>
      </c>
      <c r="S52" s="234">
        <f t="shared" si="1"/>
        <v>1</v>
      </c>
      <c r="T52" s="234">
        <f t="shared" si="1"/>
        <v>0.99999999999999978</v>
      </c>
      <c r="U52" s="234">
        <f t="shared" si="1"/>
        <v>1.0000000000000002</v>
      </c>
      <c r="V52" s="234">
        <f t="shared" si="1"/>
        <v>1.0000000000000002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4.2499001396937623E-2</v>
      </c>
      <c r="C57" s="302">
        <f t="shared" si="6"/>
        <v>4.1498747793985553E-2</v>
      </c>
      <c r="D57" s="302">
        <f t="shared" si="6"/>
        <v>4.2789176663963951E-2</v>
      </c>
      <c r="E57" s="302">
        <f t="shared" si="6"/>
        <v>3.5892123898067049E-2</v>
      </c>
      <c r="F57" s="302">
        <f t="shared" si="6"/>
        <v>3.5848951300578497E-2</v>
      </c>
      <c r="G57" s="302">
        <f t="shared" si="6"/>
        <v>3.939180801660682E-2</v>
      </c>
      <c r="H57" s="302">
        <f t="shared" si="6"/>
        <v>4.0657374762468342E-2</v>
      </c>
      <c r="I57" s="302">
        <f t="shared" si="6"/>
        <v>4.8625902310592016E-2</v>
      </c>
      <c r="J57" s="302">
        <f t="shared" si="6"/>
        <v>3.6440215701626061E-2</v>
      </c>
      <c r="K57" s="302">
        <f t="shared" si="6"/>
        <v>1.5893523410197476E-2</v>
      </c>
      <c r="L57" s="302">
        <f t="shared" si="6"/>
        <v>1.4213613595353952E-2</v>
      </c>
      <c r="M57" s="302">
        <f t="shared" si="6"/>
        <v>1.7926134244342629E-2</v>
      </c>
      <c r="N57" s="302">
        <f t="shared" si="6"/>
        <v>9.9475137998453096E-3</v>
      </c>
      <c r="O57" s="302">
        <f t="shared" si="6"/>
        <v>9.5636505805636769E-3</v>
      </c>
      <c r="P57" s="302">
        <f t="shared" si="6"/>
        <v>1.7041027829466392E-2</v>
      </c>
      <c r="Q57" s="302">
        <f t="shared" si="6"/>
        <v>1.9902780691480947E-2</v>
      </c>
      <c r="R57" s="302">
        <f t="shared" si="6"/>
        <v>2.6073835534606161E-2</v>
      </c>
      <c r="S57" s="302">
        <f t="shared" si="6"/>
        <v>2.9378565174395167E-2</v>
      </c>
      <c r="T57" s="302">
        <f t="shared" si="6"/>
        <v>3.8766340358824786E-2</v>
      </c>
      <c r="U57" s="302">
        <f t="shared" si="6"/>
        <v>2.893565452534087E-2</v>
      </c>
      <c r="V57" s="302">
        <f t="shared" si="6"/>
        <v>2.5265435249637001E-2</v>
      </c>
      <c r="W57" s="302">
        <f t="shared" si="6"/>
        <v>2.6613634105844844E-2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0.73582232296647332</v>
      </c>
      <c r="C58" s="303">
        <f t="shared" si="7"/>
        <v>0.73642119351799229</v>
      </c>
      <c r="D58" s="303">
        <f t="shared" si="7"/>
        <v>0.7345772995120543</v>
      </c>
      <c r="E58" s="303">
        <f t="shared" si="7"/>
        <v>0.75509044650937718</v>
      </c>
      <c r="F58" s="303">
        <f t="shared" si="7"/>
        <v>0.74843113406876705</v>
      </c>
      <c r="G58" s="303">
        <f t="shared" si="7"/>
        <v>0.72418650150185404</v>
      </c>
      <c r="H58" s="303">
        <f t="shared" si="7"/>
        <v>0.67181289985641535</v>
      </c>
      <c r="I58" s="303">
        <f t="shared" si="7"/>
        <v>0.60666290389948208</v>
      </c>
      <c r="J58" s="303">
        <f t="shared" si="7"/>
        <v>0.68384281737562358</v>
      </c>
      <c r="K58" s="303">
        <f t="shared" si="7"/>
        <v>0.81485163923626358</v>
      </c>
      <c r="L58" s="303">
        <f t="shared" si="7"/>
        <v>0.82527022393916283</v>
      </c>
      <c r="M58" s="303">
        <f t="shared" si="7"/>
        <v>0.82501702227417284</v>
      </c>
      <c r="N58" s="303">
        <f t="shared" si="7"/>
        <v>0.79486304069983038</v>
      </c>
      <c r="O58" s="303">
        <f t="shared" si="7"/>
        <v>0.63288591114281711</v>
      </c>
      <c r="P58" s="303">
        <f t="shared" si="7"/>
        <v>0.56355018506382082</v>
      </c>
      <c r="Q58" s="303">
        <f t="shared" si="7"/>
        <v>0.583466498967108</v>
      </c>
      <c r="R58" s="303">
        <f t="shared" si="7"/>
        <v>0.67893684988094716</v>
      </c>
      <c r="S58" s="303">
        <f t="shared" si="7"/>
        <v>0.63292300915082911</v>
      </c>
      <c r="T58" s="303">
        <f t="shared" si="7"/>
        <v>0.59484611519983022</v>
      </c>
      <c r="U58" s="303">
        <f t="shared" si="7"/>
        <v>0.56481749956261607</v>
      </c>
      <c r="V58" s="303">
        <f t="shared" si="7"/>
        <v>0.56138114194862321</v>
      </c>
      <c r="W58" s="303">
        <f t="shared" si="7"/>
        <v>0.55844624136465826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0.22167867563658888</v>
      </c>
      <c r="C60" s="303">
        <f t="shared" si="9"/>
        <v>0.22208005868802225</v>
      </c>
      <c r="D60" s="303">
        <f t="shared" si="9"/>
        <v>0.22263352382398166</v>
      </c>
      <c r="E60" s="303">
        <f t="shared" si="9"/>
        <v>0.20901742959255581</v>
      </c>
      <c r="F60" s="303">
        <f t="shared" si="9"/>
        <v>0.21571991463065449</v>
      </c>
      <c r="G60" s="303">
        <f t="shared" si="9"/>
        <v>0.23642169048153888</v>
      </c>
      <c r="H60" s="303">
        <f t="shared" si="9"/>
        <v>0.28752972538111615</v>
      </c>
      <c r="I60" s="303">
        <f t="shared" si="9"/>
        <v>0.34471119378992571</v>
      </c>
      <c r="J60" s="303">
        <f t="shared" si="9"/>
        <v>0.27971696692275022</v>
      </c>
      <c r="K60" s="303">
        <f t="shared" si="9"/>
        <v>0.16925483735353886</v>
      </c>
      <c r="L60" s="303">
        <f t="shared" si="9"/>
        <v>0.16051616246548345</v>
      </c>
      <c r="M60" s="303">
        <f t="shared" si="9"/>
        <v>0.15705684348148441</v>
      </c>
      <c r="N60" s="303">
        <f t="shared" si="9"/>
        <v>0.19518944550032402</v>
      </c>
      <c r="O60" s="303">
        <f t="shared" si="9"/>
        <v>0.35755043827661909</v>
      </c>
      <c r="P60" s="303">
        <f t="shared" si="9"/>
        <v>0.41940878710671281</v>
      </c>
      <c r="Q60" s="303">
        <f t="shared" si="9"/>
        <v>0.39663072034141084</v>
      </c>
      <c r="R60" s="303">
        <f t="shared" si="9"/>
        <v>0.29498931458444666</v>
      </c>
      <c r="S60" s="303">
        <f t="shared" si="9"/>
        <v>0.33769842567477582</v>
      </c>
      <c r="T60" s="303">
        <f t="shared" si="9"/>
        <v>0.36638754444134486</v>
      </c>
      <c r="U60" s="303">
        <f t="shared" si="9"/>
        <v>0.40624684591204324</v>
      </c>
      <c r="V60" s="303">
        <f t="shared" si="9"/>
        <v>0.41335342280173998</v>
      </c>
      <c r="W60" s="303">
        <f t="shared" si="9"/>
        <v>0.4149401245294968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0.162066228849616</v>
      </c>
      <c r="C61" s="304">
        <f t="shared" si="10"/>
        <v>0.16241909456504253</v>
      </c>
      <c r="D61" s="304">
        <f t="shared" si="10"/>
        <v>0.16312194227595109</v>
      </c>
      <c r="E61" s="304">
        <f t="shared" si="10"/>
        <v>0.14784398098009399</v>
      </c>
      <c r="F61" s="304">
        <f t="shared" si="10"/>
        <v>0.15508596841722738</v>
      </c>
      <c r="G61" s="304">
        <f t="shared" si="10"/>
        <v>0.17775191662827902</v>
      </c>
      <c r="H61" s="304">
        <f t="shared" si="10"/>
        <v>0.2331029847217175</v>
      </c>
      <c r="I61" s="304">
        <f t="shared" si="10"/>
        <v>0.29556256245928036</v>
      </c>
      <c r="J61" s="304">
        <f t="shared" si="10"/>
        <v>0.22431562574420136</v>
      </c>
      <c r="K61" s="304">
        <f t="shared" si="10"/>
        <v>0.10323985185076462</v>
      </c>
      <c r="L61" s="304">
        <f t="shared" si="10"/>
        <v>9.3657118136533254E-2</v>
      </c>
      <c r="M61" s="304">
        <f t="shared" si="10"/>
        <v>9.0218312217046487E-2</v>
      </c>
      <c r="N61" s="304">
        <f t="shared" si="10"/>
        <v>0.13079383091007588</v>
      </c>
      <c r="O61" s="304">
        <f t="shared" si="10"/>
        <v>0.30627735709565435</v>
      </c>
      <c r="P61" s="304">
        <f t="shared" si="10"/>
        <v>0.37375292104998759</v>
      </c>
      <c r="Q61" s="304">
        <f t="shared" si="10"/>
        <v>0.34936133949219345</v>
      </c>
      <c r="R61" s="304">
        <f t="shared" si="10"/>
        <v>0.23998542903762687</v>
      </c>
      <c r="S61" s="304">
        <f t="shared" si="10"/>
        <v>0.28642233900871023</v>
      </c>
      <c r="T61" s="304">
        <f t="shared" si="10"/>
        <v>0.31819624705608851</v>
      </c>
      <c r="U61" s="304">
        <f t="shared" si="10"/>
        <v>0.36048830871343523</v>
      </c>
      <c r="V61" s="304">
        <f t="shared" si="10"/>
        <v>0.36787328118724427</v>
      </c>
      <c r="W61" s="304">
        <f t="shared" si="10"/>
        <v>0.36969775309324382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5.9612446786972889E-2</v>
      </c>
      <c r="C62" s="304">
        <f t="shared" si="11"/>
        <v>5.9660964122979734E-2</v>
      </c>
      <c r="D62" s="304">
        <f t="shared" si="11"/>
        <v>5.9511581548030608E-2</v>
      </c>
      <c r="E62" s="304">
        <f t="shared" si="11"/>
        <v>6.1173448612461816E-2</v>
      </c>
      <c r="F62" s="304">
        <f t="shared" si="11"/>
        <v>6.0633946213427097E-2</v>
      </c>
      <c r="G62" s="304">
        <f t="shared" si="11"/>
        <v>5.866977385325986E-2</v>
      </c>
      <c r="H62" s="304">
        <f t="shared" si="11"/>
        <v>5.4426740659398627E-2</v>
      </c>
      <c r="I62" s="304">
        <f t="shared" si="11"/>
        <v>4.9148631330645426E-2</v>
      </c>
      <c r="J62" s="304">
        <f t="shared" si="11"/>
        <v>5.5401341178548884E-2</v>
      </c>
      <c r="K62" s="304">
        <f t="shared" si="11"/>
        <v>6.6014985502774223E-2</v>
      </c>
      <c r="L62" s="304">
        <f t="shared" si="11"/>
        <v>6.6859044328950193E-2</v>
      </c>
      <c r="M62" s="304">
        <f t="shared" si="11"/>
        <v>6.6838531264437936E-2</v>
      </c>
      <c r="N62" s="304">
        <f t="shared" si="11"/>
        <v>6.4395614590248132E-2</v>
      </c>
      <c r="O62" s="304">
        <f t="shared" si="11"/>
        <v>5.1273081180964734E-2</v>
      </c>
      <c r="P62" s="304">
        <f t="shared" si="11"/>
        <v>4.5655866056725246E-2</v>
      </c>
      <c r="Q62" s="304">
        <f t="shared" si="11"/>
        <v>4.7269380849217425E-2</v>
      </c>
      <c r="R62" s="304">
        <f t="shared" si="11"/>
        <v>5.50038855468198E-2</v>
      </c>
      <c r="S62" s="304">
        <f t="shared" si="11"/>
        <v>5.1276086666065548E-2</v>
      </c>
      <c r="T62" s="304">
        <f t="shared" si="11"/>
        <v>4.8191297385256307E-2</v>
      </c>
      <c r="U62" s="304">
        <f t="shared" si="11"/>
        <v>4.5758537198608E-2</v>
      </c>
      <c r="V62" s="304">
        <f t="shared" si="11"/>
        <v>4.5480141614495664E-2</v>
      </c>
      <c r="W62" s="304">
        <f t="shared" si="11"/>
        <v>4.5242371436253002E-2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0.88596013986266975</v>
      </c>
      <c r="C69" s="324">
        <f>IF(C$5=0,0,C$5/WWP_fec!C$5)</f>
        <v>0.87530067762279762</v>
      </c>
      <c r="D69" s="324">
        <f>IF(D$5=0,0,D$5/WWP_fec!D$5)</f>
        <v>0.88039305299760673</v>
      </c>
      <c r="E69" s="324">
        <f>IF(E$5=0,0,E$5/WWP_fec!E$5)</f>
        <v>0.94155602801685001</v>
      </c>
      <c r="F69" s="324">
        <f>IF(F$5=0,0,F$5/WWP_fec!F$5)</f>
        <v>0.88422891186318886</v>
      </c>
      <c r="G69" s="324">
        <f>IF(G$5=0,0,G$5/WWP_fec!G$5)</f>
        <v>0.76424016021968733</v>
      </c>
      <c r="H69" s="324">
        <f>IF(H$5=0,0,H$5/WWP_fec!H$5)</f>
        <v>0.54904225947263674</v>
      </c>
      <c r="I69" s="324">
        <f>IF(I$5=0,0,I$5/WWP_fec!I$5)</f>
        <v>0.42360838450362398</v>
      </c>
      <c r="J69" s="324">
        <f>IF(J$5=0,0,J$5/WWP_fec!J$5)</f>
        <v>0.56162364802932951</v>
      </c>
      <c r="K69" s="324">
        <f>IF(K$5=0,0,K$5/WWP_fec!K$5)</f>
        <v>1.1335419671210405</v>
      </c>
      <c r="L69" s="324">
        <f>IF(L$5=0,0,L$5/WWP_fec!L$5)</f>
        <v>1.254329058759712</v>
      </c>
      <c r="M69" s="324">
        <f>IF(M$5=0,0,M$5/WWP_fec!M$5)</f>
        <v>1.4989082375138152</v>
      </c>
      <c r="N69" s="324">
        <f>IF(N$5=0,0,N$5/WWP_fec!N$5)</f>
        <v>0.81858281431756974</v>
      </c>
      <c r="O69" s="324">
        <f>IF(O$5=0,0,O$5/WWP_fec!O$5)</f>
        <v>0.33995157684655702</v>
      </c>
      <c r="P69" s="324">
        <f>IF(P$5=0,0,P$5/WWP_fec!P$5)</f>
        <v>0.30160220930179643</v>
      </c>
      <c r="Q69" s="324">
        <f>IF(Q$5=0,0,Q$5/WWP_fec!Q$5)</f>
        <v>0.34125663398044015</v>
      </c>
      <c r="R69" s="324">
        <f>IF(R$5=0,0,R$5/WWP_fec!R$5)</f>
        <v>0.5237456556515987</v>
      </c>
      <c r="S69" s="324">
        <f>IF(S$5=0,0,S$5/WWP_fec!S$5)</f>
        <v>0.44848406085423215</v>
      </c>
      <c r="T69" s="324">
        <f>IF(T$5=0,0,T$5/WWP_fec!T$5)</f>
        <v>0.41369804207158206</v>
      </c>
      <c r="U69" s="324">
        <f>IF(U$5=0,0,U$5/WWP_fec!U$5)</f>
        <v>0.35256498165049993</v>
      </c>
      <c r="V69" s="324">
        <f>IF(V$5=0,0,V$5/WWP_fec!V$5)</f>
        <v>0.346355401084604</v>
      </c>
      <c r="W69" s="324">
        <f>IF(W$5=0,0,W$5/WWP_fec!W$5)</f>
        <v>0.3442554039364743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1.8982706339815172</v>
      </c>
      <c r="C74" s="338">
        <f>IF(C$10=0,0,C$10/WWP_fec!C$10)</f>
        <v>1.8369062247648726</v>
      </c>
      <c r="D74" s="338">
        <f>IF(D$10=0,0,D$10/WWP_fec!D$10)</f>
        <v>1.9007455620683325</v>
      </c>
      <c r="E74" s="338">
        <f>IF(E$10=0,0,E$10/WWP_fec!E$10)</f>
        <v>1.6891303966954714</v>
      </c>
      <c r="F74" s="338">
        <f>IF(F$10=0,0,F$10/WWP_fec!F$10)</f>
        <v>1.5896350344389905</v>
      </c>
      <c r="G74" s="338">
        <f>IF(G$10=0,0,G$10/WWP_fec!G$10)</f>
        <v>1.5363178436606939</v>
      </c>
      <c r="H74" s="338">
        <f>IF(H$10=0,0,H$10/WWP_fec!H$10)</f>
        <v>1.1522848477544811</v>
      </c>
      <c r="I74" s="338">
        <f>IF(I$10=0,0,I$10/WWP_fec!I$10)</f>
        <v>1.1259490225185713</v>
      </c>
      <c r="J74" s="338">
        <f>IF(J$10=0,0,J$10/WWP_fec!J$10)</f>
        <v>1.0252486060348935</v>
      </c>
      <c r="K74" s="338">
        <f>IF(K$10=0,0,K$10/WWP_fec!K$10)</f>
        <v>0.7723635150160193</v>
      </c>
      <c r="L74" s="338">
        <f>IF(L$10=0,0,L$10/WWP_fec!L$10)</f>
        <v>0.758291886082744</v>
      </c>
      <c r="M74" s="338">
        <f>IF(M$10=0,0,M$10/WWP_fec!M$10)</f>
        <v>1.230221194197411</v>
      </c>
      <c r="N74" s="338">
        <f>IF(N$10=0,0,N$10/WWP_fec!N$10)</f>
        <v>0.28099885573337807</v>
      </c>
      <c r="O74" s="338">
        <f>IF(O$10=0,0,O$10/WWP_fec!O$10)</f>
        <v>0.10451720348022467</v>
      </c>
      <c r="P74" s="338">
        <f>IF(P$10=0,0,P$10/WWP_fec!P$10)</f>
        <v>0.19560197861700507</v>
      </c>
      <c r="Q74" s="338">
        <f>IF(Q$10=0,0,Q$10/WWP_fec!Q$10)</f>
        <v>0.2724719120888966</v>
      </c>
      <c r="R74" s="338">
        <f>IF(R$10=0,0,R$10/WWP_fec!R$10)</f>
        <v>0.60967034799768549</v>
      </c>
      <c r="S74" s="338">
        <f>IF(S$10=0,0,S$10/WWP_fec!S$10)</f>
        <v>0.61516163244896993</v>
      </c>
      <c r="T74" s="338">
        <f>IF(T$10=0,0,T$10/WWP_fec!T$10)</f>
        <v>0.82658778712934466</v>
      </c>
      <c r="U74" s="338">
        <f>IF(U$10=0,0,U$10/WWP_fec!U$10)</f>
        <v>0.47701258184762962</v>
      </c>
      <c r="V74" s="338">
        <f>IF(V$10=0,0,V$10/WWP_fec!V$10)</f>
        <v>0.39560789539801938</v>
      </c>
      <c r="W74" s="338">
        <f>IF(W$10=0,0,W$10/WWP_fec!W$10)</f>
        <v>0.43260060334921757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0.96111132209583594</v>
      </c>
      <c r="C75" s="351">
        <f>IF(C$16=0,0,C$16/WWP_fec!C$16)</f>
        <v>0.95995788763587286</v>
      </c>
      <c r="D75" s="351">
        <f>IF(D$16=0,0,D$16/WWP_fec!D$16)</f>
        <v>0.95243135234883614</v>
      </c>
      <c r="E75" s="351">
        <f>IF(E$16=0,0,E$16/WWP_fec!E$16)</f>
        <v>1.0950776465663421</v>
      </c>
      <c r="F75" s="351">
        <f>IF(F$16=0,0,F$16/WWP_fec!F$16)</f>
        <v>1.0294569640598397</v>
      </c>
      <c r="G75" s="351">
        <f>IF(G$16=0,0,G$16/WWP_fec!G$16)</f>
        <v>0.85389144362150138</v>
      </c>
      <c r="H75" s="351">
        <f>IF(H$16=0,0,H$16/WWP_fec!H$16)</f>
        <v>0.57972535461458841</v>
      </c>
      <c r="I75" s="351">
        <f>IF(I$16=0,0,I$16/WWP_fec!I$16)</f>
        <v>0.39134044602870321</v>
      </c>
      <c r="J75" s="351">
        <f>IF(J$16=0,0,J$16/WWP_fec!J$16)</f>
        <v>0.61865158738376724</v>
      </c>
      <c r="K75" s="351">
        <f>IF(K$16=0,0,K$16/WWP_fec!K$16)</f>
        <v>1.7549042335160776</v>
      </c>
      <c r="L75" s="351">
        <f>IF(L$16=0,0,L$16/WWP_fec!L$16)</f>
        <v>1.9873496194416795</v>
      </c>
      <c r="M75" s="351">
        <f>IF(M$16=0,0,M$16/WWP_fec!M$16)</f>
        <v>2.2198070707361635</v>
      </c>
      <c r="N75" s="351">
        <f>IF(N$16=0,0,N$16/WWP_fec!N$16)</f>
        <v>1.4380194010395282</v>
      </c>
      <c r="O75" s="351">
        <f>IF(O$16=0,0,O$16/WWP_fec!O$16)</f>
        <v>0.45646877879818398</v>
      </c>
      <c r="P75" s="351">
        <f>IF(P$16=0,0,P$16/WWP_fec!P$16)</f>
        <v>0.31879000885096703</v>
      </c>
      <c r="Q75" s="351">
        <f>IF(Q$16=0,0,Q$16/WWP_fec!Q$16)</f>
        <v>0.36332879782946514</v>
      </c>
      <c r="R75" s="351">
        <f>IF(R$16=0,0,R$16/WWP_fec!R$16)</f>
        <v>0.62026761375955608</v>
      </c>
      <c r="S75" s="351">
        <f>IF(S$16=0,0,S$16/WWP_fec!S$16)</f>
        <v>0.47572134183630027</v>
      </c>
      <c r="T75" s="351">
        <f>IF(T$16=0,0,T$16/WWP_fec!T$16)</f>
        <v>0.38963434310948647</v>
      </c>
      <c r="U75" s="351">
        <f>IF(U$16=0,0,U$16/WWP_fec!U$16)</f>
        <v>0.33163100935939138</v>
      </c>
      <c r="V75" s="351">
        <f>IF(V$16=0,0,V$16/WWP_fec!V$16)</f>
        <v>0.32740168383632129</v>
      </c>
      <c r="W75" s="351">
        <f>IF(W$16=0,0,W$16/WWP_fec!W$16)</f>
        <v>0.31556803767500213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1.6413261068609746</v>
      </c>
      <c r="C77" s="351">
        <f>IF(C$28=0,0,C$28/WWP_fec!C$28)</f>
        <v>1.6382217621374424</v>
      </c>
      <c r="D77" s="351">
        <f>IF(D$28=0,0,D$28/WWP_fec!D$28)</f>
        <v>1.6372771061425573</v>
      </c>
      <c r="E77" s="351">
        <f>IF(E$28=0,0,E$28/WWP_fec!E$28)</f>
        <v>1.6954466585844559</v>
      </c>
      <c r="F77" s="351">
        <f>IF(F$28=0,0,F$28/WWP_fec!F$28)</f>
        <v>1.661138899462377</v>
      </c>
      <c r="G77" s="351">
        <f>IF(G$28=0,0,G$28/WWP_fec!G$28)</f>
        <v>1.5764027772719338</v>
      </c>
      <c r="H77" s="351">
        <f>IF(H$28=0,0,H$28/WWP_fec!H$28)</f>
        <v>1.4270690824011771</v>
      </c>
      <c r="I77" s="351">
        <f>IF(I$28=0,0,I$28/WWP_fec!I$28)</f>
        <v>1.3189380858686914</v>
      </c>
      <c r="J77" s="351">
        <f>IF(J$28=0,0,J$28/WWP_fec!J$28)</f>
        <v>1.4432994466183733</v>
      </c>
      <c r="K77" s="351">
        <f>IF(K$28=0,0,K$28/WWP_fec!K$28)</f>
        <v>1.9310615884988089</v>
      </c>
      <c r="L77" s="351">
        <f>IF(L$28=0,0,L$28/WWP_fec!L$28)</f>
        <v>2.0371901428785493</v>
      </c>
      <c r="M77" s="351">
        <f>IF(M$28=0,0,M$28/WWP_fec!M$28)</f>
        <v>2.2522620568831013</v>
      </c>
      <c r="N77" s="351">
        <f>IF(N$28=0,0,N$28/WWP_fec!N$28)</f>
        <v>1.8309839387341158</v>
      </c>
      <c r="O77" s="351">
        <f>IF(O$28=0,0,O$28/WWP_fec!O$28)</f>
        <v>1.4266387307259483</v>
      </c>
      <c r="P77" s="351">
        <f>IF(P$28=0,0,P$28/WWP_fec!P$28)</f>
        <v>1.3821184248095615</v>
      </c>
      <c r="Q77" s="351">
        <f>IF(Q$28=0,0,Q$28/WWP_fec!Q$28)</f>
        <v>1.4345432104872946</v>
      </c>
      <c r="R77" s="351">
        <f>IF(R$28=0,0,R$28/WWP_fec!R$28)</f>
        <v>1.5202304655324574</v>
      </c>
      <c r="S77" s="351">
        <f>IF(S$28=0,0,S$28/WWP_fec!S$28)</f>
        <v>1.4673816093572458</v>
      </c>
      <c r="T77" s="351">
        <f>IF(T$28=0,0,T$28/WWP_fec!T$28)</f>
        <v>1.4219960886064738</v>
      </c>
      <c r="U77" s="351">
        <f>IF(U$28=0,0,U$28/WWP_fec!U$28)</f>
        <v>1.4193158573572573</v>
      </c>
      <c r="V77" s="351">
        <f>IF(V$28=0,0,V$28/WWP_fec!V$28)</f>
        <v>1.4339719932020334</v>
      </c>
      <c r="W77" s="351">
        <f>IF(W$28=0,0,W$28/WWP_fec!W$28)</f>
        <v>1.4028104938523058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HU: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4680.0075514442142</v>
      </c>
      <c r="C3" s="205">
        <v>5171.3421456097458</v>
      </c>
      <c r="D3" s="205">
        <v>5688.7758177894066</v>
      </c>
      <c r="E3" s="205">
        <v>5624.9094159138122</v>
      </c>
      <c r="F3" s="205">
        <v>5787.1960434125576</v>
      </c>
      <c r="G3" s="205">
        <v>6355.2921659790882</v>
      </c>
      <c r="H3" s="205">
        <v>6230.3874657823881</v>
      </c>
      <c r="I3" s="205">
        <v>5910.7433999331643</v>
      </c>
      <c r="J3" s="205">
        <v>5981.1028200407018</v>
      </c>
      <c r="K3" s="205">
        <v>5654.2709790574827</v>
      </c>
      <c r="L3" s="205">
        <v>5212.955059000753</v>
      </c>
      <c r="M3" s="205">
        <v>5324.2749827911284</v>
      </c>
      <c r="N3" s="205">
        <v>5289.4130542896874</v>
      </c>
      <c r="O3" s="205">
        <v>5578.5077781277623</v>
      </c>
      <c r="P3" s="205">
        <v>5976.8495835374824</v>
      </c>
      <c r="Q3" s="205">
        <v>6295.3</v>
      </c>
      <c r="R3" s="205">
        <v>5927.0942176133112</v>
      </c>
      <c r="S3" s="205">
        <v>6727.9411764705883</v>
      </c>
      <c r="T3" s="205">
        <v>8087.8863173176251</v>
      </c>
      <c r="U3" s="205">
        <v>9291.1969188764033</v>
      </c>
      <c r="V3" s="205">
        <v>8786.0620926997144</v>
      </c>
      <c r="W3" s="205">
        <v>9978.0389676557897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2968.0950572844131</v>
      </c>
      <c r="C5" s="205">
        <v>3934.501777038533</v>
      </c>
      <c r="D5" s="205">
        <v>4162.36132162576</v>
      </c>
      <c r="E5" s="205">
        <v>5187.7250559055019</v>
      </c>
      <c r="F5" s="205">
        <v>4344.7926365629628</v>
      </c>
      <c r="G5" s="205">
        <v>5246.4713721419357</v>
      </c>
      <c r="H5" s="205">
        <v>5878.4393994369138</v>
      </c>
      <c r="I5" s="205">
        <v>4640.9123212001241</v>
      </c>
      <c r="J5" s="205">
        <v>6216.7911040773279</v>
      </c>
      <c r="K5" s="205">
        <v>5823.1995499545983</v>
      </c>
      <c r="L5" s="205">
        <v>6046.0156198924778</v>
      </c>
      <c r="M5" s="205">
        <v>10954.16299551587</v>
      </c>
      <c r="N5" s="205">
        <v>12715.253779406001</v>
      </c>
      <c r="O5" s="205">
        <v>17619.179832298782</v>
      </c>
      <c r="P5" s="205">
        <v>18839.51302061617</v>
      </c>
      <c r="Q5" s="205">
        <v>20723.915125485841</v>
      </c>
      <c r="R5" s="205">
        <v>22614.59399306856</v>
      </c>
      <c r="S5" s="205">
        <v>23823.641683751201</v>
      </c>
      <c r="T5" s="205">
        <v>28218.091880401</v>
      </c>
      <c r="U5" s="205">
        <v>27733.826781606142</v>
      </c>
      <c r="V5" s="205">
        <v>29240.068285137892</v>
      </c>
      <c r="W5" s="205">
        <v>29351.75469724818</v>
      </c>
      <c r="DA5" s="112" t="s">
        <v>3027</v>
      </c>
    </row>
    <row r="6" spans="1:105" ht="12" customHeight="1" x14ac:dyDescent="0.25">
      <c r="A6" s="154" t="s">
        <v>2114</v>
      </c>
      <c r="B6" s="340">
        <v>3710.118821605517</v>
      </c>
      <c r="C6" s="340">
        <v>4380.168385644205</v>
      </c>
      <c r="D6" s="340">
        <v>4486.9786997434121</v>
      </c>
      <c r="E6" s="340">
        <v>5530.9052486583096</v>
      </c>
      <c r="F6" s="340">
        <v>5345.3993075780354</v>
      </c>
      <c r="G6" s="340">
        <v>6504.3377316847027</v>
      </c>
      <c r="H6" s="340">
        <v>6795.0178644720536</v>
      </c>
      <c r="I6" s="340">
        <v>6609.5119233917794</v>
      </c>
      <c r="J6" s="340">
        <v>7035.1170573964782</v>
      </c>
      <c r="K6" s="340">
        <v>7213.9015717780994</v>
      </c>
      <c r="L6" s="340">
        <v>7028.3956306978253</v>
      </c>
      <c r="M6" s="340">
        <v>11616.76641510558</v>
      </c>
      <c r="N6" s="340">
        <v>13462.37433536034</v>
      </c>
      <c r="O6" s="340">
        <v>18693.399114753691</v>
      </c>
      <c r="P6" s="340">
        <v>19995.95301429684</v>
      </c>
      <c r="Q6" s="340">
        <v>22084.9533213922</v>
      </c>
      <c r="R6" s="340">
        <v>24089.276642004788</v>
      </c>
      <c r="S6" s="340">
        <v>25328.70280348288</v>
      </c>
      <c r="T6" s="340">
        <v>29872.31801953118</v>
      </c>
      <c r="U6" s="340">
        <v>29686.812078450901</v>
      </c>
      <c r="V6" s="340">
        <v>30909.930283816029</v>
      </c>
      <c r="W6" s="340">
        <v>31218.554495108481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855.55550511896433</v>
      </c>
      <c r="D7" s="342">
        <v>170.0940401624886</v>
      </c>
      <c r="E7" s="342">
        <v>1166.148763931893</v>
      </c>
      <c r="F7" s="342">
        <v>0</v>
      </c>
      <c r="G7" s="342">
        <v>1222.2221501699489</v>
      </c>
      <c r="H7" s="342">
        <v>412.90234780434639</v>
      </c>
      <c r="I7" s="342">
        <v>0</v>
      </c>
      <c r="J7" s="342">
        <v>488.88886006797958</v>
      </c>
      <c r="K7" s="342">
        <v>301.00672939861732</v>
      </c>
      <c r="L7" s="342">
        <v>0</v>
      </c>
      <c r="M7" s="342">
        <v>4651.6545104710322</v>
      </c>
      <c r="N7" s="342">
        <v>1967.8301352717619</v>
      </c>
      <c r="O7" s="342">
        <v>5416.5307204736273</v>
      </c>
      <c r="P7" s="342">
        <v>1365.83762560643</v>
      </c>
      <c r="Q7" s="342">
        <v>2211.2225221123508</v>
      </c>
      <c r="R7" s="342">
        <v>2189.8292616928652</v>
      </c>
      <c r="S7" s="342">
        <v>1302.7098875413719</v>
      </c>
      <c r="T7" s="342">
        <v>4665.8374310652916</v>
      </c>
      <c r="U7" s="342">
        <v>0</v>
      </c>
      <c r="V7" s="342">
        <v>1286.4019314284069</v>
      </c>
      <c r="W7" s="342">
        <v>430.84642630944302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185.50594108027599</v>
      </c>
      <c r="D8" s="344">
        <f t="shared" si="0"/>
        <v>63.283726063281392</v>
      </c>
      <c r="E8" s="344">
        <f t="shared" si="0"/>
        <v>122.22221501699551</v>
      </c>
      <c r="F8" s="344">
        <f t="shared" si="0"/>
        <v>185.50594108027417</v>
      </c>
      <c r="G8" s="344">
        <f t="shared" si="0"/>
        <v>63.283726063281392</v>
      </c>
      <c r="H8" s="344">
        <f t="shared" si="0"/>
        <v>122.22221501699551</v>
      </c>
      <c r="I8" s="344">
        <f t="shared" si="0"/>
        <v>185.50594108027417</v>
      </c>
      <c r="J8" s="344">
        <f t="shared" si="0"/>
        <v>63.283726063280483</v>
      </c>
      <c r="K8" s="344">
        <f t="shared" si="0"/>
        <v>122.22221501699642</v>
      </c>
      <c r="L8" s="344">
        <f t="shared" si="0"/>
        <v>185.50594108027417</v>
      </c>
      <c r="M8" s="344">
        <f t="shared" si="0"/>
        <v>63.283726063276845</v>
      </c>
      <c r="N8" s="344">
        <f t="shared" si="0"/>
        <v>122.22221501700187</v>
      </c>
      <c r="O8" s="344">
        <f t="shared" si="0"/>
        <v>185.50594108027508</v>
      </c>
      <c r="P8" s="344">
        <f t="shared" si="0"/>
        <v>63.283726063280483</v>
      </c>
      <c r="Q8" s="344">
        <f t="shared" si="0"/>
        <v>122.22221501699096</v>
      </c>
      <c r="R8" s="344">
        <f t="shared" si="0"/>
        <v>185.50594108027872</v>
      </c>
      <c r="S8" s="344">
        <f t="shared" si="0"/>
        <v>63.283726063280483</v>
      </c>
      <c r="T8" s="344">
        <f t="shared" si="0"/>
        <v>122.22221501699096</v>
      </c>
      <c r="U8" s="344">
        <f t="shared" si="0"/>
        <v>185.50594108027872</v>
      </c>
      <c r="V8" s="344">
        <f t="shared" si="0"/>
        <v>63.283726063280483</v>
      </c>
      <c r="W8" s="344">
        <f t="shared" si="0"/>
        <v>122.22221501699096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742.02376432110395</v>
      </c>
      <c r="C9" s="345">
        <f t="shared" si="1"/>
        <v>445.66660860567208</v>
      </c>
      <c r="D9" s="345">
        <f t="shared" si="1"/>
        <v>324.61737811765215</v>
      </c>
      <c r="E9" s="345">
        <f t="shared" si="1"/>
        <v>343.18019275280767</v>
      </c>
      <c r="F9" s="345">
        <f t="shared" si="1"/>
        <v>1000.6066710150726</v>
      </c>
      <c r="G9" s="345">
        <f t="shared" si="1"/>
        <v>1257.866359542767</v>
      </c>
      <c r="H9" s="345">
        <f t="shared" si="1"/>
        <v>916.57846503513974</v>
      </c>
      <c r="I9" s="345">
        <f t="shared" si="1"/>
        <v>1968.5996021916553</v>
      </c>
      <c r="J9" s="345">
        <f t="shared" si="1"/>
        <v>818.32595331915036</v>
      </c>
      <c r="K9" s="345">
        <f t="shared" si="1"/>
        <v>1390.7020218235011</v>
      </c>
      <c r="L9" s="345">
        <f t="shared" si="1"/>
        <v>982.38001080534741</v>
      </c>
      <c r="M9" s="345">
        <f t="shared" si="1"/>
        <v>662.60341958971003</v>
      </c>
      <c r="N9" s="345">
        <f t="shared" si="1"/>
        <v>747.12055595433958</v>
      </c>
      <c r="O9" s="345">
        <f t="shared" si="1"/>
        <v>1074.2192824549093</v>
      </c>
      <c r="P9" s="345">
        <f t="shared" si="1"/>
        <v>1156.4399936806694</v>
      </c>
      <c r="Q9" s="345">
        <f t="shared" si="1"/>
        <v>1361.0381959063598</v>
      </c>
      <c r="R9" s="345">
        <f t="shared" si="1"/>
        <v>1474.6826489362284</v>
      </c>
      <c r="S9" s="345">
        <f t="shared" si="1"/>
        <v>1505.0611197316794</v>
      </c>
      <c r="T9" s="345">
        <f t="shared" si="1"/>
        <v>1654.2261391301799</v>
      </c>
      <c r="U9" s="345">
        <f t="shared" si="1"/>
        <v>1952.9852968447594</v>
      </c>
      <c r="V9" s="345">
        <f t="shared" si="1"/>
        <v>1669.8619986781378</v>
      </c>
      <c r="W9" s="345">
        <f t="shared" si="1"/>
        <v>1866.7997978603016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133.5740326741182</v>
      </c>
      <c r="C12" s="212">
        <v>142.44961306964831</v>
      </c>
      <c r="D12" s="212">
        <v>155.4313843508165</v>
      </c>
      <c r="E12" s="212">
        <v>172.9135855545999</v>
      </c>
      <c r="F12" s="212">
        <v>141.9963026655202</v>
      </c>
      <c r="G12" s="212">
        <v>128.78159931212431</v>
      </c>
      <c r="H12" s="212">
        <v>148.51203783319099</v>
      </c>
      <c r="I12" s="212">
        <v>128.0509888220121</v>
      </c>
      <c r="J12" s="212">
        <v>154.78417884780811</v>
      </c>
      <c r="K12" s="212">
        <v>167.34987102321591</v>
      </c>
      <c r="L12" s="212">
        <v>174.1939810834053</v>
      </c>
      <c r="M12" s="212">
        <v>246.6331900257955</v>
      </c>
      <c r="N12" s="212">
        <v>338.01917454858108</v>
      </c>
      <c r="O12" s="212">
        <v>457.48839208942297</v>
      </c>
      <c r="P12" s="212">
        <v>462.74677558039531</v>
      </c>
      <c r="Q12" s="212">
        <v>487.23215821152212</v>
      </c>
      <c r="R12" s="212">
        <v>522.52983662940676</v>
      </c>
      <c r="S12" s="212">
        <v>557.39555887836559</v>
      </c>
      <c r="T12" s="212">
        <v>634.26105247068108</v>
      </c>
      <c r="U12" s="212">
        <v>635.36807867658274</v>
      </c>
      <c r="V12" s="212">
        <v>641.05677460111292</v>
      </c>
      <c r="W12" s="212">
        <v>698.56433011519687</v>
      </c>
      <c r="DA12" s="109" t="s">
        <v>3031</v>
      </c>
    </row>
    <row r="13" spans="1:105" ht="12" customHeight="1" x14ac:dyDescent="0.25">
      <c r="A13" s="24" t="s">
        <v>30</v>
      </c>
      <c r="B13" s="215">
        <v>0.28607050730868439</v>
      </c>
      <c r="C13" s="215">
        <v>1.998710232158212</v>
      </c>
      <c r="D13" s="215">
        <v>0</v>
      </c>
      <c r="E13" s="215">
        <v>0.29724849527085118</v>
      </c>
      <c r="F13" s="215">
        <v>0</v>
      </c>
      <c r="G13" s="215">
        <v>0.56913155631986234</v>
      </c>
      <c r="H13" s="215">
        <v>0.7595012897678417</v>
      </c>
      <c r="I13" s="215">
        <v>0.63628546861564916</v>
      </c>
      <c r="J13" s="215">
        <v>2.9234737747205499</v>
      </c>
      <c r="K13" s="215">
        <v>6.0762682717110916</v>
      </c>
      <c r="L13" s="215">
        <v>3.8203783319002569</v>
      </c>
      <c r="M13" s="215">
        <v>3.53585554600172</v>
      </c>
      <c r="N13" s="215">
        <v>3.018744625967325</v>
      </c>
      <c r="O13" s="215">
        <v>4.9352536543422181</v>
      </c>
      <c r="P13" s="215">
        <v>4.6091143594153037</v>
      </c>
      <c r="Q13" s="215">
        <v>4.5318142734307818</v>
      </c>
      <c r="R13" s="215">
        <v>4.4697334479793636</v>
      </c>
      <c r="S13" s="215">
        <v>3.6554600171969041</v>
      </c>
      <c r="T13" s="215">
        <v>4.688822012037833</v>
      </c>
      <c r="U13" s="215">
        <v>4.6458297506448831</v>
      </c>
      <c r="V13" s="215">
        <v>3.9873602751504742</v>
      </c>
      <c r="W13" s="215">
        <v>3.8748925193465169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12.365004299226136</v>
      </c>
      <c r="C14" s="206">
        <f t="shared" si="2"/>
        <v>17.705588993981088</v>
      </c>
      <c r="D14" s="206">
        <f t="shared" si="2"/>
        <v>25.367841788478071</v>
      </c>
      <c r="E14" s="206">
        <f t="shared" si="2"/>
        <v>28.078761822871879</v>
      </c>
      <c r="F14" s="206">
        <f t="shared" si="2"/>
        <v>21.792261392949261</v>
      </c>
      <c r="G14" s="206">
        <f t="shared" si="2"/>
        <v>36.271109200343936</v>
      </c>
      <c r="H14" s="206">
        <f t="shared" si="2"/>
        <v>35.21066208082545</v>
      </c>
      <c r="I14" s="206">
        <f t="shared" si="2"/>
        <v>23.430782459157356</v>
      </c>
      <c r="J14" s="206">
        <f t="shared" si="2"/>
        <v>32.053138435081692</v>
      </c>
      <c r="K14" s="206">
        <f t="shared" si="2"/>
        <v>29.526139294926914</v>
      </c>
      <c r="L14" s="206">
        <f t="shared" si="2"/>
        <v>28.284178847807386</v>
      </c>
      <c r="M14" s="206">
        <f t="shared" si="2"/>
        <v>100.63061049011178</v>
      </c>
      <c r="N14" s="206">
        <f t="shared" si="2"/>
        <v>87.393723129836616</v>
      </c>
      <c r="O14" s="206">
        <f t="shared" si="2"/>
        <v>99.417110920034389</v>
      </c>
      <c r="P14" s="206">
        <f t="shared" si="2"/>
        <v>138.77910576096306</v>
      </c>
      <c r="Q14" s="206">
        <f t="shared" si="2"/>
        <v>144.60206362854694</v>
      </c>
      <c r="R14" s="206">
        <f t="shared" si="2"/>
        <v>165.60481513327593</v>
      </c>
      <c r="S14" s="206">
        <f t="shared" si="2"/>
        <v>172.69570077386078</v>
      </c>
      <c r="T14" s="206">
        <f t="shared" si="2"/>
        <v>222.11092003439379</v>
      </c>
      <c r="U14" s="206">
        <f t="shared" si="2"/>
        <v>211.78701633705933</v>
      </c>
      <c r="V14" s="206">
        <f t="shared" si="2"/>
        <v>225.04299226139295</v>
      </c>
      <c r="W14" s="206">
        <f t="shared" si="2"/>
        <v>237.49346517626827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1.129750644883921</v>
      </c>
      <c r="C16" s="206">
        <v>3.389251934651762</v>
      </c>
      <c r="D16" s="206">
        <v>7.9081685296646604</v>
      </c>
      <c r="E16" s="206">
        <v>4.519002579535683</v>
      </c>
      <c r="F16" s="206">
        <v>3.367755803955288</v>
      </c>
      <c r="G16" s="206">
        <v>6.7354256233877896</v>
      </c>
      <c r="H16" s="206">
        <v>5.6128976784178848</v>
      </c>
      <c r="I16" s="206">
        <v>3.367755803955288</v>
      </c>
      <c r="J16" s="206">
        <v>8.9805674978503873</v>
      </c>
      <c r="K16" s="206">
        <v>4.4902837489251937</v>
      </c>
      <c r="L16" s="206">
        <v>2.2451418744625968</v>
      </c>
      <c r="M16" s="206">
        <v>3.367755803955288</v>
      </c>
      <c r="N16" s="206">
        <v>1.1226139294926909</v>
      </c>
      <c r="O16" s="206">
        <v>11.225709372312981</v>
      </c>
      <c r="P16" s="206">
        <v>13.47093723129837</v>
      </c>
      <c r="Q16" s="206">
        <v>11.225709372312981</v>
      </c>
      <c r="R16" s="206">
        <v>9.9226139294926909</v>
      </c>
      <c r="S16" s="206">
        <v>8.8162510748065355</v>
      </c>
      <c r="T16" s="206">
        <v>12.12235597592433</v>
      </c>
      <c r="U16" s="206">
        <v>11.02029234737747</v>
      </c>
      <c r="V16" s="206">
        <v>11.02029234737747</v>
      </c>
      <c r="W16" s="206">
        <v>13.224419604471191</v>
      </c>
      <c r="DA16" s="71" t="s">
        <v>3034</v>
      </c>
    </row>
    <row r="17" spans="1:105" ht="12" customHeight="1" x14ac:dyDescent="0.25">
      <c r="A17" s="18" t="s">
        <v>69</v>
      </c>
      <c r="B17" s="206">
        <v>10.27033533963886</v>
      </c>
      <c r="C17" s="206">
        <v>13.35141874462597</v>
      </c>
      <c r="D17" s="206">
        <v>17.45967325881341</v>
      </c>
      <c r="E17" s="206">
        <v>22.594840928632841</v>
      </c>
      <c r="F17" s="206">
        <v>17.45958727429062</v>
      </c>
      <c r="G17" s="206">
        <v>25.67592433361995</v>
      </c>
      <c r="H17" s="206">
        <v>26.702923473774721</v>
      </c>
      <c r="I17" s="206">
        <v>20.063026655202069</v>
      </c>
      <c r="J17" s="206">
        <v>23.072570937231301</v>
      </c>
      <c r="K17" s="206">
        <v>24.07566638005159</v>
      </c>
      <c r="L17" s="206">
        <v>25.078847807394659</v>
      </c>
      <c r="M17" s="206">
        <v>96.302665520206361</v>
      </c>
      <c r="N17" s="206">
        <v>86.271109200343929</v>
      </c>
      <c r="O17" s="206">
        <v>86.271109200343943</v>
      </c>
      <c r="P17" s="206">
        <v>123.3878761822872</v>
      </c>
      <c r="Q17" s="206">
        <v>132.41616509028381</v>
      </c>
      <c r="R17" s="206">
        <v>154.72201203783311</v>
      </c>
      <c r="S17" s="206">
        <v>162.91926053310411</v>
      </c>
      <c r="T17" s="206">
        <v>209.02837489251931</v>
      </c>
      <c r="U17" s="206">
        <v>199.80653482373171</v>
      </c>
      <c r="V17" s="206">
        <v>212.10240756663799</v>
      </c>
      <c r="W17" s="206">
        <v>222.3487532244196</v>
      </c>
      <c r="DA17" s="71" t="s">
        <v>3035</v>
      </c>
    </row>
    <row r="18" spans="1:105" ht="12" customHeight="1" x14ac:dyDescent="0.25">
      <c r="A18" s="18" t="s">
        <v>70</v>
      </c>
      <c r="B18" s="206">
        <v>0.96491831470335332</v>
      </c>
      <c r="C18" s="206">
        <v>0.96491831470335332</v>
      </c>
      <c r="D18" s="206">
        <v>0</v>
      </c>
      <c r="E18" s="206">
        <v>0.96491831470335332</v>
      </c>
      <c r="F18" s="206">
        <v>0.96491831470335332</v>
      </c>
      <c r="G18" s="206">
        <v>3.8597592433362</v>
      </c>
      <c r="H18" s="206">
        <v>2.894840928632846</v>
      </c>
      <c r="I18" s="206">
        <v>0</v>
      </c>
      <c r="J18" s="206">
        <v>0</v>
      </c>
      <c r="K18" s="206">
        <v>0.96018916595012893</v>
      </c>
      <c r="L18" s="206">
        <v>0.96018916595012893</v>
      </c>
      <c r="M18" s="206">
        <v>0.96018916595012893</v>
      </c>
      <c r="N18" s="206">
        <v>0</v>
      </c>
      <c r="O18" s="206">
        <v>1.920292347377472</v>
      </c>
      <c r="P18" s="206">
        <v>1.920292347377472</v>
      </c>
      <c r="Q18" s="206">
        <v>0.96018916595012893</v>
      </c>
      <c r="R18" s="206">
        <v>0.96018916595012893</v>
      </c>
      <c r="S18" s="206">
        <v>0.96018916595012893</v>
      </c>
      <c r="T18" s="206">
        <v>0.96018916595012893</v>
      </c>
      <c r="U18" s="206">
        <v>0.96018916595012893</v>
      </c>
      <c r="V18" s="206">
        <v>1.920292347377472</v>
      </c>
      <c r="W18" s="206">
        <v>1.920292347377472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45.958727429062769</v>
      </c>
      <c r="C20" s="206">
        <f t="shared" si="3"/>
        <v>44.045571797076519</v>
      </c>
      <c r="D20" s="206">
        <f t="shared" si="3"/>
        <v>49.84952708512467</v>
      </c>
      <c r="E20" s="206">
        <f t="shared" si="3"/>
        <v>51.139294926913152</v>
      </c>
      <c r="F20" s="206">
        <f t="shared" si="3"/>
        <v>45.464316423043847</v>
      </c>
      <c r="G20" s="206">
        <f t="shared" si="3"/>
        <v>45.829750644883909</v>
      </c>
      <c r="H20" s="206">
        <f t="shared" si="3"/>
        <v>51.569217540842637</v>
      </c>
      <c r="I20" s="206">
        <f t="shared" si="3"/>
        <v>44.71195184866724</v>
      </c>
      <c r="J20" s="206">
        <f t="shared" si="3"/>
        <v>55.825451418744628</v>
      </c>
      <c r="K20" s="206">
        <f t="shared" si="3"/>
        <v>51.375752364574367</v>
      </c>
      <c r="L20" s="206">
        <f t="shared" si="3"/>
        <v>52.278589853826297</v>
      </c>
      <c r="M20" s="206">
        <f t="shared" si="3"/>
        <v>52.62252794496991</v>
      </c>
      <c r="N20" s="206">
        <f t="shared" si="3"/>
        <v>51.289767841788468</v>
      </c>
      <c r="O20" s="206">
        <f t="shared" si="3"/>
        <v>136.52192605331041</v>
      </c>
      <c r="P20" s="206">
        <f t="shared" si="3"/>
        <v>118.25021496130699</v>
      </c>
      <c r="Q20" s="206">
        <f t="shared" si="3"/>
        <v>123.40928632846089</v>
      </c>
      <c r="R20" s="206">
        <f t="shared" si="3"/>
        <v>132.0292347377472</v>
      </c>
      <c r="S20" s="206">
        <f t="shared" si="3"/>
        <v>145.5717970765262</v>
      </c>
      <c r="T20" s="206">
        <f t="shared" si="3"/>
        <v>151.24677558039551</v>
      </c>
      <c r="U20" s="206">
        <f t="shared" si="3"/>
        <v>152.21410146173679</v>
      </c>
      <c r="V20" s="206">
        <f t="shared" si="3"/>
        <v>151.56921754084269</v>
      </c>
      <c r="W20" s="206">
        <f t="shared" si="3"/>
        <v>172.7858985382631</v>
      </c>
      <c r="DA20" s="71"/>
    </row>
    <row r="21" spans="1:105" ht="12" customHeight="1" x14ac:dyDescent="0.25">
      <c r="A21" s="18" t="s">
        <v>72</v>
      </c>
      <c r="B21" s="206">
        <v>45.958727429062769</v>
      </c>
      <c r="C21" s="206">
        <v>44.045571797076519</v>
      </c>
      <c r="D21" s="206">
        <v>49.84952708512467</v>
      </c>
      <c r="E21" s="206">
        <v>51.139294926913152</v>
      </c>
      <c r="F21" s="206">
        <v>45.464316423043847</v>
      </c>
      <c r="G21" s="206">
        <v>45.829750644883909</v>
      </c>
      <c r="H21" s="206">
        <v>51.569217540842637</v>
      </c>
      <c r="I21" s="206">
        <v>44.71195184866724</v>
      </c>
      <c r="J21" s="206">
        <v>55.825451418744628</v>
      </c>
      <c r="K21" s="206">
        <v>51.375752364574367</v>
      </c>
      <c r="L21" s="206">
        <v>52.278589853826297</v>
      </c>
      <c r="M21" s="206">
        <v>52.62252794496991</v>
      </c>
      <c r="N21" s="206">
        <v>51.289767841788468</v>
      </c>
      <c r="O21" s="206">
        <v>136.52192605331041</v>
      </c>
      <c r="P21" s="206">
        <v>118.25021496130699</v>
      </c>
      <c r="Q21" s="206">
        <v>123.40928632846089</v>
      </c>
      <c r="R21" s="206">
        <v>132.0292347377472</v>
      </c>
      <c r="S21" s="206">
        <v>145.5717970765262</v>
      </c>
      <c r="T21" s="206">
        <v>151.24677558039551</v>
      </c>
      <c r="U21" s="206">
        <v>152.21410146173679</v>
      </c>
      <c r="V21" s="206">
        <v>151.56921754084269</v>
      </c>
      <c r="W21" s="206">
        <v>172.7858985382631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1.958555460017197</v>
      </c>
      <c r="C23" s="206">
        <f t="shared" si="4"/>
        <v>2.603439380911436</v>
      </c>
      <c r="D23" s="206">
        <f t="shared" si="4"/>
        <v>2.698968185726569</v>
      </c>
      <c r="E23" s="206">
        <f t="shared" si="4"/>
        <v>2.794496990541703</v>
      </c>
      <c r="F23" s="206">
        <f t="shared" si="4"/>
        <v>2.698968185726569</v>
      </c>
      <c r="G23" s="206">
        <f t="shared" si="4"/>
        <v>1.4092003439380909</v>
      </c>
      <c r="H23" s="206">
        <f t="shared" si="4"/>
        <v>2.7228718830610492</v>
      </c>
      <c r="I23" s="206">
        <f t="shared" si="4"/>
        <v>2.3167669819432501</v>
      </c>
      <c r="J23" s="206">
        <f t="shared" si="4"/>
        <v>2.412381771281169</v>
      </c>
      <c r="K23" s="206">
        <f t="shared" si="4"/>
        <v>3.0333619948409281</v>
      </c>
      <c r="L23" s="206">
        <f t="shared" si="4"/>
        <v>2.1735167669819431</v>
      </c>
      <c r="M23" s="206">
        <f t="shared" si="4"/>
        <v>2.101805674978503</v>
      </c>
      <c r="N23" s="206">
        <f t="shared" si="4"/>
        <v>1.910748065348238</v>
      </c>
      <c r="O23" s="206">
        <f t="shared" si="4"/>
        <v>3.8214961306964743</v>
      </c>
      <c r="P23" s="206">
        <f t="shared" si="4"/>
        <v>10.509286328460872</v>
      </c>
      <c r="Q23" s="206">
        <f t="shared" si="4"/>
        <v>13.32760103181427</v>
      </c>
      <c r="R23" s="206">
        <f t="shared" si="4"/>
        <v>11.990025795356834</v>
      </c>
      <c r="S23" s="206">
        <f t="shared" si="4"/>
        <v>12.648525344402147</v>
      </c>
      <c r="T23" s="206">
        <f t="shared" si="4"/>
        <v>12.730184027000806</v>
      </c>
      <c r="U23" s="206">
        <f t="shared" si="4"/>
        <v>10.085963457322652</v>
      </c>
      <c r="V23" s="206">
        <f t="shared" si="4"/>
        <v>9.3967574042080013</v>
      </c>
      <c r="W23" s="206">
        <f t="shared" si="4"/>
        <v>11.686256168507621</v>
      </c>
      <c r="DA23" s="71"/>
    </row>
    <row r="24" spans="1:105" ht="12" customHeight="1" x14ac:dyDescent="0.25">
      <c r="A24" s="18" t="s">
        <v>73</v>
      </c>
      <c r="B24" s="206">
        <v>1.958555460017197</v>
      </c>
      <c r="C24" s="206">
        <v>2.603439380911436</v>
      </c>
      <c r="D24" s="206">
        <v>2.698968185726569</v>
      </c>
      <c r="E24" s="206">
        <v>2.794496990541703</v>
      </c>
      <c r="F24" s="206">
        <v>2.698968185726569</v>
      </c>
      <c r="G24" s="206">
        <v>1.4092003439380909</v>
      </c>
      <c r="H24" s="206">
        <v>2.7228718830610492</v>
      </c>
      <c r="I24" s="206">
        <v>2.3167669819432501</v>
      </c>
      <c r="J24" s="206">
        <v>2.412381771281169</v>
      </c>
      <c r="K24" s="206">
        <v>3.0333619948409281</v>
      </c>
      <c r="L24" s="206">
        <v>2.1735167669819431</v>
      </c>
      <c r="M24" s="206">
        <v>2.101805674978503</v>
      </c>
      <c r="N24" s="206">
        <v>1.2658641444539991</v>
      </c>
      <c r="O24" s="206">
        <v>3.224419604471195</v>
      </c>
      <c r="P24" s="206">
        <v>10.365950128976779</v>
      </c>
      <c r="Q24" s="206">
        <v>13.017110920034391</v>
      </c>
      <c r="R24" s="206">
        <v>11.560103181427341</v>
      </c>
      <c r="S24" s="206">
        <v>11.91848667239897</v>
      </c>
      <c r="T24" s="206">
        <v>12.06173688736027</v>
      </c>
      <c r="U24" s="206">
        <v>9.4344797936371467</v>
      </c>
      <c r="V24" s="206">
        <v>8.1924333619948424</v>
      </c>
      <c r="W24" s="206">
        <v>10.198796216681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0.14333619948409279</v>
      </c>
      <c r="W25" s="206">
        <v>9.5528804815133275E-2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0.64488392089423896</v>
      </c>
      <c r="O28" s="206">
        <v>0.5970765262252794</v>
      </c>
      <c r="P28" s="206">
        <v>0.14333619948409279</v>
      </c>
      <c r="Q28" s="206">
        <v>0.31049011177987962</v>
      </c>
      <c r="R28" s="206">
        <v>0.42992261392949271</v>
      </c>
      <c r="S28" s="206">
        <v>0.5493551160791057</v>
      </c>
      <c r="T28" s="206">
        <v>0.54926913155631985</v>
      </c>
      <c r="U28" s="206">
        <v>0.50154772141014603</v>
      </c>
      <c r="V28" s="206">
        <v>0.69269131556319863</v>
      </c>
      <c r="W28" s="206">
        <v>0.93155631986242471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0.1806835559240722</v>
      </c>
      <c r="T29" s="206">
        <v>0.11917800808421659</v>
      </c>
      <c r="U29" s="206">
        <v>0.1499359422753595</v>
      </c>
      <c r="V29" s="206">
        <v>0.36829652716586819</v>
      </c>
      <c r="W29" s="206">
        <v>0.46037482714906258</v>
      </c>
      <c r="DA29" s="71" t="s">
        <v>3045</v>
      </c>
    </row>
    <row r="30" spans="1:105" ht="12" customHeight="1" x14ac:dyDescent="0.25">
      <c r="A30" s="14" t="s">
        <v>79</v>
      </c>
      <c r="B30" s="206">
        <v>11.44075666380051</v>
      </c>
      <c r="C30" s="206">
        <v>12.46775580395529</v>
      </c>
      <c r="D30" s="206">
        <v>9.6732588134135842</v>
      </c>
      <c r="E30" s="206">
        <v>10.72416165090284</v>
      </c>
      <c r="F30" s="206">
        <v>5.6607050730868451</v>
      </c>
      <c r="G30" s="206">
        <v>9.3627687016337049</v>
      </c>
      <c r="H30" s="206">
        <v>11.990111779879619</v>
      </c>
      <c r="I30" s="206">
        <v>11.727343078245919</v>
      </c>
      <c r="J30" s="206">
        <v>11.440756663800521</v>
      </c>
      <c r="K30" s="206">
        <v>10.270421324161649</v>
      </c>
      <c r="L30" s="206">
        <v>9.219432502149612</v>
      </c>
      <c r="M30" s="206">
        <v>8.5506448839208939</v>
      </c>
      <c r="N30" s="206">
        <v>4.4663800515907131</v>
      </c>
      <c r="O30" s="206">
        <v>19.5853826311264</v>
      </c>
      <c r="P30" s="206">
        <v>13.90085984522786</v>
      </c>
      <c r="Q30" s="206">
        <v>11.679535683576949</v>
      </c>
      <c r="R30" s="206">
        <v>10.41367153912296</v>
      </c>
      <c r="S30" s="206">
        <v>10.27033533963886</v>
      </c>
      <c r="T30" s="206">
        <v>10.72424763542562</v>
      </c>
      <c r="U30" s="206">
        <v>10.031556319862419</v>
      </c>
      <c r="V30" s="206">
        <v>9.9598452278589846</v>
      </c>
      <c r="W30" s="206">
        <v>11.41685296646604</v>
      </c>
      <c r="DA30" s="71" t="s">
        <v>3046</v>
      </c>
    </row>
    <row r="31" spans="1:105" ht="12" customHeight="1" x14ac:dyDescent="0.25">
      <c r="A31" s="21" t="s">
        <v>38</v>
      </c>
      <c r="B31" s="209">
        <v>61.564918314703348</v>
      </c>
      <c r="C31" s="209">
        <v>63.628546861564907</v>
      </c>
      <c r="D31" s="209">
        <v>67.841788478073951</v>
      </c>
      <c r="E31" s="209">
        <v>79.879621668099745</v>
      </c>
      <c r="F31" s="209">
        <v>66.380051590713663</v>
      </c>
      <c r="G31" s="209">
        <v>35.339638865004297</v>
      </c>
      <c r="H31" s="209">
        <v>46.259673258813407</v>
      </c>
      <c r="I31" s="209">
        <v>45.227858985382632</v>
      </c>
      <c r="J31" s="209">
        <v>50.128976784178853</v>
      </c>
      <c r="K31" s="209">
        <v>67.067927773000861</v>
      </c>
      <c r="L31" s="209">
        <v>78.417884780739456</v>
      </c>
      <c r="M31" s="209">
        <v>79.191745485812547</v>
      </c>
      <c r="N31" s="209">
        <v>189.93981083404981</v>
      </c>
      <c r="O31" s="209">
        <v>193.20722269991401</v>
      </c>
      <c r="P31" s="209">
        <v>176.69819432502149</v>
      </c>
      <c r="Q31" s="209">
        <v>189.68185726569209</v>
      </c>
      <c r="R31" s="209">
        <v>198.02235597592431</v>
      </c>
      <c r="S31" s="209">
        <v>212.55374032674121</v>
      </c>
      <c r="T31" s="209">
        <v>232.76010318142741</v>
      </c>
      <c r="U31" s="209">
        <v>246.60361134995699</v>
      </c>
      <c r="V31" s="209">
        <v>241.10060189165949</v>
      </c>
      <c r="W31" s="209">
        <v>261.30696474634561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147.1432611789545</v>
      </c>
      <c r="C33" s="205">
        <f>OIS_emi!C5</f>
        <v>165.02487888143051</v>
      </c>
      <c r="D33" s="205">
        <f>OIS_emi!D5</f>
        <v>192.1458880849934</v>
      </c>
      <c r="E33" s="205">
        <f>OIS_emi!E5</f>
        <v>206.7091380385038</v>
      </c>
      <c r="F33" s="205">
        <f>OIS_emi!F5</f>
        <v>172.9773756058112</v>
      </c>
      <c r="G33" s="205">
        <f>OIS_emi!G5</f>
        <v>219.85831224241079</v>
      </c>
      <c r="H33" s="205">
        <f>OIS_emi!H5</f>
        <v>231.56711323648059</v>
      </c>
      <c r="I33" s="205">
        <f>OIS_emi!I5</f>
        <v>178.6804308024445</v>
      </c>
      <c r="J33" s="205">
        <f>OIS_emi!J5</f>
        <v>238.00784688199781</v>
      </c>
      <c r="K33" s="205">
        <f>OIS_emi!K5</f>
        <v>234.40457592377109</v>
      </c>
      <c r="L33" s="205">
        <f>OIS_emi!L5</f>
        <v>225.0057336061744</v>
      </c>
      <c r="M33" s="205">
        <f>OIS_emi!M5</f>
        <v>448.56340716152761</v>
      </c>
      <c r="N33" s="205">
        <f>OIS_emi!N5</f>
        <v>403.18871076685792</v>
      </c>
      <c r="O33" s="205">
        <f>OIS_emi!O5</f>
        <v>643.76895264498125</v>
      </c>
      <c r="P33" s="205">
        <f>OIS_emi!P5</f>
        <v>720.86233608470866</v>
      </c>
      <c r="Q33" s="205">
        <f>OIS_emi!Q5</f>
        <v>751.89224328711975</v>
      </c>
      <c r="R33" s="205">
        <f>OIS_emi!R5</f>
        <v>837.34984202700332</v>
      </c>
      <c r="S33" s="205">
        <f>OIS_emi!S5</f>
        <v>888.77884749641214</v>
      </c>
      <c r="T33" s="205">
        <f>OIS_emi!T5</f>
        <v>1058.192271088436</v>
      </c>
      <c r="U33" s="205">
        <f>OIS_emi!U5</f>
        <v>1028.6694504099539</v>
      </c>
      <c r="V33" s="205">
        <f>OIS_emi!V5</f>
        <v>1065.4737453916</v>
      </c>
      <c r="W33" s="205">
        <f>OIS_emi!W5</f>
        <v>1152.887576468539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28.541413919919485</v>
      </c>
      <c r="C35" s="286">
        <f t="shared" si="5"/>
        <v>27.545965642706914</v>
      </c>
      <c r="D35" s="286">
        <f t="shared" si="5"/>
        <v>27.322466085720244</v>
      </c>
      <c r="E35" s="286">
        <f t="shared" si="5"/>
        <v>30.740688030530475</v>
      </c>
      <c r="F35" s="286">
        <f t="shared" si="5"/>
        <v>24.536286934179738</v>
      </c>
      <c r="G35" s="286">
        <f t="shared" si="5"/>
        <v>20.263678828412193</v>
      </c>
      <c r="H35" s="286">
        <f t="shared" si="5"/>
        <v>23.836725829465152</v>
      </c>
      <c r="I35" s="286">
        <f t="shared" si="5"/>
        <v>21.664108921300837</v>
      </c>
      <c r="J35" s="286">
        <f t="shared" si="5"/>
        <v>25.878869416719841</v>
      </c>
      <c r="K35" s="286">
        <f t="shared" si="5"/>
        <v>29.597073016672372</v>
      </c>
      <c r="L35" s="286">
        <f t="shared" si="5"/>
        <v>33.415592329467685</v>
      </c>
      <c r="M35" s="286">
        <f t="shared" si="5"/>
        <v>46.322398978819031</v>
      </c>
      <c r="N35" s="286">
        <f t="shared" si="5"/>
        <v>63.904855052764162</v>
      </c>
      <c r="O35" s="286">
        <f t="shared" si="5"/>
        <v>82.009098182697784</v>
      </c>
      <c r="P35" s="286">
        <f t="shared" si="5"/>
        <v>77.423192454930756</v>
      </c>
      <c r="Q35" s="286">
        <f t="shared" si="5"/>
        <v>77.39617781702573</v>
      </c>
      <c r="R35" s="286">
        <f t="shared" si="5"/>
        <v>88.159529348567716</v>
      </c>
      <c r="S35" s="286">
        <f t="shared" si="5"/>
        <v>82.847864489024829</v>
      </c>
      <c r="T35" s="286">
        <f t="shared" si="5"/>
        <v>78.421113698471942</v>
      </c>
      <c r="U35" s="286">
        <f t="shared" si="5"/>
        <v>68.383878226253174</v>
      </c>
      <c r="V35" s="286">
        <f t="shared" si="5"/>
        <v>72.962923302552468</v>
      </c>
      <c r="W35" s="286">
        <f t="shared" si="5"/>
        <v>70.01018259996988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45.003286652257202</v>
      </c>
      <c r="C36" s="346">
        <f t="shared" si="6"/>
        <v>36.205248120860922</v>
      </c>
      <c r="D36" s="346">
        <f t="shared" si="6"/>
        <v>37.342117211993305</v>
      </c>
      <c r="E36" s="346">
        <f t="shared" si="6"/>
        <v>33.331293330158644</v>
      </c>
      <c r="F36" s="346">
        <f t="shared" si="6"/>
        <v>32.681951601227468</v>
      </c>
      <c r="G36" s="346">
        <f t="shared" si="6"/>
        <v>24.54632650736216</v>
      </c>
      <c r="H36" s="346">
        <f t="shared" si="6"/>
        <v>25.263854527005368</v>
      </c>
      <c r="I36" s="346">
        <f t="shared" si="6"/>
        <v>27.591770746683391</v>
      </c>
      <c r="J36" s="346">
        <f t="shared" si="6"/>
        <v>24.897760960038013</v>
      </c>
      <c r="K36" s="346">
        <f t="shared" si="6"/>
        <v>28.73847437093594</v>
      </c>
      <c r="L36" s="346">
        <f t="shared" si="6"/>
        <v>28.811368020664023</v>
      </c>
      <c r="M36" s="346">
        <f t="shared" si="6"/>
        <v>22.515019187386184</v>
      </c>
      <c r="N36" s="346">
        <f t="shared" si="6"/>
        <v>26.58375368772009</v>
      </c>
      <c r="O36" s="346">
        <f t="shared" si="6"/>
        <v>25.965362544899701</v>
      </c>
      <c r="P36" s="346">
        <f t="shared" si="6"/>
        <v>24.562565660482267</v>
      </c>
      <c r="Q36" s="346">
        <f t="shared" si="6"/>
        <v>23.510623126048905</v>
      </c>
      <c r="R36" s="346">
        <f t="shared" si="6"/>
        <v>23.105868572726255</v>
      </c>
      <c r="S36" s="346">
        <f t="shared" si="6"/>
        <v>23.396740358907198</v>
      </c>
      <c r="T36" s="346">
        <f t="shared" si="6"/>
        <v>22.477106359952348</v>
      </c>
      <c r="U36" s="346">
        <f t="shared" si="6"/>
        <v>22.909499063359583</v>
      </c>
      <c r="V36" s="346">
        <f t="shared" si="6"/>
        <v>21.923915099984516</v>
      </c>
      <c r="W36" s="346">
        <f t="shared" si="6"/>
        <v>23.799746806302164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18.410489220135801</v>
      </c>
      <c r="C37" s="346">
        <f>IF(OIS_ued!C$5=0,"",OIS_ued!C$5/C$5*1000)</f>
        <v>14.585456910938653</v>
      </c>
      <c r="D37" s="346">
        <f>IF(OIS_ued!D$5=0,"",OIS_ued!D$5/D$5*1000)</f>
        <v>14.951317866893737</v>
      </c>
      <c r="E37" s="346">
        <f>IF(OIS_ued!E$5=0,"",OIS_ued!E$5/E$5*1000)</f>
        <v>13.586020628801442</v>
      </c>
      <c r="F37" s="346">
        <f>IF(OIS_ued!F$5=0,"",OIS_ued!F$5/F$5*1000)</f>
        <v>13.30891129945344</v>
      </c>
      <c r="G37" s="346">
        <f>IF(OIS_ued!G$5=0,"",OIS_ued!G$5/G$5*1000)</f>
        <v>9.2563887704848078</v>
      </c>
      <c r="H37" s="346">
        <f>IF(OIS_ued!H$5=0,"",OIS_ued!H$5/H$5*1000)</f>
        <v>9.6624139825150834</v>
      </c>
      <c r="I37" s="346">
        <f>IF(OIS_ued!I$5=0,"",OIS_ued!I$5/I$5*1000)</f>
        <v>10.802499075797964</v>
      </c>
      <c r="J37" s="346">
        <f>IF(OIS_ued!J$5=0,"",OIS_ued!J$5/J$5*1000)</f>
        <v>9.5430527423412244</v>
      </c>
      <c r="K37" s="346">
        <f>IF(OIS_ued!K$5=0,"",OIS_ued!K$5/K$5*1000)</f>
        <v>11.327931916427953</v>
      </c>
      <c r="L37" s="346">
        <f>IF(OIS_ued!L$5=0,"",OIS_ued!L$5/L$5*1000)</f>
        <v>11.621737786934904</v>
      </c>
      <c r="M37" s="346">
        <f>IF(OIS_ued!M$5=0,"",OIS_ued!M$5/M$5*1000)</f>
        <v>8.5349861650709631</v>
      </c>
      <c r="N37" s="346">
        <f>IF(OIS_ued!N$5=0,"",OIS_ued!N$5/N$5*1000)</f>
        <v>11.261521601388852</v>
      </c>
      <c r="O37" s="346">
        <f>IF(OIS_ued!O$5=0,"",OIS_ued!O$5/O$5*1000)</f>
        <v>10.376856200261548</v>
      </c>
      <c r="P37" s="346">
        <f>IF(OIS_ued!P$5=0,"",OIS_ued!P$5/P$5*1000)</f>
        <v>9.5714083175131108</v>
      </c>
      <c r="Q37" s="346">
        <f>IF(OIS_ued!Q$5=0,"",OIS_ued!Q$5/Q$5*1000)</f>
        <v>9.1879275440042427</v>
      </c>
      <c r="R37" s="346">
        <f>IF(OIS_ued!R$5=0,"",OIS_ued!R$5/R$5*1000)</f>
        <v>8.9827269903747169</v>
      </c>
      <c r="S37" s="346">
        <f>IF(OIS_ued!S$5=0,"",OIS_ued!S$5/S$5*1000)</f>
        <v>9.1102901908901508</v>
      </c>
      <c r="T37" s="346">
        <f>IF(OIS_ued!T$5=0,"",OIS_ued!T$5/T$5*1000)</f>
        <v>8.7011882245453229</v>
      </c>
      <c r="U37" s="346">
        <f>IF(OIS_ued!U$5=0,"",OIS_ued!U$5/U$5*1000)</f>
        <v>8.9651578168001471</v>
      </c>
      <c r="V37" s="346">
        <f>IF(OIS_ued!V$5=0,"",OIS_ued!V$5/V$5*1000)</f>
        <v>8.5314946748204239</v>
      </c>
      <c r="W37" s="346">
        <f>IF(OIS_ued!W$5=0,"",OIS_ued!W$5/W$5*1000)</f>
        <v>9.259287326197386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1.1015858264752796</v>
      </c>
      <c r="C38" s="347">
        <f t="shared" si="7"/>
        <v>1.1584789549462968</v>
      </c>
      <c r="D38" s="347">
        <f t="shared" si="7"/>
        <v>1.2362103630970076</v>
      </c>
      <c r="E38" s="347">
        <f t="shared" si="7"/>
        <v>1.1954476415228372</v>
      </c>
      <c r="F38" s="347">
        <f t="shared" si="7"/>
        <v>1.2181822509369737</v>
      </c>
      <c r="G38" s="347">
        <f t="shared" si="7"/>
        <v>1.7072183713881859</v>
      </c>
      <c r="H38" s="347">
        <f t="shared" si="7"/>
        <v>1.5592481028142462</v>
      </c>
      <c r="I38" s="347">
        <f t="shared" si="7"/>
        <v>1.3953850137838932</v>
      </c>
      <c r="J38" s="347">
        <f t="shared" si="7"/>
        <v>1.5376755470339094</v>
      </c>
      <c r="K38" s="347">
        <f t="shared" si="7"/>
        <v>1.4006857279934974</v>
      </c>
      <c r="L38" s="347">
        <f t="shared" si="7"/>
        <v>1.2916963732428852</v>
      </c>
      <c r="M38" s="347">
        <f t="shared" si="7"/>
        <v>1.8187471325923819</v>
      </c>
      <c r="N38" s="347">
        <f t="shared" si="7"/>
        <v>1.1927983414115773</v>
      </c>
      <c r="O38" s="347">
        <f t="shared" si="7"/>
        <v>1.4071809553566705</v>
      </c>
      <c r="P38" s="347">
        <f t="shared" si="7"/>
        <v>1.5577900789920678</v>
      </c>
      <c r="Q38" s="347">
        <f t="shared" si="7"/>
        <v>1.5431909216482806</v>
      </c>
      <c r="R38" s="347">
        <f t="shared" si="7"/>
        <v>1.6024919216639413</v>
      </c>
      <c r="S38" s="347">
        <f t="shared" si="7"/>
        <v>1.5945208628588314</v>
      </c>
      <c r="T38" s="347">
        <f t="shared" si="7"/>
        <v>1.6683860170294018</v>
      </c>
      <c r="U38" s="347">
        <f t="shared" si="7"/>
        <v>1.6190134269140248</v>
      </c>
      <c r="V38" s="347">
        <f t="shared" si="7"/>
        <v>1.662058319334623</v>
      </c>
      <c r="W38" s="347">
        <f t="shared" si="7"/>
        <v>1.6503670839855535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HU: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133.5740326741182</v>
      </c>
      <c r="C5" s="225">
        <v>142.44961306964831</v>
      </c>
      <c r="D5" s="225">
        <v>155.4313843508165</v>
      </c>
      <c r="E5" s="225">
        <v>172.9135855545999</v>
      </c>
      <c r="F5" s="225">
        <v>141.9963026655202</v>
      </c>
      <c r="G5" s="225">
        <v>128.78159931212431</v>
      </c>
      <c r="H5" s="225">
        <v>148.51203783319099</v>
      </c>
      <c r="I5" s="225">
        <v>128.0509888220121</v>
      </c>
      <c r="J5" s="225">
        <v>154.78417884780811</v>
      </c>
      <c r="K5" s="225">
        <v>167.34987102321591</v>
      </c>
      <c r="L5" s="225">
        <v>174.1939810834053</v>
      </c>
      <c r="M5" s="225">
        <v>246.6331900257955</v>
      </c>
      <c r="N5" s="225">
        <v>338.01917454858108</v>
      </c>
      <c r="O5" s="225">
        <v>457.48839208942297</v>
      </c>
      <c r="P5" s="225">
        <v>462.74677558039531</v>
      </c>
      <c r="Q5" s="225">
        <v>487.23215821152212</v>
      </c>
      <c r="R5" s="225">
        <v>522.52983662940676</v>
      </c>
      <c r="S5" s="225">
        <v>557.39555887836559</v>
      </c>
      <c r="T5" s="225">
        <v>634.26105247068108</v>
      </c>
      <c r="U5" s="225">
        <v>635.36807867658274</v>
      </c>
      <c r="V5" s="225">
        <v>641.05677460111292</v>
      </c>
      <c r="W5" s="225">
        <v>698.56433011519687</v>
      </c>
      <c r="DA5" s="89" t="s">
        <v>3031</v>
      </c>
    </row>
    <row r="6" spans="1:105" ht="12" customHeight="1" x14ac:dyDescent="0.25">
      <c r="A6" s="55" t="s">
        <v>92</v>
      </c>
      <c r="B6" s="261">
        <v>2.7549542879048929</v>
      </c>
      <c r="C6" s="261">
        <v>2.532627429474223</v>
      </c>
      <c r="D6" s="261">
        <v>2.8052991385394361</v>
      </c>
      <c r="E6" s="261">
        <v>3.7920814214719898</v>
      </c>
      <c r="F6" s="261">
        <v>2.9151755798846168</v>
      </c>
      <c r="G6" s="261">
        <v>2.1392252674699641</v>
      </c>
      <c r="H6" s="261">
        <v>2.436978259781887</v>
      </c>
      <c r="I6" s="261">
        <v>2.3141631110889209</v>
      </c>
      <c r="J6" s="261">
        <v>2.4906922238639462</v>
      </c>
      <c r="K6" s="261">
        <v>3.0733285180889069</v>
      </c>
      <c r="L6" s="261">
        <v>3.6147467115110739</v>
      </c>
      <c r="M6" s="261">
        <v>3.7012896785025688</v>
      </c>
      <c r="N6" s="261">
        <v>9.5313291710626959</v>
      </c>
      <c r="O6" s="261">
        <v>9.3851221674054628</v>
      </c>
      <c r="P6" s="261">
        <v>7.9542991382044326</v>
      </c>
      <c r="Q6" s="261">
        <v>8.6177172464904892</v>
      </c>
      <c r="R6" s="261">
        <v>9.1191327495226187</v>
      </c>
      <c r="S6" s="261">
        <v>9.7031493093353429</v>
      </c>
      <c r="T6" s="261">
        <v>11.39595255953612</v>
      </c>
      <c r="U6" s="261">
        <v>12.29129934388367</v>
      </c>
      <c r="V6" s="261">
        <v>11.9092954690505</v>
      </c>
      <c r="W6" s="261">
        <v>12.934466628200379</v>
      </c>
      <c r="DA6" s="67" t="s">
        <v>3049</v>
      </c>
    </row>
    <row r="7" spans="1:105" ht="12" customHeight="1" x14ac:dyDescent="0.25">
      <c r="A7" s="202" t="s">
        <v>93</v>
      </c>
      <c r="B7" s="226">
        <v>1.547028673197264</v>
      </c>
      <c r="C7" s="226">
        <v>1.4991620874358289</v>
      </c>
      <c r="D7" s="226">
        <v>1.634002775912422</v>
      </c>
      <c r="E7" s="226">
        <v>2.077705162960342</v>
      </c>
      <c r="F7" s="226">
        <v>1.651680077441168</v>
      </c>
      <c r="G7" s="226">
        <v>1.0714338525751561</v>
      </c>
      <c r="H7" s="226">
        <v>1.285203771666529</v>
      </c>
      <c r="I7" s="226">
        <v>1.2336532315943081</v>
      </c>
      <c r="J7" s="226">
        <v>1.3449410759581519</v>
      </c>
      <c r="K7" s="226">
        <v>1.7127782148965429</v>
      </c>
      <c r="L7" s="226">
        <v>2.0066508598214452</v>
      </c>
      <c r="M7" s="226">
        <v>2.0479528790157131</v>
      </c>
      <c r="N7" s="226">
        <v>5.0972227269722561</v>
      </c>
      <c r="O7" s="226">
        <v>5.0981105853854114</v>
      </c>
      <c r="P7" s="226">
        <v>4.4655246870056251</v>
      </c>
      <c r="Q7" s="226">
        <v>4.8189741858719479</v>
      </c>
      <c r="R7" s="226">
        <v>5.0722132162207201</v>
      </c>
      <c r="S7" s="226">
        <v>5.419059306358891</v>
      </c>
      <c r="T7" s="226">
        <v>6.182530401860407</v>
      </c>
      <c r="U7" s="226">
        <v>6.6169452785880303</v>
      </c>
      <c r="V7" s="226">
        <v>6.4379753459026183</v>
      </c>
      <c r="W7" s="226">
        <v>6.9875264620385229</v>
      </c>
      <c r="DA7" s="174" t="s">
        <v>3050</v>
      </c>
    </row>
    <row r="8" spans="1:105" ht="12" customHeight="1" x14ac:dyDescent="0.25">
      <c r="A8" s="202" t="s">
        <v>94</v>
      </c>
      <c r="B8" s="226">
        <v>2.8393527927384419</v>
      </c>
      <c r="C8" s="226">
        <v>2.8318767847200021</v>
      </c>
      <c r="D8" s="226">
        <v>3.0602748875130432</v>
      </c>
      <c r="E8" s="226">
        <v>3.7593364546542749</v>
      </c>
      <c r="F8" s="226">
        <v>3.0467534663361189</v>
      </c>
      <c r="G8" s="226">
        <v>1.830901138070324</v>
      </c>
      <c r="H8" s="226">
        <v>2.271868838346609</v>
      </c>
      <c r="I8" s="226">
        <v>2.1954391230220351</v>
      </c>
      <c r="J8" s="226">
        <v>2.4123876839314788</v>
      </c>
      <c r="K8" s="226">
        <v>3.1299560188375999</v>
      </c>
      <c r="L8" s="226">
        <v>3.6587119838189741</v>
      </c>
      <c r="M8" s="226">
        <v>3.726898419467203</v>
      </c>
      <c r="N8" s="226">
        <v>9.0889396645539158</v>
      </c>
      <c r="O8" s="226">
        <v>9.1772205065296948</v>
      </c>
      <c r="P8" s="226">
        <v>8.1946228137480546</v>
      </c>
      <c r="Q8" s="226">
        <v>8.8233981079870318</v>
      </c>
      <c r="R8" s="226">
        <v>9.2586047441928159</v>
      </c>
      <c r="S8" s="226">
        <v>9.9149204562486712</v>
      </c>
      <c r="T8" s="226">
        <v>11.120795132698341</v>
      </c>
      <c r="U8" s="226">
        <v>11.846724056259919</v>
      </c>
      <c r="V8" s="226">
        <v>11.55536036572145</v>
      </c>
      <c r="W8" s="226">
        <v>12.536703213119219</v>
      </c>
      <c r="DA8" s="174" t="s">
        <v>3051</v>
      </c>
    </row>
    <row r="9" spans="1:105" ht="12" customHeight="1" x14ac:dyDescent="0.25">
      <c r="A9" s="202" t="s">
        <v>95</v>
      </c>
      <c r="B9" s="226">
        <v>0.95889306947938846</v>
      </c>
      <c r="C9" s="226">
        <v>0.87072456406221987</v>
      </c>
      <c r="D9" s="226">
        <v>0.96819164654340606</v>
      </c>
      <c r="E9" s="226">
        <v>1.327122544967684</v>
      </c>
      <c r="F9" s="226">
        <v>1.012603180912597</v>
      </c>
      <c r="G9" s="226">
        <v>0.76277202238348618</v>
      </c>
      <c r="H9" s="226">
        <v>0.8598839330202821</v>
      </c>
      <c r="I9" s="226">
        <v>0.81469674535829606</v>
      </c>
      <c r="J9" s="226">
        <v>0.87443619629983615</v>
      </c>
      <c r="K9" s="226">
        <v>1.07153260934243</v>
      </c>
      <c r="L9" s="226">
        <v>1.2614024645612929</v>
      </c>
      <c r="M9" s="226">
        <v>1.2925468748016891</v>
      </c>
      <c r="N9" s="226">
        <v>3.3532191315368158</v>
      </c>
      <c r="O9" s="226">
        <v>3.2907030144555991</v>
      </c>
      <c r="P9" s="226">
        <v>2.7687473529646311</v>
      </c>
      <c r="Q9" s="226">
        <v>3.0023319934116119</v>
      </c>
      <c r="R9" s="226">
        <v>3.18082418291882</v>
      </c>
      <c r="S9" s="226">
        <v>3.3814505198757558</v>
      </c>
      <c r="T9" s="226">
        <v>3.9968650033295718</v>
      </c>
      <c r="U9" s="226">
        <v>4.3180783355537118</v>
      </c>
      <c r="V9" s="226">
        <v>4.1801379853032081</v>
      </c>
      <c r="W9" s="226">
        <v>4.5406210238202256</v>
      </c>
      <c r="DA9" s="174" t="s">
        <v>3052</v>
      </c>
    </row>
    <row r="10" spans="1:105" ht="12" customHeight="1" x14ac:dyDescent="0.25">
      <c r="A10" s="56" t="s">
        <v>96</v>
      </c>
      <c r="B10" s="262">
        <v>2.6677370945243299</v>
      </c>
      <c r="C10" s="262">
        <v>2.4790613993899302</v>
      </c>
      <c r="D10" s="262">
        <v>2.6034733154307652</v>
      </c>
      <c r="E10" s="262">
        <v>3.1993419416428281</v>
      </c>
      <c r="F10" s="262">
        <v>2.5393684738927971</v>
      </c>
      <c r="G10" s="262">
        <v>2.2111328479523849</v>
      </c>
      <c r="H10" s="262">
        <v>2.439321928021609</v>
      </c>
      <c r="I10" s="262">
        <v>2.144249891738732</v>
      </c>
      <c r="J10" s="262">
        <v>2.5585375232376659</v>
      </c>
      <c r="K10" s="262">
        <v>2.7307866622178678</v>
      </c>
      <c r="L10" s="262">
        <v>2.9951218261548171</v>
      </c>
      <c r="M10" s="262">
        <v>3.7268023394263818</v>
      </c>
      <c r="N10" s="262">
        <v>7.741350765336632</v>
      </c>
      <c r="O10" s="262">
        <v>8.4590041422264477</v>
      </c>
      <c r="P10" s="262">
        <v>7.4561532882062806</v>
      </c>
      <c r="Q10" s="262">
        <v>7.9927765404091762</v>
      </c>
      <c r="R10" s="262">
        <v>8.5479998310664342</v>
      </c>
      <c r="S10" s="262">
        <v>9.1978316462615286</v>
      </c>
      <c r="T10" s="262">
        <v>10.320755692220461</v>
      </c>
      <c r="U10" s="262">
        <v>10.571250549955231</v>
      </c>
      <c r="V10" s="262">
        <v>10.64454540958878</v>
      </c>
      <c r="W10" s="262">
        <v>11.70518743094893</v>
      </c>
      <c r="DA10" s="68" t="s">
        <v>3053</v>
      </c>
    </row>
    <row r="11" spans="1:105" ht="12" customHeight="1" x14ac:dyDescent="0.25">
      <c r="A11" s="37" t="s">
        <v>160</v>
      </c>
      <c r="B11" s="228">
        <v>3.1439309697072058E-2</v>
      </c>
      <c r="C11" s="228">
        <v>6.2752386955389317E-2</v>
      </c>
      <c r="D11" s="228">
        <v>8.7894584827533817E-2</v>
      </c>
      <c r="E11" s="228">
        <v>7.546156171813409E-2</v>
      </c>
      <c r="F11" s="228">
        <v>7.7767602467963354E-2</v>
      </c>
      <c r="G11" s="228">
        <v>0.13669452847313771</v>
      </c>
      <c r="H11" s="228">
        <v>0.14276319068858789</v>
      </c>
      <c r="I11" s="228">
        <v>9.2313263318603331E-2</v>
      </c>
      <c r="J11" s="228">
        <v>0.12819140123081599</v>
      </c>
      <c r="K11" s="228">
        <v>0.13433871633429831</v>
      </c>
      <c r="L11" s="228">
        <v>0.12543990827087881</v>
      </c>
      <c r="M11" s="228">
        <v>1.1422998677127649</v>
      </c>
      <c r="N11" s="228">
        <v>0.34062345264373661</v>
      </c>
      <c r="O11" s="228">
        <v>0.58211528680801683</v>
      </c>
      <c r="P11" s="228">
        <v>1.2469914620554241</v>
      </c>
      <c r="Q11" s="228">
        <v>1.310566822981996</v>
      </c>
      <c r="R11" s="228">
        <v>1.567667502905616</v>
      </c>
      <c r="S11" s="228">
        <v>1.618412589058295</v>
      </c>
      <c r="T11" s="228">
        <v>2.107411669589371</v>
      </c>
      <c r="U11" s="228">
        <v>1.824481415533808</v>
      </c>
      <c r="V11" s="228">
        <v>1.9858172836765551</v>
      </c>
      <c r="W11" s="228">
        <v>2.003079816243662</v>
      </c>
      <c r="DA11" s="69" t="s">
        <v>3054</v>
      </c>
    </row>
    <row r="12" spans="1:105" ht="12" customHeight="1" x14ac:dyDescent="0.25">
      <c r="A12" s="37" t="s">
        <v>162</v>
      </c>
      <c r="B12" s="228">
        <v>0.84545915815268136</v>
      </c>
      <c r="C12" s="228">
        <v>0.79927336165916485</v>
      </c>
      <c r="D12" s="228">
        <v>0.92496308550508666</v>
      </c>
      <c r="E12" s="228">
        <v>0.77696586902092279</v>
      </c>
      <c r="F12" s="228">
        <v>0.67852186081823829</v>
      </c>
      <c r="G12" s="228">
        <v>1.2397972494467451</v>
      </c>
      <c r="H12" s="228">
        <v>1.273868725108342</v>
      </c>
      <c r="I12" s="228">
        <v>0.99385558163445842</v>
      </c>
      <c r="J12" s="228">
        <v>1.4166110512091941</v>
      </c>
      <c r="K12" s="228">
        <v>1.0149704106061981</v>
      </c>
      <c r="L12" s="228">
        <v>0.75362235082978724</v>
      </c>
      <c r="M12" s="228">
        <v>0.90307720876982089</v>
      </c>
      <c r="N12" s="228">
        <v>0.22225160606958891</v>
      </c>
      <c r="O12" s="228">
        <v>1.91907656781075</v>
      </c>
      <c r="P12" s="228">
        <v>1.844626113813876</v>
      </c>
      <c r="Q12" s="228">
        <v>1.8099839725136151</v>
      </c>
      <c r="R12" s="228">
        <v>1.92887570286379</v>
      </c>
      <c r="S12" s="228">
        <v>2.1010424190899988</v>
      </c>
      <c r="T12" s="228">
        <v>2.15526043704299</v>
      </c>
      <c r="U12" s="228">
        <v>2.01768455786081</v>
      </c>
      <c r="V12" s="228">
        <v>1.995062523047022</v>
      </c>
      <c r="W12" s="228">
        <v>2.347545528832975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0.64488392088189683</v>
      </c>
      <c r="O13" s="228">
        <v>0.597076526222167</v>
      </c>
      <c r="P13" s="228">
        <v>0.1433361994839874</v>
      </c>
      <c r="Q13" s="228">
        <v>0.31049011177945651</v>
      </c>
      <c r="R13" s="228">
        <v>0.42992261392890141</v>
      </c>
      <c r="S13" s="228">
        <v>0.54935511607828058</v>
      </c>
      <c r="T13" s="228">
        <v>0.54926913155526302</v>
      </c>
      <c r="U13" s="228">
        <v>0.50154772140892212</v>
      </c>
      <c r="V13" s="228">
        <v>0.69269131556171026</v>
      </c>
      <c r="W13" s="228">
        <v>0.93155631986038245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0.18068355592318319</v>
      </c>
      <c r="T14" s="228">
        <v>0.1191780080835612</v>
      </c>
      <c r="U14" s="228">
        <v>0.14993594227469689</v>
      </c>
      <c r="V14" s="228">
        <v>0.3682965271641897</v>
      </c>
      <c r="W14" s="228">
        <v>0.46037482714692363</v>
      </c>
      <c r="DA14" s="69" t="s">
        <v>3057</v>
      </c>
    </row>
    <row r="15" spans="1:105" ht="12" customHeight="1" x14ac:dyDescent="0.25">
      <c r="A15" s="37" t="s">
        <v>38</v>
      </c>
      <c r="B15" s="228">
        <v>1.790838626674577</v>
      </c>
      <c r="C15" s="228">
        <v>1.617035650775376</v>
      </c>
      <c r="D15" s="228">
        <v>1.5906156450981439</v>
      </c>
      <c r="E15" s="228">
        <v>2.3469145109037708</v>
      </c>
      <c r="F15" s="228">
        <v>1.783079010606595</v>
      </c>
      <c r="G15" s="228">
        <v>0.83464107003250265</v>
      </c>
      <c r="H15" s="228">
        <v>1.0226900122246789</v>
      </c>
      <c r="I15" s="228">
        <v>1.0580810467856701</v>
      </c>
      <c r="J15" s="228">
        <v>1.013735070797656</v>
      </c>
      <c r="K15" s="228">
        <v>1.581477535277372</v>
      </c>
      <c r="L15" s="228">
        <v>2.1160595670541511</v>
      </c>
      <c r="M15" s="228">
        <v>1.6814252629437969</v>
      </c>
      <c r="N15" s="228">
        <v>6.5335917857414092</v>
      </c>
      <c r="O15" s="228">
        <v>5.3607357613855129</v>
      </c>
      <c r="P15" s="228">
        <v>4.2211995128529933</v>
      </c>
      <c r="Q15" s="228">
        <v>4.5617356331341083</v>
      </c>
      <c r="R15" s="228">
        <v>4.6215340113681256</v>
      </c>
      <c r="S15" s="228">
        <v>4.7483379661117713</v>
      </c>
      <c r="T15" s="228">
        <v>5.3896364459492681</v>
      </c>
      <c r="U15" s="228">
        <v>6.0776009128769912</v>
      </c>
      <c r="V15" s="228">
        <v>5.6026777601393043</v>
      </c>
      <c r="W15" s="228">
        <v>5.9626309388649874</v>
      </c>
      <c r="DA15" s="69" t="s">
        <v>3058</v>
      </c>
    </row>
    <row r="16" spans="1:105" ht="12" customHeight="1" x14ac:dyDescent="0.25">
      <c r="A16" s="57" t="s">
        <v>3059</v>
      </c>
      <c r="B16" s="263">
        <v>24.803665785976509</v>
      </c>
      <c r="C16" s="263">
        <v>25.44977177527581</v>
      </c>
      <c r="D16" s="263">
        <v>26.94141457769534</v>
      </c>
      <c r="E16" s="263">
        <v>27.114748344718841</v>
      </c>
      <c r="F16" s="263">
        <v>22.265501780299029</v>
      </c>
      <c r="G16" s="263">
        <v>23.95302927110842</v>
      </c>
      <c r="H16" s="263">
        <v>28.120886163169491</v>
      </c>
      <c r="I16" s="263">
        <v>25.09258894343013</v>
      </c>
      <c r="J16" s="263">
        <v>30.30499918227412</v>
      </c>
      <c r="K16" s="263">
        <v>29.683494634763228</v>
      </c>
      <c r="L16" s="263">
        <v>27.135187430225379</v>
      </c>
      <c r="M16" s="263">
        <v>35.663556359557298</v>
      </c>
      <c r="N16" s="263">
        <v>32.04897859855091</v>
      </c>
      <c r="O16" s="263">
        <v>65.448868353449242</v>
      </c>
      <c r="P16" s="263">
        <v>67.247266027123501</v>
      </c>
      <c r="Q16" s="263">
        <v>71.173676727039634</v>
      </c>
      <c r="R16" s="263">
        <v>74.522259545923362</v>
      </c>
      <c r="S16" s="263">
        <v>79.915557560699227</v>
      </c>
      <c r="T16" s="263">
        <v>87.394213327655009</v>
      </c>
      <c r="U16" s="263">
        <v>85.722989692390144</v>
      </c>
      <c r="V16" s="263">
        <v>86.304626338459784</v>
      </c>
      <c r="W16" s="263">
        <v>96.920600694505282</v>
      </c>
      <c r="DA16" s="70" t="s">
        <v>3060</v>
      </c>
    </row>
    <row r="17" spans="1:105" ht="12" customHeight="1" x14ac:dyDescent="0.25">
      <c r="A17" s="46" t="s">
        <v>30</v>
      </c>
      <c r="B17" s="231">
        <v>9.6467487563430224E-2</v>
      </c>
      <c r="C17" s="231">
        <v>0.56209000535802489</v>
      </c>
      <c r="D17" s="231">
        <v>0</v>
      </c>
      <c r="E17" s="231">
        <v>5.3677305732327089E-2</v>
      </c>
      <c r="F17" s="231">
        <v>0</v>
      </c>
      <c r="G17" s="231">
        <v>8.6545829353023448E-2</v>
      </c>
      <c r="H17" s="231">
        <v>0.1187127951928367</v>
      </c>
      <c r="I17" s="231">
        <v>9.0109989557688216E-2</v>
      </c>
      <c r="J17" s="231">
        <v>0.46730785226989668</v>
      </c>
      <c r="K17" s="231">
        <v>1.011007263834228</v>
      </c>
      <c r="L17" s="231">
        <v>0.64141031564486006</v>
      </c>
      <c r="M17" s="231">
        <v>0.63097783097610971</v>
      </c>
      <c r="N17" s="231">
        <v>0.54464966463007436</v>
      </c>
      <c r="O17" s="231">
        <v>0.84425114757096731</v>
      </c>
      <c r="P17" s="231">
        <v>0.72121110653289711</v>
      </c>
      <c r="Q17" s="231">
        <v>0.7001918772904685</v>
      </c>
      <c r="R17" s="231">
        <v>0.78567651686597406</v>
      </c>
      <c r="S17" s="231">
        <v>0.68979862246590029</v>
      </c>
      <c r="T17" s="231">
        <v>0.86626839426762214</v>
      </c>
      <c r="U17" s="231">
        <v>0.8541527359459864</v>
      </c>
      <c r="V17" s="231">
        <v>0.76037121592850643</v>
      </c>
      <c r="W17" s="231">
        <v>0.72608168900119796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0.17662236312373919</v>
      </c>
      <c r="C19" s="231">
        <v>0.53772518417402904</v>
      </c>
      <c r="D19" s="231">
        <v>1.5123827564828209</v>
      </c>
      <c r="E19" s="231">
        <v>0.93406782842642944</v>
      </c>
      <c r="F19" s="231">
        <v>0.73773199907202258</v>
      </c>
      <c r="G19" s="231">
        <v>1.0242324294773211</v>
      </c>
      <c r="H19" s="231">
        <v>0.87731618301800018</v>
      </c>
      <c r="I19" s="231">
        <v>0.47693756229810469</v>
      </c>
      <c r="J19" s="231">
        <v>1.4355147447787391</v>
      </c>
      <c r="K19" s="231">
        <v>0.74712130601201454</v>
      </c>
      <c r="L19" s="231">
        <v>0.37694098156248912</v>
      </c>
      <c r="M19" s="231">
        <v>1.0325687158945029</v>
      </c>
      <c r="N19" s="231">
        <v>0.2025448906633886</v>
      </c>
      <c r="O19" s="231">
        <v>2.3672962001285969</v>
      </c>
      <c r="P19" s="231">
        <v>2.6072361453522861</v>
      </c>
      <c r="Q19" s="231">
        <v>2.2533822143763218</v>
      </c>
      <c r="R19" s="231">
        <v>2.1298145400790629</v>
      </c>
      <c r="S19" s="231">
        <v>1.96118776942246</v>
      </c>
      <c r="T19" s="231">
        <v>2.543265538760088</v>
      </c>
      <c r="U19" s="231">
        <v>2.348517006783267</v>
      </c>
      <c r="V19" s="231">
        <v>2.384168006086075</v>
      </c>
      <c r="W19" s="231">
        <v>2.9865646849348511</v>
      </c>
      <c r="DA19" s="73" t="s">
        <v>3063</v>
      </c>
    </row>
    <row r="20" spans="1:105" ht="12" customHeight="1" x14ac:dyDescent="0.25">
      <c r="A20" s="46" t="s">
        <v>160</v>
      </c>
      <c r="B20" s="231">
        <v>0.8324493355780721</v>
      </c>
      <c r="C20" s="231">
        <v>0.81438544778427147</v>
      </c>
      <c r="D20" s="231">
        <v>1.3880332313015891</v>
      </c>
      <c r="E20" s="231">
        <v>1.838393452493269</v>
      </c>
      <c r="F20" s="231">
        <v>0.99521872425292424</v>
      </c>
      <c r="G20" s="231">
        <v>1.47945669512647</v>
      </c>
      <c r="H20" s="231">
        <v>1.6254849858775371</v>
      </c>
      <c r="I20" s="231">
        <v>1.2861372978785439</v>
      </c>
      <c r="J20" s="231">
        <v>1.2920798120023009</v>
      </c>
      <c r="K20" s="231">
        <v>1.7202807583436159</v>
      </c>
      <c r="L20" s="231">
        <v>1.672175112634136</v>
      </c>
      <c r="M20" s="231">
        <v>9.5298594145504403</v>
      </c>
      <c r="N20" s="231">
        <v>8.792398268490949</v>
      </c>
      <c r="O20" s="231">
        <v>5.8914678235433851</v>
      </c>
      <c r="P20" s="231">
        <v>8.9946066528861142</v>
      </c>
      <c r="Q20" s="231">
        <v>9.9388529319526064</v>
      </c>
      <c r="R20" s="231">
        <v>12.580319717613641</v>
      </c>
      <c r="S20" s="231">
        <v>13.412031037270699</v>
      </c>
      <c r="T20" s="231">
        <v>17.900107232549502</v>
      </c>
      <c r="U20" s="231">
        <v>17.38863945797544</v>
      </c>
      <c r="V20" s="231">
        <v>18.438916781901039</v>
      </c>
      <c r="W20" s="231">
        <v>18.92711758842082</v>
      </c>
      <c r="DA20" s="73" t="s">
        <v>3064</v>
      </c>
    </row>
    <row r="21" spans="1:105" ht="12" customHeight="1" x14ac:dyDescent="0.25">
      <c r="A21" s="46" t="s">
        <v>70</v>
      </c>
      <c r="B21" s="231">
        <v>0.1686419035552664</v>
      </c>
      <c r="C21" s="231">
        <v>0.30424369481118818</v>
      </c>
      <c r="D21" s="231">
        <v>0</v>
      </c>
      <c r="E21" s="231">
        <v>0.1589239815326689</v>
      </c>
      <c r="F21" s="231">
        <v>0.13074508356690689</v>
      </c>
      <c r="G21" s="231">
        <v>0.58693998093788635</v>
      </c>
      <c r="H21" s="231">
        <v>0.45247409439117342</v>
      </c>
      <c r="I21" s="231">
        <v>0</v>
      </c>
      <c r="J21" s="231">
        <v>0</v>
      </c>
      <c r="K21" s="231">
        <v>0.15976223860128241</v>
      </c>
      <c r="L21" s="231">
        <v>0.1612079177782664</v>
      </c>
      <c r="M21" s="231">
        <v>0.17134695390570059</v>
      </c>
      <c r="N21" s="231">
        <v>0</v>
      </c>
      <c r="O21" s="231">
        <v>0.32849558127955131</v>
      </c>
      <c r="P21" s="231">
        <v>0.30047771886797991</v>
      </c>
      <c r="Q21" s="231">
        <v>0.1483548561560129</v>
      </c>
      <c r="R21" s="231">
        <v>0.15764236856161221</v>
      </c>
      <c r="S21" s="231">
        <v>0.15827189201635919</v>
      </c>
      <c r="T21" s="231">
        <v>0.15920494777430211</v>
      </c>
      <c r="U21" s="231">
        <v>0.1575858734278045</v>
      </c>
      <c r="V21" s="231">
        <v>0.32266632256428379</v>
      </c>
      <c r="W21" s="231">
        <v>0.31558294062427278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3066</v>
      </c>
    </row>
    <row r="23" spans="1:105" ht="12" customHeight="1" x14ac:dyDescent="0.25">
      <c r="A23" s="46" t="s">
        <v>162</v>
      </c>
      <c r="B23" s="231">
        <v>12.148417299616479</v>
      </c>
      <c r="C23" s="231">
        <v>10.39603348242208</v>
      </c>
      <c r="D23" s="231">
        <v>13.493108569580899</v>
      </c>
      <c r="E23" s="231">
        <v>12.61342986558804</v>
      </c>
      <c r="F23" s="231">
        <v>13.007725203353131</v>
      </c>
      <c r="G23" s="231">
        <v>11.329598275093369</v>
      </c>
      <c r="H23" s="231">
        <v>12.37590791780827</v>
      </c>
      <c r="I23" s="231">
        <v>11.126464765098341</v>
      </c>
      <c r="J23" s="231">
        <v>15.21189206472825</v>
      </c>
      <c r="K23" s="231">
        <v>14.747917225348649</v>
      </c>
      <c r="L23" s="231">
        <v>14.584244064914619</v>
      </c>
      <c r="M23" s="231">
        <v>15.233230871598639</v>
      </c>
      <c r="N23" s="231">
        <v>17.612137320183699</v>
      </c>
      <c r="O23" s="231">
        <v>36.405074332858533</v>
      </c>
      <c r="P23" s="231">
        <v>33.075621897892852</v>
      </c>
      <c r="Q23" s="231">
        <v>36.127236464565257</v>
      </c>
      <c r="R23" s="231">
        <v>39.463329907681697</v>
      </c>
      <c r="S23" s="231">
        <v>44.121241950014209</v>
      </c>
      <c r="T23" s="231">
        <v>45.668118664564837</v>
      </c>
      <c r="U23" s="231">
        <v>47.455071232795547</v>
      </c>
      <c r="V23" s="231">
        <v>48.165528902467408</v>
      </c>
      <c r="W23" s="231">
        <v>54.498431836679963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1.6340509642837899</v>
      </c>
      <c r="C25" s="231">
        <v>2.1720868863187772</v>
      </c>
      <c r="D25" s="231">
        <v>2.2517879409219752</v>
      </c>
      <c r="E25" s="231">
        <v>2.3354494946664222</v>
      </c>
      <c r="F25" s="231">
        <v>2.2557484400857839</v>
      </c>
      <c r="G25" s="231">
        <v>1.175716096789426</v>
      </c>
      <c r="H25" s="231">
        <v>2.271731139014475</v>
      </c>
      <c r="I25" s="231">
        <v>1.932911984390375</v>
      </c>
      <c r="J25" s="231">
        <v>2.0126847770899472</v>
      </c>
      <c r="K25" s="231">
        <v>2.53077750095076</v>
      </c>
      <c r="L25" s="231">
        <v>1.8133962716378329</v>
      </c>
      <c r="M25" s="231">
        <v>1.7535666770962379</v>
      </c>
      <c r="N25" s="231">
        <v>1.067995896971047</v>
      </c>
      <c r="O25" s="231">
        <v>2.694140109318258</v>
      </c>
      <c r="P25" s="231">
        <v>9.0956413937203422</v>
      </c>
      <c r="Q25" s="231">
        <v>11.501450686590999</v>
      </c>
      <c r="R25" s="231">
        <v>10.19482794477887</v>
      </c>
      <c r="S25" s="231">
        <v>10.541329938274149</v>
      </c>
      <c r="T25" s="231">
        <v>10.75186589972296</v>
      </c>
      <c r="U25" s="231">
        <v>8.6073908040606568</v>
      </c>
      <c r="V25" s="231">
        <v>7.2980728723278174</v>
      </c>
      <c r="W25" s="231">
        <v>9.2173759775399695</v>
      </c>
      <c r="DA25" s="73" t="s">
        <v>3069</v>
      </c>
    </row>
    <row r="26" spans="1:105" ht="12" customHeight="1" x14ac:dyDescent="0.25">
      <c r="A26" s="46" t="s">
        <v>79</v>
      </c>
      <c r="B26" s="231">
        <v>9.7470164322557338</v>
      </c>
      <c r="C26" s="231">
        <v>10.66320707440744</v>
      </c>
      <c r="D26" s="231">
        <v>8.2961020794080547</v>
      </c>
      <c r="E26" s="231">
        <v>9.1808064162796903</v>
      </c>
      <c r="F26" s="231">
        <v>5.1383323299682679</v>
      </c>
      <c r="G26" s="231">
        <v>8.2705399643309185</v>
      </c>
      <c r="H26" s="231">
        <v>10.39925904786721</v>
      </c>
      <c r="I26" s="231">
        <v>10.18002734420708</v>
      </c>
      <c r="J26" s="231">
        <v>9.8855199314049926</v>
      </c>
      <c r="K26" s="231">
        <v>8.7666283416726802</v>
      </c>
      <c r="L26" s="231">
        <v>7.885812766053176</v>
      </c>
      <c r="M26" s="231">
        <v>7.3120058955356768</v>
      </c>
      <c r="N26" s="231">
        <v>3.8292525576117522</v>
      </c>
      <c r="O26" s="231">
        <v>16.918143158749938</v>
      </c>
      <c r="P26" s="231">
        <v>12.45247111187102</v>
      </c>
      <c r="Q26" s="231">
        <v>10.50420769610797</v>
      </c>
      <c r="R26" s="231">
        <v>9.2106485503424942</v>
      </c>
      <c r="S26" s="231">
        <v>9.0316963512354498</v>
      </c>
      <c r="T26" s="231">
        <v>9.5053826500157115</v>
      </c>
      <c r="U26" s="231">
        <v>8.9116325814014452</v>
      </c>
      <c r="V26" s="231">
        <v>8.9349022371846516</v>
      </c>
      <c r="W26" s="231">
        <v>10.24944597730423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35.832989626268272</v>
      </c>
      <c r="C27" s="263">
        <f t="shared" si="0"/>
        <v>39.811115166832728</v>
      </c>
      <c r="D27" s="263">
        <f t="shared" si="0"/>
        <v>45.412410798937096</v>
      </c>
      <c r="E27" s="263">
        <f t="shared" si="0"/>
        <v>48.878846745259082</v>
      </c>
      <c r="F27" s="263">
        <f t="shared" si="0"/>
        <v>38.682815410133905</v>
      </c>
      <c r="G27" s="263">
        <f t="shared" si="0"/>
        <v>47.25510019208857</v>
      </c>
      <c r="H27" s="263">
        <f t="shared" si="0"/>
        <v>50.83224476539317</v>
      </c>
      <c r="I27" s="263">
        <f t="shared" si="0"/>
        <v>39.758276269171326</v>
      </c>
      <c r="J27" s="263">
        <f t="shared" si="0"/>
        <v>51.762460560949883</v>
      </c>
      <c r="K27" s="263">
        <f t="shared" si="0"/>
        <v>50.238127904128106</v>
      </c>
      <c r="L27" s="263">
        <f t="shared" si="0"/>
        <v>48.816616411251331</v>
      </c>
      <c r="M27" s="263">
        <f t="shared" si="0"/>
        <v>81.468897027586991</v>
      </c>
      <c r="N27" s="263">
        <f t="shared" si="0"/>
        <v>77.228520719129833</v>
      </c>
      <c r="O27" s="263">
        <f t="shared" si="0"/>
        <v>135.45590930808862</v>
      </c>
      <c r="P27" s="263">
        <f t="shared" si="0"/>
        <v>142.39480061741926</v>
      </c>
      <c r="Q27" s="263">
        <f t="shared" si="0"/>
        <v>146.70834641682336</v>
      </c>
      <c r="R27" s="263">
        <f t="shared" si="0"/>
        <v>160.14181477369794</v>
      </c>
      <c r="S27" s="263">
        <f t="shared" si="0"/>
        <v>169.93184433958729</v>
      </c>
      <c r="T27" s="263">
        <f t="shared" si="0"/>
        <v>198.13670221915737</v>
      </c>
      <c r="U27" s="263">
        <f t="shared" si="0"/>
        <v>192.74910172403344</v>
      </c>
      <c r="V27" s="263">
        <f t="shared" si="0"/>
        <v>197.71845511622359</v>
      </c>
      <c r="W27" s="263">
        <f t="shared" si="0"/>
        <v>215.43662552421603</v>
      </c>
      <c r="DA27" s="70"/>
    </row>
    <row r="28" spans="1:105" ht="12" customHeight="1" x14ac:dyDescent="0.25">
      <c r="A28" s="60" t="s">
        <v>3072</v>
      </c>
      <c r="B28" s="264">
        <v>32.767754478889572</v>
      </c>
      <c r="C28" s="264">
        <v>36.39285553777399</v>
      </c>
      <c r="D28" s="264">
        <v>41.833314260300071</v>
      </c>
      <c r="E28" s="264">
        <v>45.063029038204867</v>
      </c>
      <c r="F28" s="264">
        <v>35.324819048833483</v>
      </c>
      <c r="G28" s="264">
        <v>45.887574205796128</v>
      </c>
      <c r="H28" s="264">
        <v>48.770227905608252</v>
      </c>
      <c r="I28" s="264">
        <v>37.697076682761441</v>
      </c>
      <c r="J28" s="264">
        <v>49.41001833113318</v>
      </c>
      <c r="K28" s="264">
        <v>46.920299530238161</v>
      </c>
      <c r="L28" s="264">
        <v>44.975614474380293</v>
      </c>
      <c r="M28" s="264">
        <v>77.588506592701407</v>
      </c>
      <c r="N28" s="264">
        <v>68.612855283323213</v>
      </c>
      <c r="O28" s="264">
        <v>126.3556541288813</v>
      </c>
      <c r="P28" s="264">
        <v>133.5537311459432</v>
      </c>
      <c r="Q28" s="264">
        <v>137.2780227750165</v>
      </c>
      <c r="R28" s="264">
        <v>150.37454218802361</v>
      </c>
      <c r="S28" s="264">
        <v>159.36741126657611</v>
      </c>
      <c r="T28" s="264">
        <v>187.1481671537324</v>
      </c>
      <c r="U28" s="264">
        <v>181.297557915227</v>
      </c>
      <c r="V28" s="264">
        <v>186.4147338305396</v>
      </c>
      <c r="W28" s="264">
        <v>203.196051384648</v>
      </c>
      <c r="DA28" s="72" t="s">
        <v>3073</v>
      </c>
    </row>
    <row r="29" spans="1:105" ht="12" customHeight="1" x14ac:dyDescent="0.25">
      <c r="A29" s="59" t="s">
        <v>30</v>
      </c>
      <c r="B29" s="232">
        <v>0.1488608217319613</v>
      </c>
      <c r="C29" s="232">
        <v>1.2213915487075031</v>
      </c>
      <c r="D29" s="232">
        <v>0</v>
      </c>
      <c r="E29" s="232">
        <v>0.2435711895484565</v>
      </c>
      <c r="F29" s="232">
        <v>0</v>
      </c>
      <c r="G29" s="232">
        <v>0.48258572697295132</v>
      </c>
      <c r="H29" s="232">
        <v>0.64078849458310716</v>
      </c>
      <c r="I29" s="232">
        <v>0.54617547907034492</v>
      </c>
      <c r="J29" s="232">
        <v>2.4561659224901859</v>
      </c>
      <c r="K29" s="232">
        <v>5.0652610079951081</v>
      </c>
      <c r="L29" s="232">
        <v>3.178968016333962</v>
      </c>
      <c r="M29" s="232">
        <v>2.9048777149970331</v>
      </c>
      <c r="N29" s="232">
        <v>2.4740949613699379</v>
      </c>
      <c r="O29" s="232">
        <v>4.0910025067997617</v>
      </c>
      <c r="P29" s="232">
        <v>3.8879032528964559</v>
      </c>
      <c r="Q29" s="232">
        <v>3.83162239615607</v>
      </c>
      <c r="R29" s="232">
        <v>3.650966446805969</v>
      </c>
      <c r="S29" s="232">
        <v>2.9107132833086231</v>
      </c>
      <c r="T29" s="232">
        <v>3.766959637664574</v>
      </c>
      <c r="U29" s="232">
        <v>3.73711184839516</v>
      </c>
      <c r="V29" s="232">
        <v>3.172439605568973</v>
      </c>
      <c r="W29" s="232">
        <v>3.0958788966249831</v>
      </c>
      <c r="DA29" s="71" t="s">
        <v>3074</v>
      </c>
    </row>
    <row r="30" spans="1:105" ht="12" customHeight="1" x14ac:dyDescent="0.25">
      <c r="A30" s="59" t="s">
        <v>33</v>
      </c>
      <c r="B30" s="232">
        <v>0.95312828171088626</v>
      </c>
      <c r="C30" s="232">
        <v>2.8515267503839712</v>
      </c>
      <c r="D30" s="232">
        <v>6.2341417440686104</v>
      </c>
      <c r="E30" s="232">
        <v>3.4242750798111201</v>
      </c>
      <c r="F30" s="232">
        <v>2.4675689365312299</v>
      </c>
      <c r="G30" s="232">
        <v>5.7111931939828082</v>
      </c>
      <c r="H30" s="232">
        <v>4.735581495459761</v>
      </c>
      <c r="I30" s="232">
        <v>2.8908182417227302</v>
      </c>
      <c r="J30" s="232">
        <v>7.5450527531930893</v>
      </c>
      <c r="K30" s="232">
        <v>3.7431624430005601</v>
      </c>
      <c r="L30" s="232">
        <v>1.868200892946279</v>
      </c>
      <c r="M30" s="232">
        <v>2.0119169685640141</v>
      </c>
      <c r="N30" s="232">
        <v>0.92006903884145819</v>
      </c>
      <c r="O30" s="232">
        <v>8.5351994519417929</v>
      </c>
      <c r="P30" s="232">
        <v>10.539567781137171</v>
      </c>
      <c r="Q30" s="232">
        <v>8.6474847045017427</v>
      </c>
      <c r="R30" s="232">
        <v>7.4731864403002577</v>
      </c>
      <c r="S30" s="232">
        <v>6.5351711999319813</v>
      </c>
      <c r="T30" s="232">
        <v>9.2589285651992395</v>
      </c>
      <c r="U30" s="232">
        <v>8.3504638524094403</v>
      </c>
      <c r="V30" s="232">
        <v>8.3147577254273326</v>
      </c>
      <c r="W30" s="232">
        <v>9.7556865111508024</v>
      </c>
      <c r="DA30" s="71" t="s">
        <v>3075</v>
      </c>
    </row>
    <row r="31" spans="1:105" ht="12" customHeight="1" x14ac:dyDescent="0.25">
      <c r="A31" s="59" t="s">
        <v>160</v>
      </c>
      <c r="B31" s="232">
        <v>2.8890697156603382</v>
      </c>
      <c r="C31" s="232">
        <v>3.055058057259405</v>
      </c>
      <c r="D31" s="232">
        <v>5.359380496818213</v>
      </c>
      <c r="E31" s="232">
        <v>7.4313956732353592</v>
      </c>
      <c r="F31" s="232">
        <v>4.9962325210274514</v>
      </c>
      <c r="G31" s="232">
        <v>7.119015249779169</v>
      </c>
      <c r="H31" s="232">
        <v>7.6814223137172331</v>
      </c>
      <c r="I31" s="232">
        <v>6.2225580160193186</v>
      </c>
      <c r="J31" s="232">
        <v>6.1411737284038512</v>
      </c>
      <c r="K31" s="232">
        <v>7.7359405820425327</v>
      </c>
      <c r="L31" s="232">
        <v>7.6791492126899072</v>
      </c>
      <c r="M31" s="232">
        <v>41.006332466187629</v>
      </c>
      <c r="N31" s="232">
        <v>38.285531872910553</v>
      </c>
      <c r="O31" s="232">
        <v>25.771989512162079</v>
      </c>
      <c r="P31" s="232">
        <v>45.86602630610701</v>
      </c>
      <c r="Q31" s="232">
        <v>51.607886694482232</v>
      </c>
      <c r="R31" s="232">
        <v>61.762702925791501</v>
      </c>
      <c r="S31" s="232">
        <v>65.294343935184656</v>
      </c>
      <c r="T31" s="232">
        <v>85.69631973496827</v>
      </c>
      <c r="U31" s="232">
        <v>81.94480740244903</v>
      </c>
      <c r="V31" s="232">
        <v>88.391072646070768</v>
      </c>
      <c r="W31" s="232">
        <v>91.500209900577673</v>
      </c>
      <c r="DA31" s="71" t="s">
        <v>3076</v>
      </c>
    </row>
    <row r="32" spans="1:105" ht="12" customHeight="1" x14ac:dyDescent="0.25">
      <c r="A32" s="59" t="s">
        <v>70</v>
      </c>
      <c r="B32" s="232">
        <v>0.79627641123389392</v>
      </c>
      <c r="C32" s="232">
        <v>0.52424033041573248</v>
      </c>
      <c r="D32" s="232">
        <v>0</v>
      </c>
      <c r="E32" s="232">
        <v>0.80599433318459157</v>
      </c>
      <c r="F32" s="232">
        <v>0.83417323116407216</v>
      </c>
      <c r="G32" s="232">
        <v>3.272819262439767</v>
      </c>
      <c r="H32" s="232">
        <v>2.442366834272554</v>
      </c>
      <c r="I32" s="232">
        <v>0</v>
      </c>
      <c r="J32" s="232">
        <v>0</v>
      </c>
      <c r="K32" s="232">
        <v>0.80042692736753185</v>
      </c>
      <c r="L32" s="232">
        <v>0.79898124819160887</v>
      </c>
      <c r="M32" s="232">
        <v>0.78884221203666816</v>
      </c>
      <c r="N32" s="232">
        <v>0</v>
      </c>
      <c r="O32" s="232">
        <v>1.591796766109014</v>
      </c>
      <c r="P32" s="232">
        <v>1.6198146285153461</v>
      </c>
      <c r="Q32" s="232">
        <v>0.81183430979745463</v>
      </c>
      <c r="R32" s="232">
        <v>0.80254679739195944</v>
      </c>
      <c r="S32" s="232">
        <v>0.80191727393754353</v>
      </c>
      <c r="T32" s="232">
        <v>0.80098421817920396</v>
      </c>
      <c r="U32" s="232">
        <v>0.80260329252508689</v>
      </c>
      <c r="V32" s="232">
        <v>1.5976260248180489</v>
      </c>
      <c r="W32" s="232">
        <v>1.604709406758319</v>
      </c>
      <c r="DA32" s="71" t="s">
        <v>3077</v>
      </c>
    </row>
    <row r="33" spans="1:105" ht="12" customHeight="1" x14ac:dyDescent="0.25">
      <c r="A33" s="59" t="s">
        <v>162</v>
      </c>
      <c r="B33" s="232">
        <v>27.98041924855249</v>
      </c>
      <c r="C33" s="232">
        <v>28.740638851007379</v>
      </c>
      <c r="D33" s="232">
        <v>30.239792019413251</v>
      </c>
      <c r="E33" s="232">
        <v>33.157792762425338</v>
      </c>
      <c r="F33" s="232">
        <v>27.026844360110729</v>
      </c>
      <c r="G33" s="232">
        <v>29.301960772621431</v>
      </c>
      <c r="H33" s="232">
        <v>33.270068767575601</v>
      </c>
      <c r="I33" s="232">
        <v>28.037524945949048</v>
      </c>
      <c r="J33" s="232">
        <v>33.267625927046048</v>
      </c>
      <c r="K33" s="232">
        <v>29.575508569832419</v>
      </c>
      <c r="L33" s="232">
        <v>31.450315104218529</v>
      </c>
      <c r="M33" s="232">
        <v>30.87653723091605</v>
      </c>
      <c r="N33" s="232">
        <v>26.93315941020127</v>
      </c>
      <c r="O33" s="232">
        <v>86.365665891868673</v>
      </c>
      <c r="P33" s="232">
        <v>71.640419177287228</v>
      </c>
      <c r="Q33" s="232">
        <v>72.379194670079002</v>
      </c>
      <c r="R33" s="232">
        <v>76.685139577733935</v>
      </c>
      <c r="S33" s="232">
        <v>83.825265574213333</v>
      </c>
      <c r="T33" s="232">
        <v>87.624974997721154</v>
      </c>
      <c r="U33" s="232">
        <v>86.462571519448304</v>
      </c>
      <c r="V33" s="232">
        <v>84.938837828654442</v>
      </c>
      <c r="W33" s="232">
        <v>97.239566669536259</v>
      </c>
      <c r="DA33" s="71" t="s">
        <v>3078</v>
      </c>
    </row>
    <row r="34" spans="1:105" ht="12" customHeight="1" x14ac:dyDescent="0.25">
      <c r="A34" s="60" t="s">
        <v>3079</v>
      </c>
      <c r="B34" s="264">
        <v>3.0652351473786998</v>
      </c>
      <c r="C34" s="264">
        <v>3.4182596290587361</v>
      </c>
      <c r="D34" s="264">
        <v>3.5790965386370228</v>
      </c>
      <c r="E34" s="264">
        <v>3.8158177070542179</v>
      </c>
      <c r="F34" s="264">
        <v>3.3579963613004251</v>
      </c>
      <c r="G34" s="264">
        <v>1.36752598629244</v>
      </c>
      <c r="H34" s="264">
        <v>2.0620168597849209</v>
      </c>
      <c r="I34" s="264">
        <v>2.0611995864098831</v>
      </c>
      <c r="J34" s="264">
        <v>2.352442229816702</v>
      </c>
      <c r="K34" s="264">
        <v>3.317828373889943</v>
      </c>
      <c r="L34" s="264">
        <v>3.8410019368710411</v>
      </c>
      <c r="M34" s="264">
        <v>3.8803904348855842</v>
      </c>
      <c r="N34" s="264">
        <v>8.6156654358066245</v>
      </c>
      <c r="O34" s="264">
        <v>9.1002551792073092</v>
      </c>
      <c r="P34" s="264">
        <v>8.8410694714760591</v>
      </c>
      <c r="Q34" s="264">
        <v>9.4303236418068792</v>
      </c>
      <c r="R34" s="264">
        <v>9.7672725856743483</v>
      </c>
      <c r="S34" s="264">
        <v>10.56443307301118</v>
      </c>
      <c r="T34" s="264">
        <v>10.988535065424969</v>
      </c>
      <c r="U34" s="264">
        <v>11.451543808806431</v>
      </c>
      <c r="V34" s="264">
        <v>11.303721285684</v>
      </c>
      <c r="W34" s="264">
        <v>12.240574139568031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6.3417042655067615</v>
      </c>
      <c r="C35" s="263">
        <f t="shared" si="1"/>
        <v>6.1042134944013622</v>
      </c>
      <c r="D35" s="263">
        <f t="shared" si="1"/>
        <v>6.498288059626411</v>
      </c>
      <c r="E35" s="263">
        <f t="shared" si="1"/>
        <v>6.1807339198274507</v>
      </c>
      <c r="F35" s="263">
        <f t="shared" si="1"/>
        <v>5.2480342202922614</v>
      </c>
      <c r="G35" s="263">
        <f t="shared" si="1"/>
        <v>4.5635743492994632</v>
      </c>
      <c r="H35" s="263">
        <f t="shared" si="1"/>
        <v>5.8297315204821691</v>
      </c>
      <c r="I35" s="263">
        <f t="shared" si="1"/>
        <v>5.6543126722776256</v>
      </c>
      <c r="J35" s="263">
        <f t="shared" si="1"/>
        <v>6.8403766027142545</v>
      </c>
      <c r="K35" s="263">
        <f t="shared" si="1"/>
        <v>7.0740068367168121</v>
      </c>
      <c r="L35" s="263">
        <f t="shared" si="1"/>
        <v>6.4046365211937406</v>
      </c>
      <c r="M35" s="263">
        <f t="shared" si="1"/>
        <v>6.9192711457750402</v>
      </c>
      <c r="N35" s="263">
        <f t="shared" si="1"/>
        <v>7.1321895149137333</v>
      </c>
      <c r="O35" s="263">
        <f t="shared" si="1"/>
        <v>14.000230711566477</v>
      </c>
      <c r="P35" s="263">
        <f t="shared" si="1"/>
        <v>13.324064477316034</v>
      </c>
      <c r="Q35" s="263">
        <f t="shared" si="1"/>
        <v>14.523265218528456</v>
      </c>
      <c r="R35" s="263">
        <f t="shared" si="1"/>
        <v>15.189306434594567</v>
      </c>
      <c r="S35" s="263">
        <f t="shared" si="1"/>
        <v>16.633042733317357</v>
      </c>
      <c r="T35" s="263">
        <f t="shared" si="1"/>
        <v>16.952087507907422</v>
      </c>
      <c r="U35" s="263">
        <f t="shared" si="1"/>
        <v>17.021461823523339</v>
      </c>
      <c r="V35" s="263">
        <f t="shared" si="1"/>
        <v>17.013896707105577</v>
      </c>
      <c r="W35" s="263">
        <f t="shared" si="1"/>
        <v>19.370796080961139</v>
      </c>
      <c r="DA35" s="70"/>
    </row>
    <row r="36" spans="1:105" ht="12" customHeight="1" x14ac:dyDescent="0.25">
      <c r="A36" s="60" t="s">
        <v>3082</v>
      </c>
      <c r="B36" s="264">
        <v>2.2718974847529552</v>
      </c>
      <c r="C36" s="264">
        <v>2.1105564990506571</v>
      </c>
      <c r="D36" s="264">
        <v>2.350621585691866</v>
      </c>
      <c r="E36" s="264">
        <v>2.1711388250032391</v>
      </c>
      <c r="F36" s="264">
        <v>1.9537089960842351</v>
      </c>
      <c r="G36" s="264">
        <v>1.6932891999319259</v>
      </c>
      <c r="H36" s="264">
        <v>2.0872267244572171</v>
      </c>
      <c r="I36" s="264">
        <v>2.0310608862640849</v>
      </c>
      <c r="J36" s="264">
        <v>2.5303161100558609</v>
      </c>
      <c r="K36" s="264">
        <v>2.58077731888618</v>
      </c>
      <c r="L36" s="264">
        <v>2.3198462131874482</v>
      </c>
      <c r="M36" s="264">
        <v>2.555444838711642</v>
      </c>
      <c r="N36" s="264">
        <v>2.5385830131919258</v>
      </c>
      <c r="O36" s="264">
        <v>5.117892351237364</v>
      </c>
      <c r="P36" s="264">
        <v>4.9096283811663692</v>
      </c>
      <c r="Q36" s="264">
        <v>5.3980816581072872</v>
      </c>
      <c r="R36" s="264">
        <v>5.6825739829239952</v>
      </c>
      <c r="S36" s="264">
        <v>6.2539016411522246</v>
      </c>
      <c r="T36" s="264">
        <v>6.3816186631885206</v>
      </c>
      <c r="U36" s="264">
        <v>6.4614969083659064</v>
      </c>
      <c r="V36" s="264">
        <v>6.4679867537244364</v>
      </c>
      <c r="W36" s="264">
        <v>7.3956015516349334</v>
      </c>
      <c r="DA36" s="72" t="s">
        <v>3083</v>
      </c>
    </row>
    <row r="37" spans="1:105" ht="12" customHeight="1" x14ac:dyDescent="0.25">
      <c r="A37" s="59" t="s">
        <v>30</v>
      </c>
      <c r="B37" s="232">
        <v>2.1584819151134391E-2</v>
      </c>
      <c r="C37" s="232">
        <v>0.1199154208301291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1.5351975822610751E-2</v>
      </c>
      <c r="S37" s="232">
        <v>2.522753193493367E-2</v>
      </c>
      <c r="T37" s="232">
        <v>2.5350635888863261E-2</v>
      </c>
      <c r="U37" s="232">
        <v>2.415933003674086E-2</v>
      </c>
      <c r="V37" s="232">
        <v>2.411788250386564E-2</v>
      </c>
      <c r="W37" s="232">
        <v>2.3357332035995888E-2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8.2827372007800562E-2</v>
      </c>
      <c r="E38" s="232">
        <v>8.601976168267543E-2</v>
      </c>
      <c r="F38" s="232">
        <v>7.6362894153458691E-2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0.15799705971187639</v>
      </c>
      <c r="N38" s="232">
        <v>0</v>
      </c>
      <c r="O38" s="232">
        <v>0.15817996903708881</v>
      </c>
      <c r="P38" s="232">
        <v>0.1551976469473248</v>
      </c>
      <c r="Q38" s="232">
        <v>0.15289779360521341</v>
      </c>
      <c r="R38" s="232">
        <v>0.1482810048945499</v>
      </c>
      <c r="S38" s="232">
        <v>0.14686743722192941</v>
      </c>
      <c r="T38" s="232">
        <v>0.14599255217686641</v>
      </c>
      <c r="U38" s="232">
        <v>0.14226421016121721</v>
      </c>
      <c r="V38" s="232">
        <v>0.142085424551043</v>
      </c>
      <c r="W38" s="232">
        <v>0.21276697862687571</v>
      </c>
      <c r="DA38" s="71" t="s">
        <v>3085</v>
      </c>
    </row>
    <row r="39" spans="1:105" ht="12" customHeight="1" x14ac:dyDescent="0.25">
      <c r="A39" s="59" t="s">
        <v>160</v>
      </c>
      <c r="B39" s="232">
        <v>7.6205385956994748E-2</v>
      </c>
      <c r="C39" s="232">
        <v>7.9833902020717301E-2</v>
      </c>
      <c r="D39" s="232">
        <v>7.4239842310575996E-2</v>
      </c>
      <c r="E39" s="232">
        <v>7.7304772906256869E-2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0.13921278098556761</v>
      </c>
      <c r="N39" s="232">
        <v>6.5026915332111399E-2</v>
      </c>
      <c r="O39" s="232">
        <v>0.13980405499193629</v>
      </c>
      <c r="P39" s="232">
        <v>6.860559436935601E-2</v>
      </c>
      <c r="Q39" s="232">
        <v>6.7557464689751587E-2</v>
      </c>
      <c r="R39" s="232">
        <v>6.8133661784084615E-2</v>
      </c>
      <c r="S39" s="232">
        <v>6.7516463608373725E-2</v>
      </c>
      <c r="T39" s="232">
        <v>0.1342716959334346</v>
      </c>
      <c r="U39" s="232">
        <v>0.1963566865048596</v>
      </c>
      <c r="V39" s="232">
        <v>6.5359596293577724E-2</v>
      </c>
      <c r="W39" s="232">
        <v>0.13037834585643629</v>
      </c>
      <c r="DA39" s="71" t="s">
        <v>3086</v>
      </c>
    </row>
    <row r="40" spans="1:105" ht="12" customHeight="1" x14ac:dyDescent="0.25">
      <c r="A40" s="59" t="s">
        <v>70</v>
      </c>
      <c r="B40" s="232">
        <v>0</v>
      </c>
      <c r="C40" s="232">
        <v>7.6014847910281208E-2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2.1741072796448262</v>
      </c>
      <c r="C41" s="232">
        <v>1.83479232828953</v>
      </c>
      <c r="D41" s="232">
        <v>2.19355437137349</v>
      </c>
      <c r="E41" s="232">
        <v>2.007814290414307</v>
      </c>
      <c r="F41" s="232">
        <v>1.877346101930776</v>
      </c>
      <c r="G41" s="232">
        <v>1.6932891999319259</v>
      </c>
      <c r="H41" s="232">
        <v>2.0872267244572171</v>
      </c>
      <c r="I41" s="232">
        <v>2.0310608862640849</v>
      </c>
      <c r="J41" s="232">
        <v>2.5303161100558609</v>
      </c>
      <c r="K41" s="232">
        <v>2.58077731888618</v>
      </c>
      <c r="L41" s="232">
        <v>2.3198462131874482</v>
      </c>
      <c r="M41" s="232">
        <v>2.2582349980141978</v>
      </c>
      <c r="N41" s="232">
        <v>2.4735560978598139</v>
      </c>
      <c r="O41" s="232">
        <v>4.8199083272083394</v>
      </c>
      <c r="P41" s="232">
        <v>4.6858251398496886</v>
      </c>
      <c r="Q41" s="232">
        <v>5.177626399812322</v>
      </c>
      <c r="R41" s="232">
        <v>5.4508073404227497</v>
      </c>
      <c r="S41" s="232">
        <v>6.0142902083869876</v>
      </c>
      <c r="T41" s="232">
        <v>6.0760037791893584</v>
      </c>
      <c r="U41" s="232">
        <v>6.0987166816630891</v>
      </c>
      <c r="V41" s="232">
        <v>6.2364238503759504</v>
      </c>
      <c r="W41" s="232">
        <v>7.0290988951156246</v>
      </c>
      <c r="DA41" s="71" t="s">
        <v>3088</v>
      </c>
    </row>
    <row r="42" spans="1:105" ht="12" customHeight="1" x14ac:dyDescent="0.25">
      <c r="A42" s="60" t="s">
        <v>3089</v>
      </c>
      <c r="B42" s="264">
        <v>3.7523359976324411</v>
      </c>
      <c r="C42" s="264">
        <v>3.6396229623410501</v>
      </c>
      <c r="D42" s="264">
        <v>3.7769743324328529</v>
      </c>
      <c r="E42" s="264">
        <v>3.6143854037364531</v>
      </c>
      <c r="F42" s="264">
        <v>2.946532743930482</v>
      </c>
      <c r="G42" s="264">
        <v>2.728648529358678</v>
      </c>
      <c r="H42" s="264">
        <v>3.528938764118656</v>
      </c>
      <c r="I42" s="264">
        <v>3.409770400278231</v>
      </c>
      <c r="J42" s="264">
        <v>4.0664146902845211</v>
      </c>
      <c r="K42" s="264">
        <v>4.1495972933920307</v>
      </c>
      <c r="L42" s="264">
        <v>3.6869722502589348</v>
      </c>
      <c r="M42" s="264">
        <v>3.961928726307391</v>
      </c>
      <c r="N42" s="264">
        <v>3.7012697244418349</v>
      </c>
      <c r="O42" s="264">
        <v>7.93981193105407</v>
      </c>
      <c r="P42" s="264">
        <v>7.4987539008896444</v>
      </c>
      <c r="Q42" s="264">
        <v>8.1484714689483138</v>
      </c>
      <c r="R42" s="264">
        <v>8.4951220767257265</v>
      </c>
      <c r="S42" s="264">
        <v>9.2849676667461161</v>
      </c>
      <c r="T42" s="264">
        <v>9.4323705700856024</v>
      </c>
      <c r="U42" s="264">
        <v>9.3739121635310525</v>
      </c>
      <c r="V42" s="264">
        <v>9.3751673916495832</v>
      </c>
      <c r="W42" s="264">
        <v>10.70742077915666</v>
      </c>
      <c r="DA42" s="72" t="s">
        <v>3090</v>
      </c>
    </row>
    <row r="43" spans="1:105" ht="12" customHeight="1" x14ac:dyDescent="0.25">
      <c r="A43" s="64" t="s">
        <v>30</v>
      </c>
      <c r="B43" s="231">
        <v>1.7816920869412309E-2</v>
      </c>
      <c r="C43" s="231">
        <v>8.864410817081711E-2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1.64973300639434E-2</v>
      </c>
      <c r="S43" s="231">
        <v>2.7641005426464159E-2</v>
      </c>
      <c r="T43" s="231">
        <v>2.8127191868003321E-2</v>
      </c>
      <c r="U43" s="231">
        <v>2.827831420968506E-2</v>
      </c>
      <c r="V43" s="231">
        <v>2.830224839731546E-2</v>
      </c>
      <c r="W43" s="231">
        <v>2.7505241810230601E-2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7.3301789089229755E-2</v>
      </c>
      <c r="E45" s="231">
        <v>6.9417292101128125E-2</v>
      </c>
      <c r="F45" s="231">
        <v>8.0068046059196554E-2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0.15370876407232539</v>
      </c>
      <c r="N45" s="231">
        <v>0</v>
      </c>
      <c r="O45" s="231">
        <v>0.15348620016217651</v>
      </c>
      <c r="P45" s="231">
        <v>0.15711508709512861</v>
      </c>
      <c r="Q45" s="231">
        <v>0.15991354664732729</v>
      </c>
      <c r="R45" s="231">
        <v>0.15934370326168151</v>
      </c>
      <c r="S45" s="231">
        <v>0.16091798594062129</v>
      </c>
      <c r="T45" s="231">
        <v>0.16198254530499409</v>
      </c>
      <c r="U45" s="231">
        <v>0.1665191886369991</v>
      </c>
      <c r="V45" s="231">
        <v>0.1667367348123161</v>
      </c>
      <c r="W45" s="231">
        <v>0.25055118398563542</v>
      </c>
      <c r="DA45" s="73" t="s">
        <v>3093</v>
      </c>
    </row>
    <row r="46" spans="1:105" ht="12" customHeight="1" x14ac:dyDescent="0.25">
      <c r="A46" s="64" t="s">
        <v>160</v>
      </c>
      <c r="B46" s="231">
        <v>6.2902789312804741E-2</v>
      </c>
      <c r="C46" s="231">
        <v>5.9014970697119973E-2</v>
      </c>
      <c r="D46" s="231">
        <v>6.5701870422195718E-2</v>
      </c>
      <c r="E46" s="231">
        <v>6.2384362577533048E-2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0.13543432103980119</v>
      </c>
      <c r="N46" s="231">
        <v>7.4917454116918844E-2</v>
      </c>
      <c r="O46" s="231">
        <v>0.1356555656104913</v>
      </c>
      <c r="P46" s="231">
        <v>6.9453204649506634E-2</v>
      </c>
      <c r="Q46" s="231">
        <v>7.0657355651150458E-2</v>
      </c>
      <c r="R46" s="231">
        <v>7.3216862761185594E-2</v>
      </c>
      <c r="S46" s="231">
        <v>7.3975644616685113E-2</v>
      </c>
      <c r="T46" s="231">
        <v>0.148977949528321</v>
      </c>
      <c r="U46" s="231">
        <v>0.2298340256005752</v>
      </c>
      <c r="V46" s="231">
        <v>7.6699251236198043E-2</v>
      </c>
      <c r="W46" s="231">
        <v>0.15353157304407239</v>
      </c>
      <c r="DA46" s="73" t="s">
        <v>3094</v>
      </c>
    </row>
    <row r="47" spans="1:105" ht="12" customHeight="1" x14ac:dyDescent="0.25">
      <c r="A47" s="64" t="s">
        <v>70</v>
      </c>
      <c r="B47" s="231">
        <v>0</v>
      </c>
      <c r="C47" s="231">
        <v>5.619184216759357E-2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1.7945898500154609</v>
      </c>
      <c r="C49" s="231">
        <v>1.356318716091415</v>
      </c>
      <c r="D49" s="231">
        <v>1.941284094719731</v>
      </c>
      <c r="E49" s="231">
        <v>1.6202908303404431</v>
      </c>
      <c r="F49" s="231">
        <v>1.9684355317436359</v>
      </c>
      <c r="G49" s="231">
        <v>1.4956968034411811</v>
      </c>
      <c r="H49" s="231">
        <v>1.629825298205922</v>
      </c>
      <c r="I49" s="231">
        <v>1.6137253176589359</v>
      </c>
      <c r="J49" s="231">
        <v>2.2482693295703511</v>
      </c>
      <c r="K49" s="231">
        <v>2.2836077454838382</v>
      </c>
      <c r="L49" s="231">
        <v>2.1117444546448052</v>
      </c>
      <c r="M49" s="231">
        <v>2.196942849206331</v>
      </c>
      <c r="N49" s="231">
        <v>2.849781886786301</v>
      </c>
      <c r="O49" s="231">
        <v>4.6768843032190812</v>
      </c>
      <c r="P49" s="231">
        <v>4.7437177008869416</v>
      </c>
      <c r="Q49" s="231">
        <v>5.4152030666097826</v>
      </c>
      <c r="R49" s="231">
        <v>5.8574719533806032</v>
      </c>
      <c r="S49" s="231">
        <v>6.5896667464387857</v>
      </c>
      <c r="T49" s="231">
        <v>6.7414847042574779</v>
      </c>
      <c r="U49" s="231">
        <v>7.1385020336922409</v>
      </c>
      <c r="V49" s="231">
        <v>7.3184209640291709</v>
      </c>
      <c r="W49" s="231">
        <v>8.2773608098831257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0.30179864182829491</v>
      </c>
      <c r="C51" s="231">
        <v>0.40117039587647052</v>
      </c>
      <c r="D51" s="231">
        <v>0.41589066504633171</v>
      </c>
      <c r="E51" s="231">
        <v>0.4269275545296175</v>
      </c>
      <c r="F51" s="231">
        <v>0.41220728536394252</v>
      </c>
      <c r="G51" s="231">
        <v>0.21714715693842249</v>
      </c>
      <c r="H51" s="231">
        <v>0.41957404471415399</v>
      </c>
      <c r="I51" s="231">
        <v>0.35699633880044479</v>
      </c>
      <c r="J51" s="231">
        <v>0.37172985753260568</v>
      </c>
      <c r="K51" s="231">
        <v>0.46741823189787418</v>
      </c>
      <c r="L51" s="231">
        <v>0.33492255984602431</v>
      </c>
      <c r="M51" s="231">
        <v>0.32387242079377931</v>
      </c>
      <c r="N51" s="231">
        <v>0.18402323893070971</v>
      </c>
      <c r="O51" s="231">
        <v>0.49317539055480958</v>
      </c>
      <c r="P51" s="231">
        <v>1.181424159089298</v>
      </c>
      <c r="Q51" s="231">
        <v>1.4096082055162611</v>
      </c>
      <c r="R51" s="231">
        <v>1.2697457740856899</v>
      </c>
      <c r="S51" s="231">
        <v>1.280795913135409</v>
      </c>
      <c r="T51" s="231">
        <v>1.218218207220479</v>
      </c>
      <c r="U51" s="231">
        <v>0.76921687373241487</v>
      </c>
      <c r="V51" s="231">
        <v>0.8317813300805651</v>
      </c>
      <c r="W51" s="231">
        <v>0.91274943527742725</v>
      </c>
      <c r="DA51" s="73" t="s">
        <v>3099</v>
      </c>
    </row>
    <row r="52" spans="1:105" ht="12" customHeight="1" x14ac:dyDescent="0.25">
      <c r="A52" s="64" t="s">
        <v>79</v>
      </c>
      <c r="B52" s="231">
        <v>1.5752277956064691</v>
      </c>
      <c r="C52" s="231">
        <v>1.678282929337634</v>
      </c>
      <c r="D52" s="231">
        <v>1.280795913155365</v>
      </c>
      <c r="E52" s="231">
        <v>1.4353653641877311</v>
      </c>
      <c r="F52" s="231">
        <v>0.4858218807637068</v>
      </c>
      <c r="G52" s="231">
        <v>1.015804568979074</v>
      </c>
      <c r="H52" s="231">
        <v>1.47953942119858</v>
      </c>
      <c r="I52" s="231">
        <v>1.43904874381885</v>
      </c>
      <c r="J52" s="231">
        <v>1.4464155031815651</v>
      </c>
      <c r="K52" s="231">
        <v>1.3985713160103179</v>
      </c>
      <c r="L52" s="231">
        <v>1.2403052357681059</v>
      </c>
      <c r="M52" s="231">
        <v>1.1519703711951541</v>
      </c>
      <c r="N52" s="231">
        <v>0.59254714460790514</v>
      </c>
      <c r="O52" s="231">
        <v>2.4806104715075108</v>
      </c>
      <c r="P52" s="231">
        <v>1.347043749168769</v>
      </c>
      <c r="Q52" s="231">
        <v>1.09308929452379</v>
      </c>
      <c r="R52" s="231">
        <v>1.118846453172623</v>
      </c>
      <c r="S52" s="231">
        <v>1.151970371188151</v>
      </c>
      <c r="T52" s="231">
        <v>1.133579971906326</v>
      </c>
      <c r="U52" s="231">
        <v>1.0415617276591369</v>
      </c>
      <c r="V52" s="231">
        <v>0.95322686309401683</v>
      </c>
      <c r="W52" s="231">
        <v>1.085722535156171</v>
      </c>
      <c r="DA52" s="73" t="s">
        <v>3100</v>
      </c>
    </row>
    <row r="53" spans="1:105" ht="12" customHeight="1" x14ac:dyDescent="0.25">
      <c r="A53" s="60" t="s">
        <v>3101</v>
      </c>
      <c r="B53" s="264">
        <v>0.31747078312136529</v>
      </c>
      <c r="C53" s="264">
        <v>0.3540340330096548</v>
      </c>
      <c r="D53" s="264">
        <v>0.37069214150169172</v>
      </c>
      <c r="E53" s="264">
        <v>0.39520969108775827</v>
      </c>
      <c r="F53" s="264">
        <v>0.347792480277544</v>
      </c>
      <c r="G53" s="264">
        <v>0.14163662000885979</v>
      </c>
      <c r="H53" s="264">
        <v>0.21356603190629539</v>
      </c>
      <c r="I53" s="264">
        <v>0.21348138573530931</v>
      </c>
      <c r="J53" s="264">
        <v>0.2436458023738729</v>
      </c>
      <c r="K53" s="264">
        <v>0.34363222443860131</v>
      </c>
      <c r="L53" s="264">
        <v>0.39781805774735768</v>
      </c>
      <c r="M53" s="264">
        <v>0.40189758075600679</v>
      </c>
      <c r="N53" s="264">
        <v>0.89233677727997196</v>
      </c>
      <c r="O53" s="264">
        <v>0.9425264292750426</v>
      </c>
      <c r="P53" s="264">
        <v>0.91568219526002015</v>
      </c>
      <c r="Q53" s="264">
        <v>0.9767120914728552</v>
      </c>
      <c r="R53" s="264">
        <v>1.011610374944844</v>
      </c>
      <c r="S53" s="264">
        <v>1.0941734254190161</v>
      </c>
      <c r="T53" s="264">
        <v>1.1380982746332999</v>
      </c>
      <c r="U53" s="264">
        <v>1.1860527516263799</v>
      </c>
      <c r="V53" s="264">
        <v>1.170742561731557</v>
      </c>
      <c r="W53" s="264">
        <v>1.2677737501695461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3.1992177584800734</v>
      </c>
      <c r="C54" s="263">
        <f t="shared" si="2"/>
        <v>3.3610007424215409</v>
      </c>
      <c r="D54" s="263">
        <f t="shared" si="2"/>
        <v>3.5724760025813933</v>
      </c>
      <c r="E54" s="263">
        <f t="shared" si="2"/>
        <v>3.6478204251995443</v>
      </c>
      <c r="F54" s="263">
        <f t="shared" si="2"/>
        <v>3.2096996288352195</v>
      </c>
      <c r="G54" s="263">
        <f t="shared" si="2"/>
        <v>1.7705975791044239</v>
      </c>
      <c r="H54" s="263">
        <f t="shared" si="2"/>
        <v>2.4449684600962645</v>
      </c>
      <c r="I54" s="263">
        <f t="shared" si="2"/>
        <v>2.413671440427275</v>
      </c>
      <c r="J54" s="263">
        <f t="shared" si="2"/>
        <v>2.8502190684739341</v>
      </c>
      <c r="K54" s="263">
        <f t="shared" si="2"/>
        <v>3.517345013965365</v>
      </c>
      <c r="L54" s="263">
        <f t="shared" si="2"/>
        <v>3.7288528183048752</v>
      </c>
      <c r="M54" s="263">
        <f t="shared" si="2"/>
        <v>3.8649816246402766</v>
      </c>
      <c r="N54" s="263">
        <f t="shared" si="2"/>
        <v>6.9862067704380673</v>
      </c>
      <c r="O54" s="263">
        <f t="shared" si="2"/>
        <v>8.6259728613684672</v>
      </c>
      <c r="P54" s="263">
        <f t="shared" si="2"/>
        <v>8.3402765320129468</v>
      </c>
      <c r="Q54" s="263">
        <f t="shared" si="2"/>
        <v>8.9701087801746251</v>
      </c>
      <c r="R54" s="263">
        <f t="shared" si="2"/>
        <v>9.3303137991126839</v>
      </c>
      <c r="S54" s="263">
        <f t="shared" si="2"/>
        <v>10.140873409605632</v>
      </c>
      <c r="T54" s="263">
        <f t="shared" si="2"/>
        <v>10.482908956735869</v>
      </c>
      <c r="U54" s="263">
        <f t="shared" si="2"/>
        <v>10.81683372224605</v>
      </c>
      <c r="V54" s="263">
        <f t="shared" si="2"/>
        <v>10.721919784103045</v>
      </c>
      <c r="W54" s="263">
        <f t="shared" si="2"/>
        <v>11.803487967864772</v>
      </c>
      <c r="DA54" s="70"/>
    </row>
    <row r="55" spans="1:105" ht="12" customHeight="1" x14ac:dyDescent="0.25">
      <c r="A55" s="60" t="s">
        <v>3104</v>
      </c>
      <c r="B55" s="264">
        <v>0.88071842866975392</v>
      </c>
      <c r="C55" s="264">
        <v>0.81647227021483626</v>
      </c>
      <c r="D55" s="264">
        <v>0.91077222361321319</v>
      </c>
      <c r="E55" s="264">
        <v>0.84109855167218373</v>
      </c>
      <c r="F55" s="264">
        <v>0.75734790312303713</v>
      </c>
      <c r="G55" s="264">
        <v>0.65687943100807455</v>
      </c>
      <c r="H55" s="264">
        <v>0.80970002241874772</v>
      </c>
      <c r="I55" s="264">
        <v>0.78791155070589469</v>
      </c>
      <c r="J55" s="264">
        <v>0.98158814614235979</v>
      </c>
      <c r="K55" s="264">
        <v>1.0011636150851551</v>
      </c>
      <c r="L55" s="264">
        <v>0.89994034132271705</v>
      </c>
      <c r="M55" s="264">
        <v>0.98921755047674276</v>
      </c>
      <c r="N55" s="264">
        <v>0.98447786855272013</v>
      </c>
      <c r="O55" s="264">
        <v>1.983450727694378</v>
      </c>
      <c r="P55" s="264">
        <v>1.9031108106231249</v>
      </c>
      <c r="Q55" s="264">
        <v>2.092628358832239</v>
      </c>
      <c r="R55" s="264">
        <v>2.202922711405578</v>
      </c>
      <c r="S55" s="264">
        <v>2.4245158785422709</v>
      </c>
      <c r="T55" s="264">
        <v>2.4737366571064432</v>
      </c>
      <c r="U55" s="264">
        <v>2.5044894534300068</v>
      </c>
      <c r="V55" s="264">
        <v>2.507677468421678</v>
      </c>
      <c r="W55" s="264">
        <v>2.8666754551793461</v>
      </c>
      <c r="DA55" s="72" t="s">
        <v>3105</v>
      </c>
    </row>
    <row r="56" spans="1:105" ht="12" customHeight="1" x14ac:dyDescent="0.25">
      <c r="A56" s="60" t="s">
        <v>3106</v>
      </c>
      <c r="B56" s="264">
        <v>0.2823074104801836</v>
      </c>
      <c r="C56" s="264">
        <v>0.27382743290340178</v>
      </c>
      <c r="D56" s="264">
        <v>0.28416107830215809</v>
      </c>
      <c r="E56" s="264">
        <v>0.27192868241277379</v>
      </c>
      <c r="F56" s="264">
        <v>0.2216827142769015</v>
      </c>
      <c r="G56" s="264">
        <v>0.20529017148780021</v>
      </c>
      <c r="H56" s="264">
        <v>0.26550009510610589</v>
      </c>
      <c r="I56" s="264">
        <v>0.25653445017767251</v>
      </c>
      <c r="J56" s="264">
        <v>0.30593715538190752</v>
      </c>
      <c r="K56" s="264">
        <v>0.31219540765331888</v>
      </c>
      <c r="L56" s="264">
        <v>0.27738976177496688</v>
      </c>
      <c r="M56" s="264">
        <v>0.29807614241811092</v>
      </c>
      <c r="N56" s="264">
        <v>0.27846543381380567</v>
      </c>
      <c r="O56" s="264">
        <v>0.59735262177209314</v>
      </c>
      <c r="P56" s="264">
        <v>0.56416957248072563</v>
      </c>
      <c r="Q56" s="264">
        <v>0.61305114499924596</v>
      </c>
      <c r="R56" s="264">
        <v>0.63913144150914536</v>
      </c>
      <c r="S56" s="264">
        <v>0.6985555611345039</v>
      </c>
      <c r="T56" s="264">
        <v>0.70964543473998232</v>
      </c>
      <c r="U56" s="264">
        <v>0.70524731010891883</v>
      </c>
      <c r="V56" s="264">
        <v>0.70534174733413801</v>
      </c>
      <c r="W56" s="264">
        <v>0.80557397711523471</v>
      </c>
      <c r="DA56" s="72" t="s">
        <v>3107</v>
      </c>
    </row>
    <row r="57" spans="1:105" ht="12" customHeight="1" x14ac:dyDescent="0.25">
      <c r="A57" s="64" t="s">
        <v>30</v>
      </c>
      <c r="B57" s="231">
        <v>1.3404579964448129E-3</v>
      </c>
      <c r="C57" s="231">
        <v>6.669149204074013E-3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1.2411784374126689E-3</v>
      </c>
      <c r="S57" s="231">
        <v>2.079574075972224E-3</v>
      </c>
      <c r="T57" s="231">
        <v>2.1161523662447642E-3</v>
      </c>
      <c r="U57" s="231">
        <v>2.1275220722020102E-3</v>
      </c>
      <c r="V57" s="231">
        <v>2.129322763434392E-3</v>
      </c>
      <c r="W57" s="231">
        <v>2.0693598854091989E-3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5.5148681446442411E-3</v>
      </c>
      <c r="E59" s="231">
        <v>5.222617587545688E-3</v>
      </c>
      <c r="F59" s="231">
        <v>6.0239282301589887E-3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1.156429572957934E-2</v>
      </c>
      <c r="N59" s="231">
        <v>0</v>
      </c>
      <c r="O59" s="231">
        <v>1.154755110938005E-2</v>
      </c>
      <c r="P59" s="231">
        <v>1.1820570815934441E-2</v>
      </c>
      <c r="Q59" s="231">
        <v>1.2031113227385129E-2</v>
      </c>
      <c r="R59" s="231">
        <v>1.198824099774406E-2</v>
      </c>
      <c r="S59" s="231">
        <v>1.210668232782104E-2</v>
      </c>
      <c r="T59" s="231">
        <v>1.218677456840081E-2</v>
      </c>
      <c r="U59" s="231">
        <v>1.252808942723504E-2</v>
      </c>
      <c r="V59" s="231">
        <v>1.2544456537603719E-2</v>
      </c>
      <c r="W59" s="231">
        <v>1.885024581710109E-2</v>
      </c>
      <c r="DA59" s="73" t="s">
        <v>3110</v>
      </c>
    </row>
    <row r="60" spans="1:105" ht="12" customHeight="1" x14ac:dyDescent="0.25">
      <c r="A60" s="64" t="s">
        <v>160</v>
      </c>
      <c r="B60" s="231">
        <v>4.7324982555088189E-3</v>
      </c>
      <c r="C60" s="231">
        <v>4.4399977953946054E-3</v>
      </c>
      <c r="D60" s="231">
        <v>4.9430874298830611E-3</v>
      </c>
      <c r="E60" s="231">
        <v>4.6934943631999773E-3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1.018941600299444E-2</v>
      </c>
      <c r="N60" s="231">
        <v>5.636422880269755E-3</v>
      </c>
      <c r="O60" s="231">
        <v>1.02060613625448E-2</v>
      </c>
      <c r="P60" s="231">
        <v>5.2253194720631949E-3</v>
      </c>
      <c r="Q60" s="231">
        <v>5.3159139047887476E-3</v>
      </c>
      <c r="R60" s="231">
        <v>5.5084787030359053E-3</v>
      </c>
      <c r="S60" s="231">
        <v>5.5655657391863386E-3</v>
      </c>
      <c r="T60" s="231">
        <v>1.120837237830628E-2</v>
      </c>
      <c r="U60" s="231">
        <v>1.729158813295863E-2</v>
      </c>
      <c r="V60" s="231">
        <v>5.7704765820337078E-3</v>
      </c>
      <c r="W60" s="231">
        <v>1.15509647431277E-2</v>
      </c>
      <c r="DA60" s="73" t="s">
        <v>3111</v>
      </c>
    </row>
    <row r="61" spans="1:105" ht="12" customHeight="1" x14ac:dyDescent="0.25">
      <c r="A61" s="64" t="s">
        <v>70</v>
      </c>
      <c r="B61" s="231">
        <v>0</v>
      </c>
      <c r="C61" s="231">
        <v>4.2275994107280421E-3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0.13501616426448601</v>
      </c>
      <c r="C63" s="231">
        <v>0.1020427874175359</v>
      </c>
      <c r="D63" s="231">
        <v>0.1460527218597916</v>
      </c>
      <c r="E63" s="231">
        <v>0.1219027583955192</v>
      </c>
      <c r="F63" s="231">
        <v>0.14809546320328301</v>
      </c>
      <c r="G63" s="231">
        <v>0.1125289131115622</v>
      </c>
      <c r="H63" s="231">
        <v>0.12262008513148009</v>
      </c>
      <c r="I63" s="231">
        <v>0.1214088013285719</v>
      </c>
      <c r="J63" s="231">
        <v>0.16914878968554359</v>
      </c>
      <c r="K63" s="231">
        <v>0.17180747928405049</v>
      </c>
      <c r="L63" s="231">
        <v>0.15887732574130201</v>
      </c>
      <c r="M63" s="231">
        <v>0.16528723630392461</v>
      </c>
      <c r="N63" s="231">
        <v>0.2144036529243612</v>
      </c>
      <c r="O63" s="231">
        <v>0.35186590369046378</v>
      </c>
      <c r="P63" s="231">
        <v>0.35689412169682322</v>
      </c>
      <c r="Q63" s="231">
        <v>0.40741339686092398</v>
      </c>
      <c r="R63" s="231">
        <v>0.44068754508192598</v>
      </c>
      <c r="S63" s="231">
        <v>0.49577430067251038</v>
      </c>
      <c r="T63" s="231">
        <v>0.50719634138614234</v>
      </c>
      <c r="U63" s="231">
        <v>0.53706598372606162</v>
      </c>
      <c r="V63" s="231">
        <v>0.5506022041902825</v>
      </c>
      <c r="W63" s="231">
        <v>0.62274814870594042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2.2705853930655408E-2</v>
      </c>
      <c r="C65" s="231">
        <v>3.0182098749326942E-2</v>
      </c>
      <c r="D65" s="231">
        <v>3.1289579815397983E-2</v>
      </c>
      <c r="E65" s="231">
        <v>3.2119941406616982E-2</v>
      </c>
      <c r="F65" s="231">
        <v>3.101246034086088E-2</v>
      </c>
      <c r="G65" s="231">
        <v>1.633709017718539E-2</v>
      </c>
      <c r="H65" s="231">
        <v>3.1566699288839192E-2</v>
      </c>
      <c r="I65" s="231">
        <v>2.6858658718528751E-2</v>
      </c>
      <c r="J65" s="231">
        <v>2.796713661687315E-2</v>
      </c>
      <c r="K65" s="231">
        <v>3.5166261960968587E-2</v>
      </c>
      <c r="L65" s="231">
        <v>2.5197935537004969E-2</v>
      </c>
      <c r="M65" s="231">
        <v>2.43665771130116E-2</v>
      </c>
      <c r="N65" s="231">
        <v>1.384500857158944E-2</v>
      </c>
      <c r="O65" s="231">
        <v>3.710410461854368E-2</v>
      </c>
      <c r="P65" s="231">
        <v>8.8884576232423684E-2</v>
      </c>
      <c r="Q65" s="231">
        <v>0.1060520280012234</v>
      </c>
      <c r="R65" s="231">
        <v>9.5529462627136533E-2</v>
      </c>
      <c r="S65" s="231">
        <v>9.6360821050939849E-2</v>
      </c>
      <c r="T65" s="231">
        <v>9.1652780480537599E-2</v>
      </c>
      <c r="U65" s="231">
        <v>5.7872115892093887E-2</v>
      </c>
      <c r="V65" s="231">
        <v>6.2579159629885792E-2</v>
      </c>
      <c r="W65" s="231">
        <v>6.8670803908019606E-2</v>
      </c>
      <c r="DA65" s="73" t="s">
        <v>3116</v>
      </c>
    </row>
    <row r="66" spans="1:105" ht="12" customHeight="1" x14ac:dyDescent="0.25">
      <c r="A66" s="64" t="s">
        <v>79</v>
      </c>
      <c r="B66" s="231">
        <v>0.1185124360330885</v>
      </c>
      <c r="C66" s="231">
        <v>0.12626580032634241</v>
      </c>
      <c r="D66" s="231">
        <v>9.636082105244119E-2</v>
      </c>
      <c r="E66" s="231">
        <v>0.10798987065989191</v>
      </c>
      <c r="F66" s="231">
        <v>3.655086250259864E-2</v>
      </c>
      <c r="G66" s="231">
        <v>7.6424168199052567E-2</v>
      </c>
      <c r="H66" s="231">
        <v>0.11131331068578661</v>
      </c>
      <c r="I66" s="231">
        <v>0.1082669901305718</v>
      </c>
      <c r="J66" s="231">
        <v>0.1088212290794907</v>
      </c>
      <c r="K66" s="231">
        <v>0.1052216664082998</v>
      </c>
      <c r="L66" s="231">
        <v>9.3314500496660027E-2</v>
      </c>
      <c r="M66" s="231">
        <v>8.6668617268600964E-2</v>
      </c>
      <c r="N66" s="231">
        <v>4.4580349437585341E-2</v>
      </c>
      <c r="O66" s="231">
        <v>0.18662900099116081</v>
      </c>
      <c r="P66" s="231">
        <v>0.1013449842634811</v>
      </c>
      <c r="Q66" s="231">
        <v>8.2238693004924646E-2</v>
      </c>
      <c r="R66" s="231">
        <v>8.4176535661890109E-2</v>
      </c>
      <c r="S66" s="231">
        <v>8.6668617268074039E-2</v>
      </c>
      <c r="T66" s="231">
        <v>8.5285013560350564E-2</v>
      </c>
      <c r="U66" s="231">
        <v>7.8362010858367664E-2</v>
      </c>
      <c r="V66" s="231">
        <v>7.1716127630897825E-2</v>
      </c>
      <c r="W66" s="231">
        <v>8.1684454055636721E-2</v>
      </c>
      <c r="DA66" s="73" t="s">
        <v>3117</v>
      </c>
    </row>
    <row r="67" spans="1:105" ht="12" customHeight="1" x14ac:dyDescent="0.25">
      <c r="A67" s="60" t="s">
        <v>3118</v>
      </c>
      <c r="B67" s="264">
        <v>2.0361919193301361</v>
      </c>
      <c r="C67" s="264">
        <v>2.2707010393033031</v>
      </c>
      <c r="D67" s="264">
        <v>2.3775427006660221</v>
      </c>
      <c r="E67" s="264">
        <v>2.5347931911145869</v>
      </c>
      <c r="F67" s="264">
        <v>2.230669011435281</v>
      </c>
      <c r="G67" s="264">
        <v>0.90842797660854924</v>
      </c>
      <c r="H67" s="264">
        <v>1.3697683425714109</v>
      </c>
      <c r="I67" s="264">
        <v>1.369225439543708</v>
      </c>
      <c r="J67" s="264">
        <v>1.562693766949667</v>
      </c>
      <c r="K67" s="264">
        <v>2.2039859912268911</v>
      </c>
      <c r="L67" s="264">
        <v>2.5515227152071911</v>
      </c>
      <c r="M67" s="264">
        <v>2.5776879317454231</v>
      </c>
      <c r="N67" s="264">
        <v>5.7232634680715417</v>
      </c>
      <c r="O67" s="264">
        <v>6.0451695119019968</v>
      </c>
      <c r="P67" s="264">
        <v>5.8729961489090963</v>
      </c>
      <c r="Q67" s="264">
        <v>6.2644292763431402</v>
      </c>
      <c r="R67" s="264">
        <v>6.4882596461979603</v>
      </c>
      <c r="S67" s="264">
        <v>7.0178019699288567</v>
      </c>
      <c r="T67" s="264">
        <v>7.2995268648894438</v>
      </c>
      <c r="U67" s="264">
        <v>7.6070969587071247</v>
      </c>
      <c r="V67" s="264">
        <v>7.5089005683472294</v>
      </c>
      <c r="W67" s="264">
        <v>8.1312385355701906</v>
      </c>
      <c r="DA67" s="72" t="s">
        <v>3119</v>
      </c>
    </row>
    <row r="68" spans="1:105" ht="12" customHeight="1" x14ac:dyDescent="0.25">
      <c r="A68" s="57" t="s">
        <v>3120</v>
      </c>
      <c r="B68" s="263">
        <v>6.3735363058580967</v>
      </c>
      <c r="C68" s="263">
        <v>9.2759339824751788</v>
      </c>
      <c r="D68" s="263">
        <v>10.4794801464913</v>
      </c>
      <c r="E68" s="263">
        <v>13.10520761195737</v>
      </c>
      <c r="F68" s="263">
        <v>11.39036842737123</v>
      </c>
      <c r="G68" s="263">
        <v>16.94075786107938</v>
      </c>
      <c r="H68" s="263">
        <v>17.25325298422403</v>
      </c>
      <c r="I68" s="263">
        <v>12.46201807872302</v>
      </c>
      <c r="J68" s="263">
        <v>15.51112599631683</v>
      </c>
      <c r="K68" s="263">
        <v>14.48510632433805</v>
      </c>
      <c r="L68" s="263">
        <v>15.60208357484613</v>
      </c>
      <c r="M68" s="263">
        <v>44.339337254011021</v>
      </c>
      <c r="N68" s="263">
        <v>38.706974815529733</v>
      </c>
      <c r="O68" s="263">
        <v>53.739870896579554</v>
      </c>
      <c r="P68" s="263">
        <v>67.136967643636069</v>
      </c>
      <c r="Q68" s="263">
        <v>69.415327907783109</v>
      </c>
      <c r="R68" s="263">
        <v>78.664462889495724</v>
      </c>
      <c r="S68" s="263">
        <v>82.447415298829981</v>
      </c>
      <c r="T68" s="263">
        <v>103.0300782389461</v>
      </c>
      <c r="U68" s="263">
        <v>98.205124248495764</v>
      </c>
      <c r="V68" s="263">
        <v>103.13877153192939</v>
      </c>
      <c r="W68" s="263">
        <v>109.6228850367157</v>
      </c>
      <c r="DA68" s="70" t="s">
        <v>3121</v>
      </c>
    </row>
    <row r="69" spans="1:105" ht="12" customHeight="1" x14ac:dyDescent="0.25">
      <c r="A69" s="41" t="s">
        <v>3122</v>
      </c>
      <c r="B69" s="352">
        <v>46.254953014184167</v>
      </c>
      <c r="C69" s="352">
        <v>48.234125643159409</v>
      </c>
      <c r="D69" s="352">
        <v>51.45607300154591</v>
      </c>
      <c r="E69" s="352">
        <v>59.830640981940498</v>
      </c>
      <c r="F69" s="352">
        <v>50.034302420121257</v>
      </c>
      <c r="G69" s="352">
        <v>26.283074930992719</v>
      </c>
      <c r="H69" s="352">
        <v>34.737697208988983</v>
      </c>
      <c r="I69" s="352">
        <v>33.967919315180417</v>
      </c>
      <c r="J69" s="352">
        <v>37.834002733787948</v>
      </c>
      <c r="K69" s="352">
        <v>50.633408285920993</v>
      </c>
      <c r="L69" s="352">
        <v>58.969970481716267</v>
      </c>
      <c r="M69" s="352">
        <v>59.881656423011307</v>
      </c>
      <c r="N69" s="352">
        <v>141.10424267055649</v>
      </c>
      <c r="O69" s="352">
        <v>144.8073795423681</v>
      </c>
      <c r="P69" s="352">
        <v>133.4640530027585</v>
      </c>
      <c r="Q69" s="352">
        <v>143.18623508700259</v>
      </c>
      <c r="R69" s="352">
        <v>149.50290446266109</v>
      </c>
      <c r="S69" s="352">
        <v>160.71041429824601</v>
      </c>
      <c r="T69" s="352">
        <v>175.24816343063429</v>
      </c>
      <c r="U69" s="352">
        <v>185.2082699016533</v>
      </c>
      <c r="V69" s="352">
        <v>181.43179054772509</v>
      </c>
      <c r="W69" s="352">
        <v>196.70543005280661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0.99999999999999956</v>
      </c>
      <c r="D73" s="234">
        <f t="shared" si="3"/>
        <v>1.0000000000000002</v>
      </c>
      <c r="E73" s="234">
        <f t="shared" si="3"/>
        <v>1</v>
      </c>
      <c r="F73" s="234">
        <f t="shared" si="3"/>
        <v>1</v>
      </c>
      <c r="G73" s="234">
        <f t="shared" si="3"/>
        <v>0.99999999999999978</v>
      </c>
      <c r="H73" s="234">
        <f t="shared" si="3"/>
        <v>1.0000000000000007</v>
      </c>
      <c r="I73" s="234">
        <f t="shared" si="3"/>
        <v>0.99999999999999978</v>
      </c>
      <c r="J73" s="234">
        <f t="shared" si="3"/>
        <v>0.99999999999999956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1.0000000000000002</v>
      </c>
      <c r="P73" s="234">
        <f t="shared" si="3"/>
        <v>1.0000000000000002</v>
      </c>
      <c r="Q73" s="234">
        <f t="shared" si="3"/>
        <v>0.99999999999999978</v>
      </c>
      <c r="R73" s="234">
        <f t="shared" si="3"/>
        <v>1</v>
      </c>
      <c r="S73" s="234">
        <f t="shared" si="3"/>
        <v>1</v>
      </c>
      <c r="T73" s="234">
        <f t="shared" si="3"/>
        <v>0.99999999999999989</v>
      </c>
      <c r="U73" s="234">
        <f t="shared" si="3"/>
        <v>0.99999999999999978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2.0624924116996454E-2</v>
      </c>
      <c r="C74" s="301">
        <f t="shared" si="4"/>
        <v>1.7779110626547915E-2</v>
      </c>
      <c r="D74" s="301">
        <f t="shared" si="4"/>
        <v>1.8048472966101455E-2</v>
      </c>
      <c r="E74" s="301">
        <f t="shared" si="4"/>
        <v>2.1930500193546601E-2</v>
      </c>
      <c r="F74" s="301">
        <f t="shared" si="4"/>
        <v>2.0529940041829588E-2</v>
      </c>
      <c r="G74" s="301">
        <f t="shared" si="4"/>
        <v>1.6611264954748576E-2</v>
      </c>
      <c r="H74" s="301">
        <f t="shared" si="4"/>
        <v>1.6409297827554598E-2</v>
      </c>
      <c r="I74" s="301">
        <f t="shared" si="4"/>
        <v>1.8072200241308203E-2</v>
      </c>
      <c r="J74" s="301">
        <f t="shared" si="4"/>
        <v>1.6091387649592566E-2</v>
      </c>
      <c r="K74" s="301">
        <f t="shared" si="4"/>
        <v>1.8364690090872875E-2</v>
      </c>
      <c r="L74" s="301">
        <f t="shared" si="4"/>
        <v>2.0751272168125647E-2</v>
      </c>
      <c r="M74" s="301">
        <f t="shared" si="4"/>
        <v>1.500726515403482E-2</v>
      </c>
      <c r="N74" s="301">
        <f t="shared" si="4"/>
        <v>2.8197599097127036E-2</v>
      </c>
      <c r="O74" s="301">
        <f t="shared" si="4"/>
        <v>2.0514448737250147E-2</v>
      </c>
      <c r="P74" s="301">
        <f t="shared" si="4"/>
        <v>1.718931294167925E-2</v>
      </c>
      <c r="Q74" s="301">
        <f t="shared" si="4"/>
        <v>1.7687086332978209E-2</v>
      </c>
      <c r="R74" s="301">
        <f t="shared" si="4"/>
        <v>1.7451889079379349E-2</v>
      </c>
      <c r="S74" s="301">
        <f t="shared" si="4"/>
        <v>1.7408013312593968E-2</v>
      </c>
      <c r="T74" s="301">
        <f t="shared" si="4"/>
        <v>1.7967290463673711E-2</v>
      </c>
      <c r="U74" s="301">
        <f t="shared" si="4"/>
        <v>1.934516346726986E-2</v>
      </c>
      <c r="V74" s="301">
        <f t="shared" si="4"/>
        <v>1.8577598647890218E-2</v>
      </c>
      <c r="W74" s="301">
        <f t="shared" si="4"/>
        <v>1.8515784546381604E-2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1.1581807049065923E-2</v>
      </c>
      <c r="C75" s="235">
        <f t="shared" si="5"/>
        <v>1.0524156964209086E-2</v>
      </c>
      <c r="D75" s="235">
        <f t="shared" si="5"/>
        <v>1.0512695249656884E-2</v>
      </c>
      <c r="E75" s="235">
        <f t="shared" si="5"/>
        <v>1.2015858420241233E-2</v>
      </c>
      <c r="F75" s="235">
        <f t="shared" si="5"/>
        <v>1.1631852706276358E-2</v>
      </c>
      <c r="G75" s="235">
        <f t="shared" si="5"/>
        <v>8.3197743955512795E-3</v>
      </c>
      <c r="H75" s="235">
        <f t="shared" si="5"/>
        <v>8.6538693456625539E-3</v>
      </c>
      <c r="I75" s="235">
        <f t="shared" si="5"/>
        <v>9.6340781351486274E-3</v>
      </c>
      <c r="J75" s="235">
        <f t="shared" si="5"/>
        <v>8.6891379078256337E-3</v>
      </c>
      <c r="K75" s="235">
        <f t="shared" si="5"/>
        <v>1.023471487862058E-2</v>
      </c>
      <c r="L75" s="235">
        <f t="shared" si="5"/>
        <v>1.151963372868002E-2</v>
      </c>
      <c r="M75" s="235">
        <f t="shared" si="5"/>
        <v>8.3036386092298301E-3</v>
      </c>
      <c r="N75" s="235">
        <f t="shared" si="5"/>
        <v>1.5079685150345424E-2</v>
      </c>
      <c r="O75" s="235">
        <f t="shared" si="5"/>
        <v>1.1143693858769883E-2</v>
      </c>
      <c r="P75" s="235">
        <f t="shared" si="5"/>
        <v>9.6500395522038755E-3</v>
      </c>
      <c r="Q75" s="235">
        <f t="shared" si="5"/>
        <v>9.8905092873198368E-3</v>
      </c>
      <c r="R75" s="235">
        <f t="shared" si="5"/>
        <v>9.7070307964405873E-3</v>
      </c>
      <c r="S75" s="235">
        <f t="shared" si="5"/>
        <v>9.7221070746662218E-3</v>
      </c>
      <c r="T75" s="235">
        <f t="shared" si="5"/>
        <v>9.7476116147715008E-3</v>
      </c>
      <c r="U75" s="235">
        <f t="shared" si="5"/>
        <v>1.0414349572566756E-2</v>
      </c>
      <c r="V75" s="235">
        <f t="shared" si="5"/>
        <v>1.0042753779349017E-2</v>
      </c>
      <c r="W75" s="235">
        <f t="shared" si="5"/>
        <v>1.0002695758723099E-2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2.1256772262507318E-2</v>
      </c>
      <c r="C76" s="235">
        <f t="shared" si="6"/>
        <v>1.9879848907244167E-2</v>
      </c>
      <c r="D76" s="235">
        <f t="shared" si="6"/>
        <v>1.968891225086079E-2</v>
      </c>
      <c r="E76" s="235">
        <f t="shared" si="6"/>
        <v>2.1741128336426819E-2</v>
      </c>
      <c r="F76" s="235">
        <f t="shared" si="6"/>
        <v>2.1456569003158538E-2</v>
      </c>
      <c r="G76" s="235">
        <f t="shared" si="6"/>
        <v>1.4217102038256418E-2</v>
      </c>
      <c r="H76" s="235">
        <f t="shared" si="6"/>
        <v>1.5297539994019721E-2</v>
      </c>
      <c r="I76" s="235">
        <f t="shared" si="6"/>
        <v>1.7145038419606774E-2</v>
      </c>
      <c r="J76" s="235">
        <f t="shared" si="6"/>
        <v>1.5585492663972229E-2</v>
      </c>
      <c r="K76" s="235">
        <f t="shared" si="6"/>
        <v>1.8703068007763154E-2</v>
      </c>
      <c r="L76" s="235">
        <f t="shared" si="6"/>
        <v>2.1003664771098818E-2</v>
      </c>
      <c r="M76" s="235">
        <f t="shared" si="6"/>
        <v>1.5111098466015075E-2</v>
      </c>
      <c r="N76" s="235">
        <f t="shared" si="6"/>
        <v>2.68888286491204E-2</v>
      </c>
      <c r="O76" s="235">
        <f t="shared" si="6"/>
        <v>2.0060007347106348E-2</v>
      </c>
      <c r="P76" s="235">
        <f t="shared" si="6"/>
        <v>1.7708654595096927E-2</v>
      </c>
      <c r="Q76" s="235">
        <f t="shared" si="6"/>
        <v>1.8109227724982246E-2</v>
      </c>
      <c r="R76" s="235">
        <f t="shared" si="6"/>
        <v>1.7718805884685367E-2</v>
      </c>
      <c r="S76" s="235">
        <f t="shared" si="6"/>
        <v>1.7787943047483622E-2</v>
      </c>
      <c r="T76" s="235">
        <f t="shared" si="6"/>
        <v>1.7533466842049872E-2</v>
      </c>
      <c r="U76" s="235">
        <f t="shared" si="6"/>
        <v>1.8645450493728975E-2</v>
      </c>
      <c r="V76" s="235">
        <f t="shared" si="6"/>
        <v>1.8025486701878448E-2</v>
      </c>
      <c r="W76" s="235">
        <f t="shared" si="6"/>
        <v>1.7946383278762391E-2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7.1787386386604705E-3</v>
      </c>
      <c r="C77" s="235">
        <f t="shared" si="7"/>
        <v>6.1125091553354653E-3</v>
      </c>
      <c r="D77" s="235">
        <f t="shared" si="7"/>
        <v>6.2290614639199798E-3</v>
      </c>
      <c r="E77" s="235">
        <f t="shared" si="7"/>
        <v>7.6750623191988946E-3</v>
      </c>
      <c r="F77" s="235">
        <f t="shared" si="7"/>
        <v>7.1311939952256173E-3</v>
      </c>
      <c r="G77" s="235">
        <f t="shared" si="7"/>
        <v>5.9229892038751382E-3</v>
      </c>
      <c r="H77" s="235">
        <f t="shared" si="7"/>
        <v>5.7899948419407278E-3</v>
      </c>
      <c r="I77" s="235">
        <f t="shared" si="7"/>
        <v>6.3622839062235249E-3</v>
      </c>
      <c r="J77" s="235">
        <f t="shared" si="7"/>
        <v>5.6493900268684925E-3</v>
      </c>
      <c r="K77" s="235">
        <f t="shared" si="7"/>
        <v>6.4029485221042074E-3</v>
      </c>
      <c r="L77" s="235">
        <f t="shared" si="7"/>
        <v>7.2413665312426869E-3</v>
      </c>
      <c r="M77" s="235">
        <f t="shared" si="7"/>
        <v>5.2407661542491542E-3</v>
      </c>
      <c r="N77" s="235">
        <f t="shared" si="7"/>
        <v>9.9202038938027218E-3</v>
      </c>
      <c r="O77" s="235">
        <f t="shared" si="7"/>
        <v>7.192975977874389E-3</v>
      </c>
      <c r="P77" s="235">
        <f t="shared" si="7"/>
        <v>5.9832882670915613E-3</v>
      </c>
      <c r="Q77" s="235">
        <f t="shared" si="7"/>
        <v>6.1620152586648628E-3</v>
      </c>
      <c r="R77" s="235">
        <f t="shared" si="7"/>
        <v>6.0873541756712203E-3</v>
      </c>
      <c r="S77" s="235">
        <f t="shared" si="7"/>
        <v>6.0665185899223375E-3</v>
      </c>
      <c r="T77" s="235">
        <f t="shared" si="7"/>
        <v>6.3016087583500618E-3</v>
      </c>
      <c r="U77" s="235">
        <f t="shared" si="7"/>
        <v>6.7961839451360206E-3</v>
      </c>
      <c r="V77" s="235">
        <f t="shared" si="7"/>
        <v>6.5206985573223689E-3</v>
      </c>
      <c r="W77" s="235">
        <f t="shared" si="7"/>
        <v>6.4999325446111079E-3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1.9971973901789973E-2</v>
      </c>
      <c r="C78" s="302">
        <f t="shared" si="8"/>
        <v>1.7403075697915976E-2</v>
      </c>
      <c r="D78" s="302">
        <f t="shared" si="8"/>
        <v>1.6749984736381129E-2</v>
      </c>
      <c r="E78" s="302">
        <f t="shared" si="8"/>
        <v>1.8502548144966845E-2</v>
      </c>
      <c r="F78" s="302">
        <f t="shared" si="8"/>
        <v>1.7883342215426649E-2</v>
      </c>
      <c r="G78" s="302">
        <f t="shared" si="8"/>
        <v>1.7169633392992153E-2</v>
      </c>
      <c r="H78" s="302">
        <f t="shared" si="8"/>
        <v>1.6425078826010454E-2</v>
      </c>
      <c r="I78" s="302">
        <f t="shared" si="8"/>
        <v>1.6745281793326794E-2</v>
      </c>
      <c r="J78" s="302">
        <f t="shared" si="8"/>
        <v>1.6529709575507416E-2</v>
      </c>
      <c r="K78" s="302">
        <f t="shared" si="8"/>
        <v>1.6317829500083897E-2</v>
      </c>
      <c r="L78" s="302">
        <f t="shared" si="8"/>
        <v>1.719417518060358E-2</v>
      </c>
      <c r="M78" s="302">
        <f t="shared" si="8"/>
        <v>1.5110708899465614E-2</v>
      </c>
      <c r="N78" s="302">
        <f t="shared" si="8"/>
        <v>2.2902105407703797E-2</v>
      </c>
      <c r="O78" s="302">
        <f t="shared" si="8"/>
        <v>1.8490095680008003E-2</v>
      </c>
      <c r="P78" s="302">
        <f t="shared" si="8"/>
        <v>1.6112815219197319E-2</v>
      </c>
      <c r="Q78" s="302">
        <f t="shared" si="8"/>
        <v>1.6404451975723801E-2</v>
      </c>
      <c r="R78" s="302">
        <f t="shared" si="8"/>
        <v>1.6358874138566987E-2</v>
      </c>
      <c r="S78" s="302">
        <f t="shared" si="8"/>
        <v>1.6501444081775816E-2</v>
      </c>
      <c r="T78" s="302">
        <f t="shared" si="8"/>
        <v>1.6272094356128766E-2</v>
      </c>
      <c r="U78" s="302">
        <f t="shared" si="8"/>
        <v>1.6637994423601261E-2</v>
      </c>
      <c r="V78" s="302">
        <f t="shared" si="8"/>
        <v>1.6604684376375516E-2</v>
      </c>
      <c r="W78" s="302">
        <f t="shared" si="8"/>
        <v>1.6756062292815156E-2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0.18569227333646685</v>
      </c>
      <c r="C79" s="303">
        <f t="shared" si="9"/>
        <v>0.1786580618006493</v>
      </c>
      <c r="D79" s="303">
        <f t="shared" si="9"/>
        <v>0.17333317006871152</v>
      </c>
      <c r="E79" s="303">
        <f t="shared" si="9"/>
        <v>0.15681097733154678</v>
      </c>
      <c r="F79" s="303">
        <f t="shared" si="9"/>
        <v>0.15680339109072858</v>
      </c>
      <c r="G79" s="303">
        <f t="shared" si="9"/>
        <v>0.18599729619022778</v>
      </c>
      <c r="H79" s="303">
        <f t="shared" si="9"/>
        <v>0.18935088746647544</v>
      </c>
      <c r="I79" s="303">
        <f t="shared" si="9"/>
        <v>0.1959577913006845</v>
      </c>
      <c r="J79" s="303">
        <f t="shared" si="9"/>
        <v>0.195788738925776</v>
      </c>
      <c r="K79" s="303">
        <f t="shared" si="9"/>
        <v>0.17737387219524856</v>
      </c>
      <c r="L79" s="303">
        <f t="shared" si="9"/>
        <v>0.15577568904193573</v>
      </c>
      <c r="M79" s="303">
        <f t="shared" si="9"/>
        <v>0.14460161000969587</v>
      </c>
      <c r="N79" s="303">
        <f t="shared" si="9"/>
        <v>9.4814084560001025E-2</v>
      </c>
      <c r="O79" s="303">
        <f t="shared" si="9"/>
        <v>0.14306126556464907</v>
      </c>
      <c r="P79" s="303">
        <f t="shared" si="9"/>
        <v>0.14532195484837104</v>
      </c>
      <c r="Q79" s="303">
        <f t="shared" si="9"/>
        <v>0.14607754337951767</v>
      </c>
      <c r="R79" s="303">
        <f t="shared" si="9"/>
        <v>0.14261819004754114</v>
      </c>
      <c r="S79" s="303">
        <f t="shared" si="9"/>
        <v>0.14337315087603406</v>
      </c>
      <c r="T79" s="303">
        <f t="shared" si="9"/>
        <v>0.13778902706893678</v>
      </c>
      <c r="U79" s="303">
        <f t="shared" si="9"/>
        <v>0.13491862838143173</v>
      </c>
      <c r="V79" s="303">
        <f t="shared" si="9"/>
        <v>0.13462867839149104</v>
      </c>
      <c r="W79" s="303">
        <f t="shared" si="9"/>
        <v>0.13874255600557586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0.26826314148716573</v>
      </c>
      <c r="C80" s="303">
        <f t="shared" si="10"/>
        <v>0.27947506707068248</v>
      </c>
      <c r="D80" s="303">
        <f t="shared" si="10"/>
        <v>0.29217014947534009</v>
      </c>
      <c r="E80" s="303">
        <f t="shared" si="10"/>
        <v>0.282677885537368</v>
      </c>
      <c r="F80" s="303">
        <f t="shared" si="10"/>
        <v>0.27242128621653849</v>
      </c>
      <c r="G80" s="303">
        <f t="shared" si="10"/>
        <v>0.3669398457892864</v>
      </c>
      <c r="H80" s="303">
        <f t="shared" si="10"/>
        <v>0.34227693261126785</v>
      </c>
      <c r="I80" s="303">
        <f t="shared" si="10"/>
        <v>0.31048785046427407</v>
      </c>
      <c r="J80" s="303">
        <f t="shared" si="10"/>
        <v>0.33441699885778015</v>
      </c>
      <c r="K80" s="303">
        <f t="shared" si="10"/>
        <v>0.30019818716895652</v>
      </c>
      <c r="L80" s="303">
        <f t="shared" si="10"/>
        <v>0.28024284253471188</v>
      </c>
      <c r="M80" s="303">
        <f t="shared" si="10"/>
        <v>0.33032414258221332</v>
      </c>
      <c r="N80" s="303">
        <f t="shared" si="10"/>
        <v>0.22847378650121616</v>
      </c>
      <c r="O80" s="303">
        <f t="shared" si="10"/>
        <v>0.2960860027277189</v>
      </c>
      <c r="P80" s="303">
        <f t="shared" si="10"/>
        <v>0.30771646207328418</v>
      </c>
      <c r="Q80" s="303">
        <f t="shared" si="10"/>
        <v>0.30110563094879478</v>
      </c>
      <c r="R80" s="303">
        <f t="shared" si="10"/>
        <v>0.30647401076022218</v>
      </c>
      <c r="S80" s="303">
        <f t="shared" si="10"/>
        <v>0.30486759650819117</v>
      </c>
      <c r="T80" s="303">
        <f t="shared" si="10"/>
        <v>0.31238982978277119</v>
      </c>
      <c r="U80" s="303">
        <f t="shared" si="10"/>
        <v>0.30336604590761518</v>
      </c>
      <c r="V80" s="303">
        <f t="shared" si="10"/>
        <v>0.3084258102400535</v>
      </c>
      <c r="W80" s="303">
        <f t="shared" si="10"/>
        <v>0.30839912122150498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0.2453153043513582</v>
      </c>
      <c r="C81" s="304">
        <f t="shared" si="11"/>
        <v>0.25547879529851952</v>
      </c>
      <c r="D81" s="304">
        <f t="shared" si="11"/>
        <v>0.26914329068754972</v>
      </c>
      <c r="E81" s="304">
        <f t="shared" si="11"/>
        <v>0.26061011281253882</v>
      </c>
      <c r="F81" s="304">
        <f t="shared" si="11"/>
        <v>0.24877280876842942</v>
      </c>
      <c r="G81" s="304">
        <f t="shared" si="11"/>
        <v>0.35632089095725322</v>
      </c>
      <c r="H81" s="304">
        <f t="shared" si="11"/>
        <v>0.32839242270978108</v>
      </c>
      <c r="I81" s="304">
        <f t="shared" si="11"/>
        <v>0.29439114082250079</v>
      </c>
      <c r="J81" s="304">
        <f t="shared" si="11"/>
        <v>0.31921879031135147</v>
      </c>
      <c r="K81" s="304">
        <f t="shared" si="11"/>
        <v>0.28037248695416717</v>
      </c>
      <c r="L81" s="304">
        <f t="shared" si="11"/>
        <v>0.25819270100294484</v>
      </c>
      <c r="M81" s="304">
        <f t="shared" si="11"/>
        <v>0.31459069472598711</v>
      </c>
      <c r="N81" s="304">
        <f t="shared" si="11"/>
        <v>0.20298509803461454</v>
      </c>
      <c r="O81" s="304">
        <f t="shared" si="11"/>
        <v>0.27619422987279463</v>
      </c>
      <c r="P81" s="304">
        <f t="shared" si="11"/>
        <v>0.28861083035842838</v>
      </c>
      <c r="Q81" s="304">
        <f t="shared" si="11"/>
        <v>0.28175074338057132</v>
      </c>
      <c r="R81" s="304">
        <f t="shared" si="11"/>
        <v>0.28778173349491154</v>
      </c>
      <c r="S81" s="304">
        <f t="shared" si="11"/>
        <v>0.28591439010972303</v>
      </c>
      <c r="T81" s="304">
        <f t="shared" si="11"/>
        <v>0.29506488917255941</v>
      </c>
      <c r="U81" s="304">
        <f t="shared" si="11"/>
        <v>0.28534256598608837</v>
      </c>
      <c r="V81" s="304">
        <f t="shared" si="11"/>
        <v>0.29079286143810446</v>
      </c>
      <c r="W81" s="304">
        <f t="shared" si="11"/>
        <v>0.29087664889952214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2.2947837135807544E-2</v>
      </c>
      <c r="C82" s="304">
        <f t="shared" si="12"/>
        <v>2.3996271772162951E-2</v>
      </c>
      <c r="D82" s="304">
        <f t="shared" si="12"/>
        <v>2.3026858787790379E-2</v>
      </c>
      <c r="E82" s="304">
        <f t="shared" si="12"/>
        <v>2.2067772724829186E-2</v>
      </c>
      <c r="F82" s="304">
        <f t="shared" si="12"/>
        <v>2.3648477448109075E-2</v>
      </c>
      <c r="G82" s="304">
        <f t="shared" si="12"/>
        <v>1.0618954832033154E-2</v>
      </c>
      <c r="H82" s="304">
        <f t="shared" si="12"/>
        <v>1.3884509901486789E-2</v>
      </c>
      <c r="I82" s="304">
        <f t="shared" si="12"/>
        <v>1.6096709641773267E-2</v>
      </c>
      <c r="J82" s="304">
        <f t="shared" si="12"/>
        <v>1.5198208546428678E-2</v>
      </c>
      <c r="K82" s="304">
        <f t="shared" si="12"/>
        <v>1.9825700214789358E-2</v>
      </c>
      <c r="L82" s="304">
        <f t="shared" si="12"/>
        <v>2.205014153176706E-2</v>
      </c>
      <c r="M82" s="304">
        <f t="shared" si="12"/>
        <v>1.5733447856226213E-2</v>
      </c>
      <c r="N82" s="304">
        <f t="shared" si="12"/>
        <v>2.5488688466601638E-2</v>
      </c>
      <c r="O82" s="304">
        <f t="shared" si="12"/>
        <v>1.9891772854924213E-2</v>
      </c>
      <c r="P82" s="304">
        <f t="shared" si="12"/>
        <v>1.9105631714855797E-2</v>
      </c>
      <c r="Q82" s="304">
        <f t="shared" si="12"/>
        <v>1.9354887568223466E-2</v>
      </c>
      <c r="R82" s="304">
        <f t="shared" si="12"/>
        <v>1.8692277265310652E-2</v>
      </c>
      <c r="S82" s="304">
        <f t="shared" si="12"/>
        <v>1.8953206398468172E-2</v>
      </c>
      <c r="T82" s="304">
        <f t="shared" si="12"/>
        <v>1.7324940610211784E-2</v>
      </c>
      <c r="U82" s="304">
        <f t="shared" si="12"/>
        <v>1.802347992152677E-2</v>
      </c>
      <c r="V82" s="304">
        <f t="shared" si="12"/>
        <v>1.7632948801949024E-2</v>
      </c>
      <c r="W82" s="304">
        <f t="shared" si="12"/>
        <v>1.7522472321982854E-2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4.7477074237765031E-2</v>
      </c>
      <c r="C83" s="303">
        <f t="shared" si="13"/>
        <v>4.2851737978514631E-2</v>
      </c>
      <c r="D83" s="303">
        <f t="shared" si="13"/>
        <v>4.1808081982718792E-2</v>
      </c>
      <c r="E83" s="303">
        <f t="shared" si="13"/>
        <v>3.574464030691097E-2</v>
      </c>
      <c r="F83" s="303">
        <f t="shared" si="13"/>
        <v>3.6958949787969361E-2</v>
      </c>
      <c r="G83" s="303">
        <f t="shared" si="13"/>
        <v>3.5436540419403063E-2</v>
      </c>
      <c r="H83" s="303">
        <f t="shared" si="13"/>
        <v>3.9254269253446883E-2</v>
      </c>
      <c r="I83" s="303">
        <f t="shared" si="13"/>
        <v>4.4156727912011591E-2</v>
      </c>
      <c r="J83" s="303">
        <f t="shared" si="13"/>
        <v>4.4192996038956087E-2</v>
      </c>
      <c r="K83" s="303">
        <f t="shared" si="13"/>
        <v>4.2270763601218779E-2</v>
      </c>
      <c r="L83" s="303">
        <f t="shared" si="13"/>
        <v>3.6767266477061314E-2</v>
      </c>
      <c r="M83" s="303">
        <f t="shared" si="13"/>
        <v>2.8054906742484051E-2</v>
      </c>
      <c r="N83" s="303">
        <f t="shared" si="13"/>
        <v>2.109995542246576E-2</v>
      </c>
      <c r="O83" s="303">
        <f t="shared" si="13"/>
        <v>3.06023736419304E-2</v>
      </c>
      <c r="P83" s="303">
        <f t="shared" si="13"/>
        <v>2.8793424785303938E-2</v>
      </c>
      <c r="Q83" s="303">
        <f t="shared" si="13"/>
        <v>2.9807690181696649E-2</v>
      </c>
      <c r="R83" s="303">
        <f t="shared" si="13"/>
        <v>2.9068783004954531E-2</v>
      </c>
      <c r="S83" s="303">
        <f t="shared" si="13"/>
        <v>2.9840644526819789E-2</v>
      </c>
      <c r="T83" s="303">
        <f t="shared" si="13"/>
        <v>2.6727303279734393E-2</v>
      </c>
      <c r="U83" s="303">
        <f t="shared" si="13"/>
        <v>2.6789922872703306E-2</v>
      </c>
      <c r="V83" s="303">
        <f t="shared" si="13"/>
        <v>2.6540389839405716E-2</v>
      </c>
      <c r="W83" s="303">
        <f t="shared" si="13"/>
        <v>2.7729437713727517E-2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1.7008526577135873E-2</v>
      </c>
      <c r="C84" s="304">
        <f t="shared" si="14"/>
        <v>1.4816161683912308E-2</v>
      </c>
      <c r="D84" s="304">
        <f t="shared" si="14"/>
        <v>1.5123210769238175E-2</v>
      </c>
      <c r="E84" s="304">
        <f t="shared" si="14"/>
        <v>1.2556207298805168E-2</v>
      </c>
      <c r="F84" s="304">
        <f t="shared" si="14"/>
        <v>1.3758872304487392E-2</v>
      </c>
      <c r="G84" s="304">
        <f t="shared" si="14"/>
        <v>1.3148533711155029E-2</v>
      </c>
      <c r="H84" s="304">
        <f t="shared" si="14"/>
        <v>1.405425953956402E-2</v>
      </c>
      <c r="I84" s="304">
        <f t="shared" si="14"/>
        <v>1.586134480450762E-2</v>
      </c>
      <c r="J84" s="304">
        <f t="shared" si="14"/>
        <v>1.6347382070255385E-2</v>
      </c>
      <c r="K84" s="304">
        <f t="shared" si="14"/>
        <v>1.5421447910934792E-2</v>
      </c>
      <c r="L84" s="304">
        <f t="shared" si="14"/>
        <v>1.3317602587409088E-2</v>
      </c>
      <c r="M84" s="304">
        <f t="shared" si="14"/>
        <v>1.0361317706040969E-2</v>
      </c>
      <c r="N84" s="304">
        <f t="shared" si="14"/>
        <v>7.5101745827944842E-3</v>
      </c>
      <c r="O84" s="304">
        <f t="shared" si="14"/>
        <v>1.1186933788337508E-2</v>
      </c>
      <c r="P84" s="304">
        <f t="shared" si="14"/>
        <v>1.0609751683322956E-2</v>
      </c>
      <c r="Q84" s="304">
        <f t="shared" si="14"/>
        <v>1.1079075071567459E-2</v>
      </c>
      <c r="R84" s="304">
        <f t="shared" si="14"/>
        <v>1.0875118671843882E-2</v>
      </c>
      <c r="S84" s="304">
        <f t="shared" si="14"/>
        <v>1.1219862701699326E-2</v>
      </c>
      <c r="T84" s="304">
        <f t="shared" si="14"/>
        <v>1.0061501708688809E-2</v>
      </c>
      <c r="U84" s="304">
        <f t="shared" si="14"/>
        <v>1.0169690806350629E-2</v>
      </c>
      <c r="V84" s="304">
        <f t="shared" si="14"/>
        <v>1.0089569301797077E-2</v>
      </c>
      <c r="W84" s="304">
        <f t="shared" si="14"/>
        <v>1.0586858264600141E-2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2.8091807385849089E-2</v>
      </c>
      <c r="C85" s="304">
        <f t="shared" si="15"/>
        <v>2.5550248146771159E-2</v>
      </c>
      <c r="D85" s="304">
        <f t="shared" si="15"/>
        <v>2.4299946553316611E-2</v>
      </c>
      <c r="E85" s="304">
        <f t="shared" si="15"/>
        <v>2.0902842261605638E-2</v>
      </c>
      <c r="F85" s="304">
        <f t="shared" si="15"/>
        <v>2.07507708906421E-2</v>
      </c>
      <c r="G85" s="304">
        <f t="shared" si="15"/>
        <v>2.1188186386358891E-2</v>
      </c>
      <c r="H85" s="304">
        <f t="shared" si="15"/>
        <v>2.3761971188371728E-2</v>
      </c>
      <c r="I85" s="304">
        <f t="shared" si="15"/>
        <v>2.6628223894606021E-2</v>
      </c>
      <c r="J85" s="304">
        <f t="shared" si="15"/>
        <v>2.6271513797820594E-2</v>
      </c>
      <c r="K85" s="304">
        <f t="shared" si="15"/>
        <v>2.4795939596609372E-2</v>
      </c>
      <c r="L85" s="304">
        <f t="shared" si="15"/>
        <v>2.1165899231004925E-2</v>
      </c>
      <c r="M85" s="304">
        <f t="shared" si="15"/>
        <v>1.6064053365619651E-2</v>
      </c>
      <c r="N85" s="304">
        <f t="shared" si="15"/>
        <v>1.0949880962773247E-2</v>
      </c>
      <c r="O85" s="304">
        <f t="shared" si="15"/>
        <v>1.7355220522190025E-2</v>
      </c>
      <c r="P85" s="304">
        <f t="shared" si="15"/>
        <v>1.6204875531513774E-2</v>
      </c>
      <c r="Q85" s="304">
        <f t="shared" si="15"/>
        <v>1.6724001754848901E-2</v>
      </c>
      <c r="R85" s="304">
        <f t="shared" si="15"/>
        <v>1.6257678473489183E-2</v>
      </c>
      <c r="S85" s="304">
        <f t="shared" si="15"/>
        <v>1.665777116242197E-2</v>
      </c>
      <c r="T85" s="304">
        <f t="shared" si="15"/>
        <v>1.4871432722130793E-2</v>
      </c>
      <c r="U85" s="304">
        <f t="shared" si="15"/>
        <v>1.4753514503051693E-2</v>
      </c>
      <c r="V85" s="304">
        <f t="shared" si="15"/>
        <v>1.4624550840263918E-2</v>
      </c>
      <c r="W85" s="304">
        <f t="shared" si="15"/>
        <v>1.5327751958636294E-2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2.3767402747800668E-3</v>
      </c>
      <c r="C86" s="304">
        <f t="shared" si="16"/>
        <v>2.4853281478311624E-3</v>
      </c>
      <c r="D86" s="304">
        <f t="shared" si="16"/>
        <v>2.3849246601640038E-3</v>
      </c>
      <c r="E86" s="304">
        <f t="shared" si="16"/>
        <v>2.2855907465001656E-3</v>
      </c>
      <c r="F86" s="304">
        <f t="shared" si="16"/>
        <v>2.4493065928398684E-3</v>
      </c>
      <c r="G86" s="304">
        <f t="shared" si="16"/>
        <v>1.0998203218891475E-3</v>
      </c>
      <c r="H86" s="304">
        <f t="shared" si="16"/>
        <v>1.4380385255111318E-3</v>
      </c>
      <c r="I86" s="304">
        <f t="shared" si="16"/>
        <v>1.6671592128979455E-3</v>
      </c>
      <c r="J86" s="304">
        <f t="shared" si="16"/>
        <v>1.5741001708801142E-3</v>
      </c>
      <c r="K86" s="304">
        <f t="shared" si="16"/>
        <v>2.0533760936746123E-3</v>
      </c>
      <c r="L86" s="304">
        <f t="shared" si="16"/>
        <v>2.2837646586473018E-3</v>
      </c>
      <c r="M86" s="304">
        <f t="shared" si="16"/>
        <v>1.6295356708234286E-3</v>
      </c>
      <c r="N86" s="304">
        <f t="shared" si="16"/>
        <v>2.6398998768980271E-3</v>
      </c>
      <c r="O86" s="304">
        <f t="shared" si="16"/>
        <v>2.0602193314028646E-3</v>
      </c>
      <c r="P86" s="304">
        <f t="shared" si="16"/>
        <v>1.9787975704672069E-3</v>
      </c>
      <c r="Q86" s="304">
        <f t="shared" si="16"/>
        <v>2.0046133552802875E-3</v>
      </c>
      <c r="R86" s="304">
        <f t="shared" si="16"/>
        <v>1.9359858596214616E-3</v>
      </c>
      <c r="S86" s="304">
        <f t="shared" si="16"/>
        <v>1.963010662698491E-3</v>
      </c>
      <c r="T86" s="304">
        <f t="shared" si="16"/>
        <v>1.7943688489147911E-3</v>
      </c>
      <c r="U86" s="304">
        <f t="shared" si="16"/>
        <v>1.8667175633009863E-3</v>
      </c>
      <c r="V86" s="304">
        <f t="shared" si="16"/>
        <v>1.8262696973447201E-3</v>
      </c>
      <c r="W86" s="304">
        <f t="shared" si="16"/>
        <v>1.8148274904910813E-3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2.3950895952098972E-2</v>
      </c>
      <c r="C87" s="303">
        <f t="shared" si="17"/>
        <v>2.3594312894189728E-2</v>
      </c>
      <c r="D87" s="303">
        <f t="shared" si="17"/>
        <v>2.2984264198008648E-2</v>
      </c>
      <c r="E87" s="303">
        <f t="shared" si="17"/>
        <v>2.1096204867301727E-2</v>
      </c>
      <c r="F87" s="303">
        <f t="shared" si="17"/>
        <v>2.2604107068870918E-2</v>
      </c>
      <c r="G87" s="303">
        <f t="shared" si="17"/>
        <v>1.3748839807565029E-2</v>
      </c>
      <c r="H87" s="303">
        <f t="shared" si="17"/>
        <v>1.6463099528958438E-2</v>
      </c>
      <c r="I87" s="303">
        <f t="shared" si="17"/>
        <v>1.884929950663811E-2</v>
      </c>
      <c r="J87" s="303">
        <f t="shared" si="17"/>
        <v>1.8414149880760219E-2</v>
      </c>
      <c r="K87" s="303">
        <f t="shared" si="17"/>
        <v>2.1017912905815238E-2</v>
      </c>
      <c r="L87" s="303">
        <f t="shared" si="17"/>
        <v>2.1406324117016845E-2</v>
      </c>
      <c r="M87" s="303">
        <f t="shared" si="17"/>
        <v>1.5670971227497953E-2</v>
      </c>
      <c r="N87" s="303">
        <f t="shared" si="17"/>
        <v>2.0668078311734915E-2</v>
      </c>
      <c r="O87" s="303">
        <f t="shared" si="17"/>
        <v>1.8855063889101676E-2</v>
      </c>
      <c r="P87" s="303">
        <f t="shared" si="17"/>
        <v>1.8023413607911674E-2</v>
      </c>
      <c r="Q87" s="303">
        <f t="shared" si="17"/>
        <v>1.8410338129365492E-2</v>
      </c>
      <c r="R87" s="303">
        <f t="shared" si="17"/>
        <v>1.7856040258481951E-2</v>
      </c>
      <c r="S87" s="303">
        <f t="shared" si="17"/>
        <v>1.8193315766655695E-2</v>
      </c>
      <c r="T87" s="303">
        <f t="shared" si="17"/>
        <v>1.6527751335039517E-2</v>
      </c>
      <c r="U87" s="303">
        <f t="shared" si="17"/>
        <v>1.7024515529292229E-2</v>
      </c>
      <c r="V87" s="303">
        <f t="shared" si="17"/>
        <v>1.6725382538503839E-2</v>
      </c>
      <c r="W87" s="303">
        <f t="shared" si="17"/>
        <v>1.6896780237717429E-2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6.5934853581792411E-3</v>
      </c>
      <c r="C88" s="304">
        <f t="shared" si="18"/>
        <v>5.7316566371832548E-3</v>
      </c>
      <c r="D88" s="304">
        <f t="shared" si="18"/>
        <v>5.8596417153279302E-3</v>
      </c>
      <c r="E88" s="304">
        <f t="shared" si="18"/>
        <v>4.8642710691265785E-3</v>
      </c>
      <c r="F88" s="304">
        <f t="shared" si="18"/>
        <v>5.3335748107963777E-3</v>
      </c>
      <c r="G88" s="304">
        <f t="shared" si="18"/>
        <v>5.1007242844997944E-3</v>
      </c>
      <c r="H88" s="304">
        <f t="shared" si="18"/>
        <v>5.4520834420722468E-3</v>
      </c>
      <c r="I88" s="304">
        <f t="shared" si="18"/>
        <v>6.1531078983003669E-3</v>
      </c>
      <c r="J88" s="304">
        <f t="shared" si="18"/>
        <v>6.341656837599071E-3</v>
      </c>
      <c r="K88" s="304">
        <f t="shared" si="18"/>
        <v>5.9824582413109048E-3</v>
      </c>
      <c r="L88" s="304">
        <f t="shared" si="18"/>
        <v>5.1663113485638712E-3</v>
      </c>
      <c r="M88" s="304">
        <f t="shared" si="18"/>
        <v>4.0108857626716017E-3</v>
      </c>
      <c r="N88" s="304">
        <f t="shared" si="18"/>
        <v>2.9124911918605619E-3</v>
      </c>
      <c r="O88" s="304">
        <f t="shared" si="18"/>
        <v>4.3355214295943993E-3</v>
      </c>
      <c r="P88" s="304">
        <f t="shared" si="18"/>
        <v>4.1126398087510561E-3</v>
      </c>
      <c r="Q88" s="304">
        <f t="shared" si="18"/>
        <v>4.2949307092405957E-3</v>
      </c>
      <c r="R88" s="304">
        <f t="shared" si="18"/>
        <v>4.2158792799576617E-3</v>
      </c>
      <c r="S88" s="304">
        <f t="shared" si="18"/>
        <v>4.3497222751847347E-3</v>
      </c>
      <c r="T88" s="304">
        <f t="shared" si="18"/>
        <v>3.9001869143159983E-3</v>
      </c>
      <c r="U88" s="304">
        <f t="shared" si="18"/>
        <v>3.9417930133453412E-3</v>
      </c>
      <c r="V88" s="304">
        <f t="shared" si="18"/>
        <v>3.9117868615959001E-3</v>
      </c>
      <c r="W88" s="304">
        <f t="shared" si="18"/>
        <v>4.1036670949211171E-3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2.1134902108475798E-3</v>
      </c>
      <c r="C89" s="304">
        <f t="shared" si="19"/>
        <v>1.9222757226410895E-3</v>
      </c>
      <c r="D89" s="304">
        <f t="shared" si="19"/>
        <v>1.828209145077111E-3</v>
      </c>
      <c r="E89" s="304">
        <f t="shared" si="19"/>
        <v>1.5726276309671948E-3</v>
      </c>
      <c r="F89" s="304">
        <f t="shared" si="19"/>
        <v>1.5611865246878073E-3</v>
      </c>
      <c r="G89" s="304">
        <f t="shared" si="19"/>
        <v>1.5940955275003553E-3</v>
      </c>
      <c r="H89" s="304">
        <f t="shared" si="19"/>
        <v>1.7877345094699738E-3</v>
      </c>
      <c r="I89" s="304">
        <f t="shared" si="19"/>
        <v>2.0033773463026469E-3</v>
      </c>
      <c r="J89" s="304">
        <f t="shared" si="19"/>
        <v>1.9765402230335241E-3</v>
      </c>
      <c r="K89" s="304">
        <f t="shared" si="19"/>
        <v>1.8655252361085418E-3</v>
      </c>
      <c r="L89" s="304">
        <f t="shared" si="19"/>
        <v>1.5924187509220005E-3</v>
      </c>
      <c r="M89" s="304">
        <f t="shared" si="19"/>
        <v>1.2085808174760865E-3</v>
      </c>
      <c r="N89" s="304">
        <f t="shared" si="19"/>
        <v>8.2381549563184274E-4</v>
      </c>
      <c r="O89" s="304">
        <f t="shared" si="19"/>
        <v>1.305721920164767E-3</v>
      </c>
      <c r="P89" s="304">
        <f t="shared" si="19"/>
        <v>1.2191755885778391E-3</v>
      </c>
      <c r="Q89" s="304">
        <f t="shared" si="19"/>
        <v>1.2582321069478793E-3</v>
      </c>
      <c r="R89" s="304">
        <f t="shared" si="19"/>
        <v>1.2231482237107846E-3</v>
      </c>
      <c r="S89" s="304">
        <f t="shared" si="19"/>
        <v>1.2532492410599599E-3</v>
      </c>
      <c r="T89" s="304">
        <f t="shared" si="19"/>
        <v>1.118853872511407E-3</v>
      </c>
      <c r="U89" s="304">
        <f t="shared" si="19"/>
        <v>1.1099822823612551E-3</v>
      </c>
      <c r="V89" s="304">
        <f t="shared" si="19"/>
        <v>1.1002796870417996E-3</v>
      </c>
      <c r="W89" s="304">
        <f t="shared" si="19"/>
        <v>1.1531851003362731E-3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1.5243920383072151E-2</v>
      </c>
      <c r="C90" s="304">
        <f t="shared" si="20"/>
        <v>1.5940380534365386E-2</v>
      </c>
      <c r="D90" s="304">
        <f t="shared" si="20"/>
        <v>1.5296413337603607E-2</v>
      </c>
      <c r="E90" s="304">
        <f t="shared" si="20"/>
        <v>1.4659306167207956E-2</v>
      </c>
      <c r="F90" s="304">
        <f t="shared" si="20"/>
        <v>1.5709345733386733E-2</v>
      </c>
      <c r="G90" s="304">
        <f t="shared" si="20"/>
        <v>7.0540199955648796E-3</v>
      </c>
      <c r="H90" s="304">
        <f t="shared" si="20"/>
        <v>9.2232815774162188E-3</v>
      </c>
      <c r="I90" s="304">
        <f t="shared" si="20"/>
        <v>1.0692814262035099E-2</v>
      </c>
      <c r="J90" s="304">
        <f t="shared" si="20"/>
        <v>1.0095952820127626E-2</v>
      </c>
      <c r="K90" s="304">
        <f t="shared" si="20"/>
        <v>1.316992942839579E-2</v>
      </c>
      <c r="L90" s="304">
        <f t="shared" si="20"/>
        <v>1.4647594017530973E-2</v>
      </c>
      <c r="M90" s="304">
        <f t="shared" si="20"/>
        <v>1.0451504647350267E-2</v>
      </c>
      <c r="N90" s="304">
        <f t="shared" si="20"/>
        <v>1.6931771624242514E-2</v>
      </c>
      <c r="O90" s="304">
        <f t="shared" si="20"/>
        <v>1.3213820539342509E-2</v>
      </c>
      <c r="P90" s="304">
        <f t="shared" si="20"/>
        <v>1.269159821058278E-2</v>
      </c>
      <c r="Q90" s="304">
        <f t="shared" si="20"/>
        <v>1.2857175313177016E-2</v>
      </c>
      <c r="R90" s="304">
        <f t="shared" si="20"/>
        <v>1.2417012754813503E-2</v>
      </c>
      <c r="S90" s="304">
        <f t="shared" si="20"/>
        <v>1.2590344250411001E-2</v>
      </c>
      <c r="T90" s="304">
        <f t="shared" si="20"/>
        <v>1.1508710548212113E-2</v>
      </c>
      <c r="U90" s="304">
        <f t="shared" si="20"/>
        <v>1.1972740233585634E-2</v>
      </c>
      <c r="V90" s="304">
        <f t="shared" si="20"/>
        <v>1.1713315989866139E-2</v>
      </c>
      <c r="W90" s="304">
        <f t="shared" si="20"/>
        <v>1.1639928042460036E-2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4.7715384332280154E-2</v>
      </c>
      <c r="C91" s="303">
        <f t="shared" si="21"/>
        <v>6.5117298549206087E-2</v>
      </c>
      <c r="D91" s="303">
        <f t="shared" si="21"/>
        <v>6.7421905751277253E-2</v>
      </c>
      <c r="E91" s="303">
        <f t="shared" si="21"/>
        <v>7.5790502926210021E-2</v>
      </c>
      <c r="F91" s="303">
        <f t="shared" si="21"/>
        <v>8.0215950792760046E-2</v>
      </c>
      <c r="G91" s="303">
        <f t="shared" si="21"/>
        <v>0.13154641619273996</v>
      </c>
      <c r="H91" s="303">
        <f t="shared" si="21"/>
        <v>0.11617410437531614</v>
      </c>
      <c r="I91" s="303">
        <f t="shared" si="21"/>
        <v>9.7320748503121168E-2</v>
      </c>
      <c r="J91" s="303">
        <f t="shared" si="21"/>
        <v>0.1002113143073116</v>
      </c>
      <c r="K91" s="303">
        <f t="shared" si="21"/>
        <v>8.655582604141103E-2</v>
      </c>
      <c r="L91" s="303">
        <f t="shared" si="21"/>
        <v>8.9567294333641426E-2</v>
      </c>
      <c r="M91" s="303">
        <f t="shared" si="21"/>
        <v>0.17977846878343318</v>
      </c>
      <c r="N91" s="303">
        <f t="shared" si="21"/>
        <v>0.11451118081458618</v>
      </c>
      <c r="O91" s="303">
        <f t="shared" si="21"/>
        <v>0.11746717911495182</v>
      </c>
      <c r="P91" s="303">
        <f t="shared" si="21"/>
        <v>0.14508359903627688</v>
      </c>
      <c r="Q91" s="303">
        <f t="shared" si="21"/>
        <v>0.14246869123455483</v>
      </c>
      <c r="R91" s="303">
        <f t="shared" si="21"/>
        <v>0.15054539927695426</v>
      </c>
      <c r="S91" s="303">
        <f t="shared" si="21"/>
        <v>0.14791545068054909</v>
      </c>
      <c r="T91" s="303">
        <f t="shared" si="21"/>
        <v>0.16244112394668708</v>
      </c>
      <c r="U91" s="303">
        <f t="shared" si="21"/>
        <v>0.15456414564145027</v>
      </c>
      <c r="V91" s="303">
        <f t="shared" si="21"/>
        <v>0.16088866948813668</v>
      </c>
      <c r="W91" s="303">
        <f t="shared" si="21"/>
        <v>0.15692596989405158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0.34628701468520312</v>
      </c>
      <c r="C92" s="237">
        <f t="shared" si="22"/>
        <v>0.3386048203555046</v>
      </c>
      <c r="D92" s="237">
        <f t="shared" si="22"/>
        <v>0.33105330185702359</v>
      </c>
      <c r="E92" s="237">
        <f t="shared" si="22"/>
        <v>0.34601469161628212</v>
      </c>
      <c r="F92" s="237">
        <f t="shared" si="22"/>
        <v>0.35236341708121582</v>
      </c>
      <c r="G92" s="237">
        <f t="shared" si="22"/>
        <v>0.20409029761535399</v>
      </c>
      <c r="H92" s="237">
        <f t="shared" si="22"/>
        <v>0.23390492592934745</v>
      </c>
      <c r="I92" s="237">
        <f t="shared" si="22"/>
        <v>0.26526869981765649</v>
      </c>
      <c r="J92" s="237">
        <f t="shared" si="22"/>
        <v>0.24443068416564923</v>
      </c>
      <c r="K92" s="237">
        <f t="shared" si="22"/>
        <v>0.30256018708790511</v>
      </c>
      <c r="L92" s="237">
        <f t="shared" si="22"/>
        <v>0.33853047111588219</v>
      </c>
      <c r="M92" s="237">
        <f t="shared" si="22"/>
        <v>0.24279642337168106</v>
      </c>
      <c r="N92" s="237">
        <f t="shared" si="22"/>
        <v>0.41744449219189661</v>
      </c>
      <c r="O92" s="237">
        <f t="shared" si="22"/>
        <v>0.31652689346063961</v>
      </c>
      <c r="P92" s="237">
        <f t="shared" si="22"/>
        <v>0.28841703507358341</v>
      </c>
      <c r="Q92" s="237">
        <f t="shared" si="22"/>
        <v>0.29387681554640149</v>
      </c>
      <c r="R92" s="237">
        <f t="shared" si="22"/>
        <v>0.28611362257710243</v>
      </c>
      <c r="S92" s="237">
        <f t="shared" si="22"/>
        <v>0.28832381553530839</v>
      </c>
      <c r="T92" s="237">
        <f t="shared" si="22"/>
        <v>0.27630289255185692</v>
      </c>
      <c r="U92" s="237">
        <f t="shared" si="22"/>
        <v>0.29149759976520423</v>
      </c>
      <c r="V92" s="237">
        <f t="shared" si="22"/>
        <v>0.28301984743959385</v>
      </c>
      <c r="W92" s="237">
        <f t="shared" si="22"/>
        <v>0.28158527650612919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45.003286652257202</v>
      </c>
      <c r="C96" s="322">
        <f t="shared" si="23"/>
        <v>36.205248120860901</v>
      </c>
      <c r="D96" s="322">
        <f t="shared" si="23"/>
        <v>37.342117211993312</v>
      </c>
      <c r="E96" s="322">
        <f t="shared" si="23"/>
        <v>33.331293330158644</v>
      </c>
      <c r="F96" s="322">
        <f t="shared" si="23"/>
        <v>32.68195160122746</v>
      </c>
      <c r="G96" s="322">
        <f t="shared" si="23"/>
        <v>24.54632650736216</v>
      </c>
      <c r="H96" s="322">
        <f t="shared" si="23"/>
        <v>25.263854527005371</v>
      </c>
      <c r="I96" s="322">
        <f t="shared" si="23"/>
        <v>27.591770746683387</v>
      </c>
      <c r="J96" s="322">
        <f t="shared" si="23"/>
        <v>24.897760960038003</v>
      </c>
      <c r="K96" s="322">
        <f t="shared" si="23"/>
        <v>28.738474370935933</v>
      </c>
      <c r="L96" s="322">
        <f t="shared" si="23"/>
        <v>28.811368020664027</v>
      </c>
      <c r="M96" s="322">
        <f t="shared" si="23"/>
        <v>22.51501918738618</v>
      </c>
      <c r="N96" s="322">
        <f t="shared" si="23"/>
        <v>26.583753687720087</v>
      </c>
      <c r="O96" s="322">
        <f t="shared" si="23"/>
        <v>25.965362544899708</v>
      </c>
      <c r="P96" s="322">
        <f t="shared" si="23"/>
        <v>24.562565660482271</v>
      </c>
      <c r="Q96" s="322">
        <f t="shared" si="23"/>
        <v>23.510623126048905</v>
      </c>
      <c r="R96" s="322">
        <f t="shared" si="23"/>
        <v>23.105868572726258</v>
      </c>
      <c r="S96" s="322">
        <f t="shared" si="23"/>
        <v>23.396740358907202</v>
      </c>
      <c r="T96" s="322">
        <f t="shared" si="23"/>
        <v>22.477106359952344</v>
      </c>
      <c r="U96" s="322">
        <f t="shared" si="23"/>
        <v>22.909499063359576</v>
      </c>
      <c r="V96" s="322">
        <f t="shared" si="23"/>
        <v>21.923915099984519</v>
      </c>
      <c r="W96" s="322">
        <f t="shared" si="23"/>
        <v>23.799746806302164</v>
      </c>
      <c r="DA96" s="95"/>
    </row>
    <row r="97" spans="1:105" ht="12" customHeight="1" x14ac:dyDescent="0.25">
      <c r="A97" s="55" t="s">
        <v>92</v>
      </c>
      <c r="B97" s="332">
        <f>IF(B$6=0,0,B$6/OIS!B$5*1000)</f>
        <v>0.92818937221824427</v>
      </c>
      <c r="C97" s="332">
        <f>IF(C$6=0,0,C$6/OIS!C$5*1000)</f>
        <v>0.64369711160240239</v>
      </c>
      <c r="D97" s="332">
        <f>IF(D$6=0,0,D$6/OIS!D$5*1000)</f>
        <v>0.67396819299765298</v>
      </c>
      <c r="E97" s="332">
        <f>IF(E$6=0,0,E$6/OIS!E$5*1000)</f>
        <v>0.73097193482820255</v>
      </c>
      <c r="F97" s="332">
        <f>IF(F$6=0,0,F$6/OIS!F$5*1000)</f>
        <v>0.67095850682317637</v>
      </c>
      <c r="G97" s="332">
        <f>IF(G$6=0,0,G$6/OIS!G$5*1000)</f>
        <v>0.40774553327956109</v>
      </c>
      <c r="H97" s="332">
        <f>IF(H$6=0,0,H$6/OIS!H$5*1000)</f>
        <v>0.41456211320564457</v>
      </c>
      <c r="I97" s="332">
        <f>IF(I$6=0,0,I$6/OIS!I$5*1000)</f>
        <v>0.49864400594633218</v>
      </c>
      <c r="J97" s="332">
        <f>IF(J$6=0,0,J$6/OIS!J$5*1000)</f>
        <v>0.40063952321486362</v>
      </c>
      <c r="K97" s="332">
        <f>IF(K$6=0,0,K$6/OIS!K$5*1000)</f>
        <v>0.52777317550673131</v>
      </c>
      <c r="L97" s="332">
        <f>IF(L$6=0,0,L$6/OIS!L$5*1000)</f>
        <v>0.59787253933283058</v>
      </c>
      <c r="M97" s="332">
        <f>IF(M$6=0,0,M$6/OIS!M$5*1000)</f>
        <v>0.33788886289328601</v>
      </c>
      <c r="N97" s="332">
        <f>IF(N$6=0,0,N$6/OIS!N$5*1000)</f>
        <v>0.74959802898310357</v>
      </c>
      <c r="O97" s="332">
        <f>IF(O$6=0,0,O$6/OIS!O$5*1000)</f>
        <v>0.53266509887145996</v>
      </c>
      <c r="P97" s="332">
        <f>IF(P$6=0,0,P$6/OIS!P$5*1000)</f>
        <v>0.42221362778857419</v>
      </c>
      <c r="Q97" s="332">
        <f>IF(Q$6=0,0,Q$6/OIS!Q$5*1000)</f>
        <v>0.41583442097254103</v>
      </c>
      <c r="R97" s="332">
        <f>IF(R$6=0,0,R$6/OIS!R$5*1000)</f>
        <v>0.40324105541393579</v>
      </c>
      <c r="S97" s="332">
        <f>IF(S$6=0,0,S$6/OIS!S$5*1000)</f>
        <v>0.40729076763916111</v>
      </c>
      <c r="T97" s="332">
        <f>IF(T$6=0,0,T$6/OIS!T$5*1000)</f>
        <v>0.40385269875215157</v>
      </c>
      <c r="U97" s="332">
        <f>IF(U$6=0,0,U$6/OIS!U$5*1000)</f>
        <v>0.44318800433395683</v>
      </c>
      <c r="V97" s="332">
        <f>IF(V$6=0,0,V$6/OIS!V$5*1000)</f>
        <v>0.40729369551793221</v>
      </c>
      <c r="W97" s="332">
        <f>IF(W$6=0,0,W$6/OIS!W$5*1000)</f>
        <v>0.44067098412392447</v>
      </c>
      <c r="DA97" s="67"/>
    </row>
    <row r="98" spans="1:105" ht="12" customHeight="1" x14ac:dyDescent="0.25">
      <c r="A98" s="202" t="s">
        <v>93</v>
      </c>
      <c r="B98" s="333">
        <f>IF(B$7=0,0,B$7/OIS!B$5*1000)</f>
        <v>0.52121938258024669</v>
      </c>
      <c r="C98" s="333">
        <f>IF(C$7=0,0,C$7/OIS!C$5*1000)</f>
        <v>0.38102971415207643</v>
      </c>
      <c r="D98" s="333">
        <f>IF(D$7=0,0,D$7/OIS!D$5*1000)</f>
        <v>0.39256629822665262</v>
      </c>
      <c r="E98" s="333">
        <f>IF(E$7=0,0,E$7/OIS!E$5*1000)</f>
        <v>0.40050410161871713</v>
      </c>
      <c r="F98" s="333">
        <f>IF(F$7=0,0,F$7/OIS!F$5*1000)</f>
        <v>0.38015164717913058</v>
      </c>
      <c r="G98" s="333">
        <f>IF(G$7=0,0,G$7/OIS!G$5*1000)</f>
        <v>0.20421989878079333</v>
      </c>
      <c r="H98" s="333">
        <f>IF(H$7=0,0,H$7/OIS!H$5*1000)</f>
        <v>0.21863009624452992</v>
      </c>
      <c r="I98" s="333">
        <f>IF(I$7=0,0,I$7/OIS!I$5*1000)</f>
        <v>0.26582127526065596</v>
      </c>
      <c r="J98" s="333">
        <f>IF(J$7=0,0,J$7/OIS!J$5*1000)</f>
        <v>0.2163400785778474</v>
      </c>
      <c r="K98" s="333">
        <f>IF(K$7=0,0,K$7/OIS!K$5*1000)</f>
        <v>0.29413009123307426</v>
      </c>
      <c r="L98" s="333">
        <f>IF(L$7=0,0,L$7/OIS!L$5*1000)</f>
        <v>0.33189640682025423</v>
      </c>
      <c r="M98" s="333">
        <f>IF(M$7=0,0,M$7/OIS!M$5*1000)</f>
        <v>0.18695658261193035</v>
      </c>
      <c r="N98" s="333">
        <f>IF(N$7=0,0,N$7/OIS!N$5*1000)</f>
        <v>0.40087463572515303</v>
      </c>
      <c r="O98" s="333">
        <f>IF(O$7=0,0,O$7/OIS!O$5*1000)</f>
        <v>0.28935005113233236</v>
      </c>
      <c r="P98" s="333">
        <f>IF(P$7=0,0,P$7/OIS!P$5*1000)</f>
        <v>0.23702973012725859</v>
      </c>
      <c r="Q98" s="333">
        <f>IF(Q$7=0,0,Q$7/OIS!Q$5*1000)</f>
        <v>0.23253203637886324</v>
      </c>
      <c r="R98" s="333">
        <f>IF(R$7=0,0,R$7/OIS!R$5*1000)</f>
        <v>0.22428937781396246</v>
      </c>
      <c r="S98" s="333">
        <f>IF(S$7=0,0,S$7/OIS!S$5*1000)</f>
        <v>0.2274656149674604</v>
      </c>
      <c r="T98" s="333">
        <f>IF(T$7=0,0,T$7/OIS!T$5*1000)</f>
        <v>0.21909810302072588</v>
      </c>
      <c r="U98" s="333">
        <f>IF(U$7=0,0,U$7/OIS!U$5*1000)</f>
        <v>0.23858753177821734</v>
      </c>
      <c r="V98" s="333">
        <f>IF(V$7=0,0,V$7/OIS!V$5*1000)</f>
        <v>0.22017648122849648</v>
      </c>
      <c r="W98" s="333">
        <f>IF(W$7=0,0,W$7/OIS!W$5*1000)</f>
        <v>0.23806162643808229</v>
      </c>
      <c r="DA98" s="174"/>
    </row>
    <row r="99" spans="1:105" ht="12" customHeight="1" x14ac:dyDescent="0.25">
      <c r="A99" s="202" t="s">
        <v>94</v>
      </c>
      <c r="B99" s="333">
        <f>IF(B$8=0,0,B$8/OIS!B$5*1000)</f>
        <v>0.95662461543136668</v>
      </c>
      <c r="C99" s="333">
        <f>IF(C$8=0,0,C$8/OIS!C$5*1000)</f>
        <v>0.71975486229200092</v>
      </c>
      <c r="D99" s="333">
        <f>IF(D$8=0,0,D$8/OIS!D$5*1000)</f>
        <v>0.73522566904829467</v>
      </c>
      <c r="E99" s="333">
        <f>IF(E$8=0,0,E$8/OIS!E$5*1000)</f>
        <v>0.72465992591006623</v>
      </c>
      <c r="F99" s="333">
        <f>IF(F$8=0,0,F$8/OIS!F$5*1000)</f>
        <v>0.70124254968962474</v>
      </c>
      <c r="G99" s="333">
        <f>IF(G$8=0,0,G$8/OIS!G$5*1000)</f>
        <v>0.34897762861952608</v>
      </c>
      <c r="H99" s="333">
        <f>IF(H$8=0,0,H$8/OIS!H$5*1000)</f>
        <v>0.38647482502996078</v>
      </c>
      <c r="I99" s="333">
        <f>IF(I$8=0,0,I$8/OIS!I$5*1000)</f>
        <v>0.47306196951686907</v>
      </c>
      <c r="J99" s="333">
        <f>IF(J$8=0,0,J$8/OIS!J$5*1000)</f>
        <v>0.38804387079200664</v>
      </c>
      <c r="K99" s="333">
        <f>IF(K$8=0,0,K$8/OIS!K$5*1000)</f>
        <v>0.53749764059897331</v>
      </c>
      <c r="L99" s="333">
        <f>IF(L$8=0,0,L$8/OIS!L$5*1000)</f>
        <v>0.60514431550278402</v>
      </c>
      <c r="M99" s="333">
        <f>IF(M$8=0,0,M$8/OIS!M$5*1000)</f>
        <v>0.34022667190481132</v>
      </c>
      <c r="N99" s="333">
        <f>IF(N$8=0,0,N$8/OIS!N$5*1000)</f>
        <v>0.71480599775952802</v>
      </c>
      <c r="O99" s="333">
        <f>IF(O$8=0,0,O$8/OIS!O$5*1000)</f>
        <v>0.52086536342096801</v>
      </c>
      <c r="P99" s="333">
        <f>IF(P$8=0,0,P$8/OIS!P$5*1000)</f>
        <v>0.43496999125086933</v>
      </c>
      <c r="Q99" s="333">
        <f>IF(Q$8=0,0,Q$8/OIS!Q$5*1000)</f>
        <v>0.42575922814585354</v>
      </c>
      <c r="R99" s="333">
        <f>IF(R$8=0,0,R$8/OIS!R$5*1000)</f>
        <v>0.40940840003718865</v>
      </c>
      <c r="S99" s="333">
        <f>IF(S$8=0,0,S$8/OIS!S$5*1000)</f>
        <v>0.41617988500100278</v>
      </c>
      <c r="T99" s="333">
        <f>IF(T$8=0,0,T$8/OIS!T$5*1000)</f>
        <v>0.39410159906745279</v>
      </c>
      <c r="U99" s="333">
        <f>IF(U$8=0,0,U$8/OIS!U$5*1000)</f>
        <v>0.42715793062200136</v>
      </c>
      <c r="V99" s="333">
        <f>IF(V$8=0,0,V$8/OIS!V$5*1000)</f>
        <v>0.39518924008788298</v>
      </c>
      <c r="W99" s="333">
        <f>IF(W$8=0,0,W$8/OIS!W$5*1000)</f>
        <v>0.42711937812339973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0.32306683275727177</v>
      </c>
      <c r="C100" s="333">
        <f>IF(C$9=0,0,C$9/OIS!C$5*1000)</f>
        <v>0.22130491060995455</v>
      </c>
      <c r="D100" s="333">
        <f>IF(D$9=0,0,D$9/OIS!D$5*1000)</f>
        <v>0.2326063433064105</v>
      </c>
      <c r="E100" s="333">
        <f>IF(E$9=0,0,E$9/OIS!E$5*1000)</f>
        <v>0.25581975348846603</v>
      </c>
      <c r="F100" s="333">
        <f>IF(F$9=0,0,F$9/OIS!F$5*1000)</f>
        <v>0.23306133701092752</v>
      </c>
      <c r="G100" s="333">
        <f>IF(G$9=0,0,G$9/OIS!G$5*1000)</f>
        <v>0.14538762689790019</v>
      </c>
      <c r="H100" s="333">
        <f>IF(H$9=0,0,H$9/OIS!H$5*1000)</f>
        <v>0.14627758739890201</v>
      </c>
      <c r="I100" s="333">
        <f>IF(I$9=0,0,I$9/OIS!I$5*1000)</f>
        <v>0.17554667896583279</v>
      </c>
      <c r="J100" s="333">
        <f>IF(J$9=0,0,J$9/OIS!J$5*1000)</f>
        <v>0.14065716245899446</v>
      </c>
      <c r="K100" s="333">
        <f>IF(K$9=0,0,K$9/OIS!K$5*1000)</f>
        <v>0.18401097200091387</v>
      </c>
      <c r="L100" s="333">
        <f>IF(L$9=0,0,L$9/OIS!L$5*1000)</f>
        <v>0.20863367610415232</v>
      </c>
      <c r="M100" s="333">
        <f>IF(M$9=0,0,M$9/OIS!M$5*1000)</f>
        <v>0.11799595051952379</v>
      </c>
      <c r="N100" s="333">
        <f>IF(N$9=0,0,N$9/OIS!N$5*1000)</f>
        <v>0.26371625684481331</v>
      </c>
      <c r="O100" s="333">
        <f>IF(O$9=0,0,O$9/OIS!O$5*1000)</f>
        <v>0.18676822904226295</v>
      </c>
      <c r="P100" s="333">
        <f>IF(P$9=0,0,P$9/OIS!P$5*1000)</f>
        <v>0.14696491092602965</v>
      </c>
      <c r="Q100" s="333">
        <f>IF(Q$9=0,0,Q$9/OIS!Q$5*1000)</f>
        <v>0.14487281844343236</v>
      </c>
      <c r="R100" s="333">
        <f>IF(R$9=0,0,R$9/OIS!R$5*1000)</f>
        <v>0.1406536055386956</v>
      </c>
      <c r="S100" s="333">
        <f>IF(S$9=0,0,S$9/OIS!S$5*1000)</f>
        <v>0.14193676033089675</v>
      </c>
      <c r="T100" s="333">
        <f>IF(T$9=0,0,T$9/OIS!T$5*1000)</f>
        <v>0.14164193030024158</v>
      </c>
      <c r="U100" s="333">
        <f>IF(U$9=0,0,U$9/OIS!U$5*1000)</f>
        <v>0.15569716972551306</v>
      </c>
      <c r="V100" s="333">
        <f>IF(V$9=0,0,V$9/OIS!V$5*1000)</f>
        <v>0.14295924156332712</v>
      </c>
      <c r="W100" s="333">
        <f>IF(W$9=0,0,W$9/OIS!W$5*1000)</f>
        <v>0.1546967488197877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0.89880446651365387</v>
      </c>
      <c r="C101" s="334">
        <f>IF(C$10=0,0,C$10/OIS!C$5*1000)</f>
        <v>0.6300826737091727</v>
      </c>
      <c r="D101" s="334">
        <f>IF(D$10=0,0,D$10/OIS!D$5*1000)</f>
        <v>0.62547989332504295</v>
      </c>
      <c r="E101" s="334">
        <f>IF(E$10=0,0,E$10/OIS!E$5*1000)</f>
        <v>0.61671385957527247</v>
      </c>
      <c r="F101" s="334">
        <f>IF(F$10=0,0,F$10/OIS!F$5*1000)</f>
        <v>0.58446252475276161</v>
      </c>
      <c r="G101" s="334">
        <f>IF(G$10=0,0,G$10/OIS!G$5*1000)</f>
        <v>0.4214514272760938</v>
      </c>
      <c r="H101" s="334">
        <f>IF(H$10=0,0,H$10/OIS!H$5*1000)</f>
        <v>0.41496080205492425</v>
      </c>
      <c r="I101" s="334">
        <f>IF(I$10=0,0,I$10/OIS!I$5*1000)</f>
        <v>0.46203197633008425</v>
      </c>
      <c r="J101" s="334">
        <f>IF(J$10=0,0,J$10/OIS!J$5*1000)</f>
        <v>0.41155275774983502</v>
      </c>
      <c r="K101" s="334">
        <f>IF(K$10=0,0,K$10/OIS!K$5*1000)</f>
        <v>0.46894952487746344</v>
      </c>
      <c r="L101" s="334">
        <f>IF(L$10=0,0,L$10/OIS!L$5*1000)</f>
        <v>0.49538770894013706</v>
      </c>
      <c r="M101" s="334">
        <f>IF(M$10=0,0,M$10/OIS!M$5*1000)</f>
        <v>0.34021790080647546</v>
      </c>
      <c r="N101" s="334">
        <f>IF(N$10=0,0,N$10/OIS!N$5*1000)</f>
        <v>0.60882392908859995</v>
      </c>
      <c r="O101" s="334">
        <f>IF(O$10=0,0,O$10/OIS!O$5*1000)</f>
        <v>0.48010203782129163</v>
      </c>
      <c r="P101" s="334">
        <f>IF(P$10=0,0,P$10/OIS!P$5*1000)</f>
        <v>0.39577208179675216</v>
      </c>
      <c r="Q101" s="334">
        <f>IF(Q$10=0,0,Q$10/OIS!Q$5*1000)</f>
        <v>0.38567888799061073</v>
      </c>
      <c r="R101" s="334">
        <f>IF(R$10=0,0,R$10/OIS!R$5*1000)</f>
        <v>0.37798599584349918</v>
      </c>
      <c r="S101" s="334">
        <f>IF(S$10=0,0,S$10/OIS!S$5*1000)</f>
        <v>0.38608000272833454</v>
      </c>
      <c r="T101" s="334">
        <f>IF(T$10=0,0,T$10/OIS!T$5*1000)</f>
        <v>0.36574959554188663</v>
      </c>
      <c r="U101" s="334">
        <f>IF(U$10=0,0,U$10/OIS!U$5*1000)</f>
        <v>0.38116811766367503</v>
      </c>
      <c r="V101" s="334">
        <f>IF(V$10=0,0,V$10/OIS!V$5*1000)</f>
        <v>0.36403969052969609</v>
      </c>
      <c r="W101" s="334">
        <f>IF(W$10=0,0,W$10/OIS!W$5*1000)</f>
        <v>0.39879004003962765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8.3567626060703137</v>
      </c>
      <c r="C102" s="350">
        <f>IF(C$16=0,0,C$16/OIS!C$5*1000)</f>
        <v>6.4683594562846132</v>
      </c>
      <c r="D102" s="350">
        <f>IF(D$16=0,0,D$16/OIS!D$5*1000)</f>
        <v>6.4726275534321953</v>
      </c>
      <c r="E102" s="350">
        <f>IF(E$16=0,0,E$16/OIS!E$5*1000)</f>
        <v>5.2267126828266433</v>
      </c>
      <c r="F102" s="350">
        <f>IF(F$16=0,0,F$16/OIS!F$5*1000)</f>
        <v>5.124640838535532</v>
      </c>
      <c r="G102" s="350">
        <f>IF(G$16=0,0,G$16/OIS!G$5*1000)</f>
        <v>4.5655503617718791</v>
      </c>
      <c r="H102" s="350">
        <f>IF(H$16=0,0,H$16/OIS!H$5*1000)</f>
        <v>4.7837332755123994</v>
      </c>
      <c r="I102" s="350">
        <f>IF(I$16=0,0,I$16/OIS!I$5*1000)</f>
        <v>5.4068224535949154</v>
      </c>
      <c r="J102" s="350">
        <f>IF(J$16=0,0,J$16/OIS!J$5*1000)</f>
        <v>4.8747012204412599</v>
      </c>
      <c r="K102" s="350">
        <f>IF(K$16=0,0,K$16/OIS!K$5*1000)</f>
        <v>5.0974544801568173</v>
      </c>
      <c r="L102" s="350">
        <f>IF(L$16=0,0,L$16/OIS!L$5*1000)</f>
        <v>4.4881107056597305</v>
      </c>
      <c r="M102" s="350">
        <f>IF(M$16=0,0,M$16/OIS!M$5*1000)</f>
        <v>3.2557080238952363</v>
      </c>
      <c r="N102" s="350">
        <f>IF(N$16=0,0,N$16/OIS!N$5*1000)</f>
        <v>2.5205142700697314</v>
      </c>
      <c r="O102" s="350">
        <f>IF(O$16=0,0,O$16/OIS!O$5*1000)</f>
        <v>3.7146376265182885</v>
      </c>
      <c r="P102" s="350">
        <f>IF(P$16=0,0,P$16/OIS!P$5*1000)</f>
        <v>3.5694800578727532</v>
      </c>
      <c r="Q102" s="350">
        <f>IF(Q$16=0,0,Q$16/OIS!Q$5*1000)</f>
        <v>3.4343740695749001</v>
      </c>
      <c r="R102" s="350">
        <f>IF(R$16=0,0,R$16/OIS!R$5*1000)</f>
        <v>3.2953171553185814</v>
      </c>
      <c r="S102" s="350">
        <f>IF(S$16=0,0,S$16/OIS!S$5*1000)</f>
        <v>3.3544643854849969</v>
      </c>
      <c r="T102" s="350">
        <f>IF(T$16=0,0,T$16/OIS!T$5*1000)</f>
        <v>3.0970986166628451</v>
      </c>
      <c r="U102" s="350">
        <f>IF(U$16=0,0,U$16/OIS!U$5*1000)</f>
        <v>3.0909181905341696</v>
      </c>
      <c r="V102" s="350">
        <f>IF(V$16=0,0,V$16/OIS!V$5*1000)</f>
        <v>2.9515877150781691</v>
      </c>
      <c r="W102" s="350">
        <f>IF(W$16=0,0,W$16/OIS!W$5*1000)</f>
        <v>3.3020377041919029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12.072723054581953</v>
      </c>
      <c r="C103" s="350">
        <f>IF(C$27=0,0,C$27/OIS!C$5*1000)</f>
        <v>10.118464146888307</v>
      </c>
      <c r="D103" s="350">
        <f>IF(D$27=0,0,D$27/OIS!D$5*1000)</f>
        <v>10.910251967553755</v>
      </c>
      <c r="E103" s="350">
        <f>IF(E$27=0,0,E$27/OIS!E$5*1000)</f>
        <v>9.4220195207950219</v>
      </c>
      <c r="F103" s="350">
        <f>IF(F$27=0,0,F$27/OIS!F$5*1000)</f>
        <v>8.9032592912730433</v>
      </c>
      <c r="G103" s="350">
        <f>IF(G$27=0,0,G$27/OIS!G$5*1000)</f>
        <v>9.0070252633049446</v>
      </c>
      <c r="H103" s="350">
        <f>IF(H$27=0,0,H$27/OIS!H$5*1000)</f>
        <v>8.6472346334406893</v>
      </c>
      <c r="I103" s="350">
        <f>IF(I$27=0,0,I$27/OIS!I$5*1000)</f>
        <v>8.5669095896407637</v>
      </c>
      <c r="J103" s="350">
        <f>IF(J$27=0,0,J$27/OIS!J$5*1000)</f>
        <v>8.3262344985343137</v>
      </c>
      <c r="K103" s="350">
        <f>IF(K$27=0,0,K$27/OIS!K$5*1000)</f>
        <v>8.6272379081564861</v>
      </c>
      <c r="L103" s="350">
        <f>IF(L$27=0,0,L$27/OIS!L$5*1000)</f>
        <v>8.0741796714245808</v>
      </c>
      <c r="M103" s="350">
        <f>IF(M$27=0,0,M$27/OIS!M$5*1000)</f>
        <v>7.4372544082954226</v>
      </c>
      <c r="N103" s="350">
        <f>IF(N$27=0,0,N$27/OIS!N$5*1000)</f>
        <v>6.0736908644490768</v>
      </c>
      <c r="O103" s="350">
        <f>IF(O$27=0,0,O$27/OIS!O$5*1000)</f>
        <v>7.6879804052953826</v>
      </c>
      <c r="P103" s="350">
        <f>IF(P$27=0,0,P$27/OIS!P$5*1000)</f>
        <v>7.558305804486344</v>
      </c>
      <c r="Q103" s="350">
        <f>IF(Q$27=0,0,Q$27/OIS!Q$5*1000)</f>
        <v>7.0791810103682815</v>
      </c>
      <c r="R103" s="350">
        <f>IF(R$27=0,0,R$27/OIS!R$5*1000)</f>
        <v>7.0813482135819861</v>
      </c>
      <c r="S103" s="350">
        <f>IF(S$27=0,0,S$27/OIS!S$5*1000)</f>
        <v>7.1329079993462328</v>
      </c>
      <c r="T103" s="350">
        <f>IF(T$27=0,0,T$27/OIS!T$5*1000)</f>
        <v>7.0216194297947583</v>
      </c>
      <c r="U103" s="350">
        <f>IF(U$27=0,0,U$27/OIS!U$5*1000)</f>
        <v>6.9499641445756088</v>
      </c>
      <c r="V103" s="350">
        <f>IF(V$27=0,0,V$27/OIS!V$5*1000)</f>
        <v>6.7619012783468673</v>
      </c>
      <c r="W103" s="350">
        <f>IF(W$27=0,0,W$27/OIS!W$5*1000)</f>
        <v>7.3398210003579072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2.1366243813326355</v>
      </c>
      <c r="C104" s="350">
        <f>IF(C$35=0,0,C$35/OIS!C$5*1000)</f>
        <v>1.5514578059222415</v>
      </c>
      <c r="D104" s="350">
        <f>IF(D$35=0,0,D$35/OIS!D$5*1000)</f>
        <v>1.5612022978073108</v>
      </c>
      <c r="E104" s="350">
        <f>IF(E$35=0,0,E$35/OIS!E$5*1000)</f>
        <v>1.1914150910506613</v>
      </c>
      <c r="F104" s="350">
        <f>IF(F$35=0,0,F$35/OIS!F$5*1000)</f>
        <v>1.2078906082026106</v>
      </c>
      <c r="G104" s="350">
        <f>IF(G$35=0,0,G$35/OIS!G$5*1000)</f>
        <v>0.86983689142600396</v>
      </c>
      <c r="H104" s="350">
        <f>IF(H$35=0,0,H$35/OIS!H$5*1000)</f>
        <v>0.99171414798298163</v>
      </c>
      <c r="I104" s="350">
        <f>IF(I$35=0,0,I$35/OIS!I$5*1000)</f>
        <v>1.2183623134718995</v>
      </c>
      <c r="J104" s="350">
        <f>IF(J$35=0,0,J$35/OIS!J$5*1000)</f>
        <v>1.1003066514858355</v>
      </c>
      <c r="K104" s="350">
        <f>IF(K$35=0,0,K$35/OIS!K$5*1000)</f>
        <v>1.2147972563935177</v>
      </c>
      <c r="L104" s="350">
        <f>IF(L$35=0,0,L$35/OIS!L$5*1000)</f>
        <v>1.0593152455844368</v>
      </c>
      <c r="M104" s="350">
        <f>IF(M$35=0,0,M$35/OIS!M$5*1000)</f>
        <v>0.63165676360735845</v>
      </c>
      <c r="N104" s="350">
        <f>IF(N$35=0,0,N$35/OIS!N$5*1000)</f>
        <v>0.56091601777270361</v>
      </c>
      <c r="O104" s="350">
        <f>IF(O$35=0,0,O$35/OIS!O$5*1000)</f>
        <v>0.79460172634720538</v>
      </c>
      <c r="P104" s="350">
        <f>IF(P$35=0,0,P$35/OIS!P$5*1000)</f>
        <v>0.70724038687918556</v>
      </c>
      <c r="Q104" s="350">
        <f>IF(Q$35=0,0,Q$35/OIS!Q$5*1000)</f>
        <v>0.70079737011989818</v>
      </c>
      <c r="R104" s="350">
        <f>IF(R$35=0,0,R$35/OIS!R$5*1000)</f>
        <v>0.67165947968157791</v>
      </c>
      <c r="S104" s="350">
        <f>IF(S$35=0,0,S$35/OIS!S$5*1000)</f>
        <v>0.6981738121364478</v>
      </c>
      <c r="T104" s="350">
        <f>IF(T$35=0,0,T$35/OIS!T$5*1000)</f>
        <v>0.60075243853329319</v>
      </c>
      <c r="U104" s="350">
        <f>IF(U$35=0,0,U$35/OIS!U$5*1000)</f>
        <v>0.61374371295967178</v>
      </c>
      <c r="V104" s="350">
        <f>IF(V$35=0,0,V$35/OIS!V$5*1000)</f>
        <v>0.5818692535596226</v>
      </c>
      <c r="W104" s="350">
        <f>IF(W$35=0,0,W$35/OIS!W$5*1000)</f>
        <v>0.65995359666784126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1.0778690361106966</v>
      </c>
      <c r="C105" s="350">
        <f>IF(C$54=0,0,C$54/OIS!C$5*1000)</f>
        <v>0.85423795257536728</v>
      </c>
      <c r="D105" s="350">
        <f>IF(D$54=0,0,D$54/OIS!D$5*1000)</f>
        <v>0.85828108771346034</v>
      </c>
      <c r="E105" s="350">
        <f>IF(E$54=0,0,E$54/OIS!E$5*1000)</f>
        <v>0.70316379258515438</v>
      </c>
      <c r="F105" s="350">
        <f>IF(F$54=0,0,F$54/OIS!F$5*1000)</f>
        <v>0.7387463332138029</v>
      </c>
      <c r="G105" s="350">
        <f>IF(G$54=0,0,G$54/OIS!G$5*1000)</f>
        <v>0.33748351101390955</v>
      </c>
      <c r="H105" s="350">
        <f>IF(H$54=0,0,H$54/OIS!H$5*1000)</f>
        <v>0.41592135156321663</v>
      </c>
      <c r="I105" s="350">
        <f>IF(I$54=0,0,I$54/OIS!I$5*1000)</f>
        <v>0.5200855507227311</v>
      </c>
      <c r="J105" s="350">
        <f>IF(J$54=0,0,J$54/OIS!J$5*1000)</f>
        <v>0.4584711020134804</v>
      </c>
      <c r="K105" s="350">
        <f>IF(K$54=0,0,K$54/OIS!K$5*1000)</f>
        <v>0.60402275137433492</v>
      </c>
      <c r="L105" s="350">
        <f>IF(L$54=0,0,L$54/OIS!L$5*1000)</f>
        <v>0.61674548210498825</v>
      </c>
      <c r="M105" s="350">
        <f>IF(M$54=0,0,M$54/OIS!M$5*1000)</f>
        <v>0.35283221787209323</v>
      </c>
      <c r="N105" s="350">
        <f>IF(N$54=0,0,N$54/OIS!N$5*1000)</f>
        <v>0.54943510303767062</v>
      </c>
      <c r="O105" s="350">
        <f>IF(O$54=0,0,O$54/OIS!O$5*1000)</f>
        <v>0.48957856968777153</v>
      </c>
      <c r="P105" s="350">
        <f>IF(P$54=0,0,P$54/OIS!P$5*1000)</f>
        <v>0.44270128017036015</v>
      </c>
      <c r="Q105" s="350">
        <f>IF(Q$54=0,0,Q$54/OIS!Q$5*1000)</f>
        <v>0.43283852138264023</v>
      </c>
      <c r="R105" s="350">
        <f>IF(R$54=0,0,R$54/OIS!R$5*1000)</f>
        <v>0.41257931944179288</v>
      </c>
      <c r="S105" s="350">
        <f>IF(S$54=0,0,S$54/OIS!S$5*1000)</f>
        <v>0.42566428526005601</v>
      </c>
      <c r="T105" s="350">
        <f>IF(T$54=0,0,T$54/OIS!T$5*1000)</f>
        <v>0.37149602464852771</v>
      </c>
      <c r="U105" s="350">
        <f>IF(U$54=0,0,U$54/OIS!U$5*1000)</f>
        <v>0.39002312257247096</v>
      </c>
      <c r="V105" s="350">
        <f>IF(V$54=0,0,V$54/OIS!V$5*1000)</f>
        <v>0.36668586678892162</v>
      </c>
      <c r="W105" s="350">
        <f>IF(W$54=0,0,W$54/OIS!W$5*1000)</f>
        <v>0.40213909149940485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2.1473491188282257</v>
      </c>
      <c r="C106" s="350">
        <f>IF(C$68=0,0,C$68/OIS!C$5*1000)</f>
        <v>2.3575879509341835</v>
      </c>
      <c r="D106" s="350">
        <f>IF(D$68=0,0,D$68/OIS!D$5*1000)</f>
        <v>2.5176767072201609</v>
      </c>
      <c r="E106" s="350">
        <f>IF(E$68=0,0,E$68/OIS!E$5*1000)</f>
        <v>2.5261954846737527</v>
      </c>
      <c r="F106" s="350">
        <f>IF(F$68=0,0,F$68/OIS!F$5*1000)</f>
        <v>2.6216138214554272</v>
      </c>
      <c r="G106" s="350">
        <f>IF(G$68=0,0,G$68/OIS!G$5*1000)</f>
        <v>3.2289812827403477</v>
      </c>
      <c r="H106" s="350">
        <f>IF(H$68=0,0,H$68/OIS!H$5*1000)</f>
        <v>2.9350056727431246</v>
      </c>
      <c r="I106" s="350">
        <f>IF(I$68=0,0,I$68/OIS!I$5*1000)</f>
        <v>2.6852517815937502</v>
      </c>
      <c r="J106" s="350">
        <f>IF(J$68=0,0,J$68/OIS!J$5*1000)</f>
        <v>2.4950373491146816</v>
      </c>
      <c r="K106" s="350">
        <f>IF(K$68=0,0,K$68/OIS!K$5*1000)</f>
        <v>2.4874823883462804</v>
      </c>
      <c r="L106" s="350">
        <f>IF(L$68=0,0,L$68/OIS!L$5*1000)</f>
        <v>2.5805562796616788</v>
      </c>
      <c r="M106" s="350">
        <f>IF(M$68=0,0,M$68/OIS!M$5*1000)</f>
        <v>4.0477156741379057</v>
      </c>
      <c r="N106" s="350">
        <f>IF(N$68=0,0,N$68/OIS!N$5*1000)</f>
        <v>3.0441370252649369</v>
      </c>
      <c r="O106" s="350">
        <f>IF(O$68=0,0,O$68/OIS!O$5*1000)</f>
        <v>3.0500778928463941</v>
      </c>
      <c r="P106" s="350">
        <f>IF(P$68=0,0,P$68/OIS!P$5*1000)</f>
        <v>3.5636254275876325</v>
      </c>
      <c r="Q106" s="350">
        <f>IF(Q$68=0,0,Q$68/OIS!Q$5*1000)</f>
        <v>3.3495277068770459</v>
      </c>
      <c r="R106" s="350">
        <f>IF(R$68=0,0,R$68/OIS!R$5*1000)</f>
        <v>3.4784822099219035</v>
      </c>
      <c r="S106" s="350">
        <f>IF(S$68=0,0,S$68/OIS!S$5*1000)</f>
        <v>3.4607393946435505</v>
      </c>
      <c r="T106" s="350">
        <f>IF(T$68=0,0,T$68/OIS!T$5*1000)</f>
        <v>3.6512064201798879</v>
      </c>
      <c r="U106" s="350">
        <f>IF(U$68=0,0,U$68/OIS!U$5*1000)</f>
        <v>3.5409871498017784</v>
      </c>
      <c r="V106" s="350">
        <f>IF(V$68=0,0,V$68/OIS!V$5*1000)</f>
        <v>3.5273095304073774</v>
      </c>
      <c r="W106" s="350">
        <f>IF(W$68=0,0,W$68/OIS!W$5*1000)</f>
        <v>3.7347983508118237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15.584053785832594</v>
      </c>
      <c r="C107" s="335">
        <f>IF(C$69=0,0,C$69/OIS!C$5*1000)</f>
        <v>12.259271535890583</v>
      </c>
      <c r="D107" s="335">
        <f>IF(D$69=0,0,D$69/OIS!D$5*1000)</f>
        <v>12.362231201362377</v>
      </c>
      <c r="E107" s="335">
        <f>IF(E$69=0,0,E$69/OIS!E$5*1000)</f>
        <v>11.533117182806683</v>
      </c>
      <c r="F107" s="335">
        <f>IF(F$69=0,0,F$69/OIS!F$5*1000)</f>
        <v>11.515924143091423</v>
      </c>
      <c r="G107" s="335">
        <f>IF(G$69=0,0,G$69/OIS!G$5*1000)</f>
        <v>5.0096670822511964</v>
      </c>
      <c r="H107" s="335">
        <f>IF(H$69=0,0,H$69/OIS!H$5*1000)</f>
        <v>5.9093400218289993</v>
      </c>
      <c r="I107" s="335">
        <f>IF(I$69=0,0,I$69/OIS!I$5*1000)</f>
        <v>7.319233151639553</v>
      </c>
      <c r="J107" s="335">
        <f>IF(J$69=0,0,J$69/OIS!J$5*1000)</f>
        <v>6.0857767456548828</v>
      </c>
      <c r="K107" s="335">
        <f>IF(K$69=0,0,K$69/OIS!K$5*1000)</f>
        <v>8.6951181822913437</v>
      </c>
      <c r="L107" s="335">
        <f>IF(L$69=0,0,L$69/OIS!L$5*1000)</f>
        <v>9.7535259895284536</v>
      </c>
      <c r="M107" s="335">
        <f>IF(M$69=0,0,M$69/OIS!M$5*1000)</f>
        <v>5.4665661308421374</v>
      </c>
      <c r="N107" s="335">
        <f>IF(N$69=0,0,N$69/OIS!N$5*1000)</f>
        <v>11.097241558724772</v>
      </c>
      <c r="O107" s="335">
        <f>IF(O$69=0,0,O$69/OIS!O$5*1000)</f>
        <v>8.218735543916349</v>
      </c>
      <c r="P107" s="335">
        <f>IF(P$69=0,0,P$69/OIS!P$5*1000)</f>
        <v>7.0842623615965099</v>
      </c>
      <c r="Q107" s="335">
        <f>IF(Q$69=0,0,Q$69/OIS!Q$5*1000)</f>
        <v>6.909227055794835</v>
      </c>
      <c r="R107" s="335">
        <f>IF(R$69=0,0,R$69/OIS!R$5*1000)</f>
        <v>6.610903760133132</v>
      </c>
      <c r="S107" s="335">
        <f>IF(S$69=0,0,S$69/OIS!S$5*1000)</f>
        <v>6.7458374513690647</v>
      </c>
      <c r="T107" s="335">
        <f>IF(T$69=0,0,T$69/OIS!T$5*1000)</f>
        <v>6.2104895034505745</v>
      </c>
      <c r="U107" s="335">
        <f>IF(U$69=0,0,U$69/OIS!U$5*1000)</f>
        <v>6.6780639887925117</v>
      </c>
      <c r="V107" s="335">
        <f>IF(V$69=0,0,V$69/OIS!V$5*1000)</f>
        <v>6.204903106876225</v>
      </c>
      <c r="W107" s="335">
        <f>IF(W$69=0,0,W$69/OIS!W$5*1000)</f>
        <v>6.7016582852284587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HU: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54.644082056473039</v>
      </c>
      <c r="C5" s="225">
        <v>57.386506135007082</v>
      </c>
      <c r="D5" s="225">
        <v>62.232787196490648</v>
      </c>
      <c r="E5" s="225">
        <v>70.480539626082262</v>
      </c>
      <c r="F5" s="225">
        <v>57.824459814534919</v>
      </c>
      <c r="G5" s="225">
        <v>48.563378693764633</v>
      </c>
      <c r="H5" s="225">
        <v>56.799915048486803</v>
      </c>
      <c r="I5" s="225">
        <v>50.133451060623727</v>
      </c>
      <c r="J5" s="225">
        <v>59.327165394327672</v>
      </c>
      <c r="K5" s="225">
        <v>65.964808037659594</v>
      </c>
      <c r="L5" s="225">
        <v>70.265208190103067</v>
      </c>
      <c r="M5" s="225">
        <v>93.493629616660243</v>
      </c>
      <c r="N5" s="225">
        <v>143.19310510392191</v>
      </c>
      <c r="O5" s="225">
        <v>182.83169548631281</v>
      </c>
      <c r="P5" s="225">
        <v>180.32067162342219</v>
      </c>
      <c r="Q5" s="225">
        <v>190.40983060105751</v>
      </c>
      <c r="R5" s="225">
        <v>203.1407238379029</v>
      </c>
      <c r="S5" s="225">
        <v>217.04028914276029</v>
      </c>
      <c r="T5" s="225">
        <v>245.53092878888319</v>
      </c>
      <c r="U5" s="225">
        <v>248.63813396089759</v>
      </c>
      <c r="V5" s="225">
        <v>249.46148686603951</v>
      </c>
      <c r="W5" s="225">
        <v>271.77633026988468</v>
      </c>
      <c r="DA5" s="89" t="s">
        <v>3125</v>
      </c>
    </row>
    <row r="6" spans="1:105" ht="12" customHeight="1" x14ac:dyDescent="0.25">
      <c r="A6" s="55" t="s">
        <v>92</v>
      </c>
      <c r="B6" s="261">
        <v>1.331903554595236</v>
      </c>
      <c r="C6" s="261">
        <v>1.200724559531777</v>
      </c>
      <c r="D6" s="261">
        <v>1.334152911242364</v>
      </c>
      <c r="E6" s="261">
        <v>1.836096184579765</v>
      </c>
      <c r="F6" s="261">
        <v>1.399642758111129</v>
      </c>
      <c r="G6" s="261">
        <v>1.0571284313964231</v>
      </c>
      <c r="H6" s="261">
        <v>1.1895871211453739</v>
      </c>
      <c r="I6" s="261">
        <v>1.126793343582819</v>
      </c>
      <c r="J6" s="261">
        <v>1.2068271710259051</v>
      </c>
      <c r="K6" s="261">
        <v>1.4791996227892079</v>
      </c>
      <c r="L6" s="261">
        <v>1.737104786569039</v>
      </c>
      <c r="M6" s="261">
        <v>1.780053703179199</v>
      </c>
      <c r="N6" s="261">
        <v>4.6026813853026756</v>
      </c>
      <c r="O6" s="261">
        <v>4.5324943576651453</v>
      </c>
      <c r="P6" s="261">
        <v>3.8061883999499462</v>
      </c>
      <c r="Q6" s="261">
        <v>4.1276187719533244</v>
      </c>
      <c r="R6" s="261">
        <v>4.3709783828137869</v>
      </c>
      <c r="S6" s="261">
        <v>4.6467593150355011</v>
      </c>
      <c r="T6" s="261">
        <v>5.4892426613822538</v>
      </c>
      <c r="U6" s="261">
        <v>5.9309230511542994</v>
      </c>
      <c r="V6" s="261">
        <v>5.7377711159601672</v>
      </c>
      <c r="W6" s="261">
        <v>6.2317442249423136</v>
      </c>
      <c r="DA6" s="67" t="s">
        <v>3126</v>
      </c>
    </row>
    <row r="7" spans="1:105" ht="12" customHeight="1" x14ac:dyDescent="0.25">
      <c r="A7" s="202" t="s">
        <v>93</v>
      </c>
      <c r="B7" s="226">
        <v>0.19005452638071729</v>
      </c>
      <c r="C7" s="226">
        <v>0.1812376197148427</v>
      </c>
      <c r="D7" s="226">
        <v>0.1980661572929876</v>
      </c>
      <c r="E7" s="226">
        <v>0.25580464602309322</v>
      </c>
      <c r="F7" s="226">
        <v>0.201789745871886</v>
      </c>
      <c r="G7" s="226">
        <v>0.13473916422043289</v>
      </c>
      <c r="H7" s="226">
        <v>0.15953123965468749</v>
      </c>
      <c r="I7" s="226">
        <v>0.1527434488432112</v>
      </c>
      <c r="J7" s="226">
        <v>0.1657822966914422</v>
      </c>
      <c r="K7" s="226">
        <v>0.20976662543985811</v>
      </c>
      <c r="L7" s="226">
        <v>0.24550424939859261</v>
      </c>
      <c r="M7" s="226">
        <v>0.25073393160599278</v>
      </c>
      <c r="N7" s="226">
        <v>0.62688612380773778</v>
      </c>
      <c r="O7" s="226">
        <v>0.62663933509605085</v>
      </c>
      <c r="P7" s="226">
        <v>0.54435252738490003</v>
      </c>
      <c r="Q7" s="226">
        <v>0.58794356134955983</v>
      </c>
      <c r="R7" s="226">
        <v>0.61929624573872044</v>
      </c>
      <c r="S7" s="226">
        <v>0.66110499238997322</v>
      </c>
      <c r="T7" s="226">
        <v>0.75842063751019206</v>
      </c>
      <c r="U7" s="226">
        <v>0.8130779526492018</v>
      </c>
      <c r="V7" s="226">
        <v>0.79000201449463914</v>
      </c>
      <c r="W7" s="226">
        <v>0.85746561826676559</v>
      </c>
      <c r="DA7" s="174" t="s">
        <v>3127</v>
      </c>
    </row>
    <row r="8" spans="1:105" ht="12" customHeight="1" x14ac:dyDescent="0.25">
      <c r="A8" s="202" t="s">
        <v>94</v>
      </c>
      <c r="B8" s="226">
        <v>1.8910683577758229</v>
      </c>
      <c r="C8" s="226">
        <v>1.860599715602574</v>
      </c>
      <c r="D8" s="226">
        <v>2.015260414776697</v>
      </c>
      <c r="E8" s="226">
        <v>2.509464609835609</v>
      </c>
      <c r="F8" s="226">
        <v>2.0198018845272392</v>
      </c>
      <c r="G8" s="226">
        <v>1.247528068969042</v>
      </c>
      <c r="H8" s="226">
        <v>1.528280508927047</v>
      </c>
      <c r="I8" s="226">
        <v>1.4733046702956909</v>
      </c>
      <c r="J8" s="226">
        <v>1.612402840601844</v>
      </c>
      <c r="K8" s="226">
        <v>2.079652914502609</v>
      </c>
      <c r="L8" s="226">
        <v>2.4290947340862741</v>
      </c>
      <c r="M8" s="226">
        <v>2.4759326196495901</v>
      </c>
      <c r="N8" s="226">
        <v>6.0647564456061867</v>
      </c>
      <c r="O8" s="226">
        <v>6.1187921275758432</v>
      </c>
      <c r="P8" s="226">
        <v>5.4235098733124154</v>
      </c>
      <c r="Q8" s="226">
        <v>5.8440895055711524</v>
      </c>
      <c r="R8" s="226">
        <v>6.1365454053630257</v>
      </c>
      <c r="S8" s="226">
        <v>6.5667540257527737</v>
      </c>
      <c r="T8" s="226">
        <v>7.402617539965286</v>
      </c>
      <c r="U8" s="226">
        <v>7.8980741813079964</v>
      </c>
      <c r="V8" s="226">
        <v>7.6944061577028897</v>
      </c>
      <c r="W8" s="226">
        <v>8.3481940859036534</v>
      </c>
      <c r="DA8" s="174" t="s">
        <v>3128</v>
      </c>
    </row>
    <row r="9" spans="1:105" ht="12" customHeight="1" x14ac:dyDescent="0.25">
      <c r="A9" s="202" t="s">
        <v>95</v>
      </c>
      <c r="B9" s="226">
        <v>0.46104785997112602</v>
      </c>
      <c r="C9" s="226">
        <v>0.4102995499570391</v>
      </c>
      <c r="D9" s="226">
        <v>0.45767901665434457</v>
      </c>
      <c r="E9" s="226">
        <v>0.63891865032723172</v>
      </c>
      <c r="F9" s="226">
        <v>0.48338034715209421</v>
      </c>
      <c r="G9" s="226">
        <v>0.37461859704466149</v>
      </c>
      <c r="H9" s="226">
        <v>0.41729315720401239</v>
      </c>
      <c r="I9" s="226">
        <v>0.39438504534215157</v>
      </c>
      <c r="J9" s="226">
        <v>0.42121648180770371</v>
      </c>
      <c r="K9" s="226">
        <v>0.51273982978596111</v>
      </c>
      <c r="L9" s="226">
        <v>0.60258926361587972</v>
      </c>
      <c r="M9" s="226">
        <v>0.61794108279041282</v>
      </c>
      <c r="N9" s="226">
        <v>1.609369269828461</v>
      </c>
      <c r="O9" s="226">
        <v>1.5798055217280751</v>
      </c>
      <c r="P9" s="226">
        <v>1.316874367756629</v>
      </c>
      <c r="Q9" s="226">
        <v>1.429366714498713</v>
      </c>
      <c r="R9" s="226">
        <v>1.515426519543402</v>
      </c>
      <c r="S9" s="226">
        <v>1.6095652931617259</v>
      </c>
      <c r="T9" s="226">
        <v>1.913547412650654</v>
      </c>
      <c r="U9" s="226">
        <v>2.070950850545433</v>
      </c>
      <c r="V9" s="226">
        <v>2.001670876559563</v>
      </c>
      <c r="W9" s="226">
        <v>2.1742936248934468</v>
      </c>
      <c r="DA9" s="174" t="s">
        <v>3129</v>
      </c>
    </row>
    <row r="10" spans="1:105" ht="12" customHeight="1" x14ac:dyDescent="0.25">
      <c r="A10" s="56" t="s">
        <v>96</v>
      </c>
      <c r="B10" s="262">
        <v>2.1000508792795758</v>
      </c>
      <c r="C10" s="262">
        <v>1.905490805806821</v>
      </c>
      <c r="D10" s="262">
        <v>1.9805199094760391</v>
      </c>
      <c r="E10" s="262">
        <v>2.5380888325664732</v>
      </c>
      <c r="F10" s="262">
        <v>1.9860778942576951</v>
      </c>
      <c r="G10" s="262">
        <v>1.6456968716227789</v>
      </c>
      <c r="H10" s="262">
        <v>1.815261720268837</v>
      </c>
      <c r="I10" s="262">
        <v>1.6174375714397331</v>
      </c>
      <c r="J10" s="262">
        <v>1.881364783951228</v>
      </c>
      <c r="K10" s="262">
        <v>2.076615399094988</v>
      </c>
      <c r="L10" s="262">
        <v>2.3390238281678868</v>
      </c>
      <c r="M10" s="262">
        <v>2.7045890783926358</v>
      </c>
      <c r="N10" s="262">
        <v>6.3221861711631853</v>
      </c>
      <c r="O10" s="262">
        <v>6.6156288939955248</v>
      </c>
      <c r="P10" s="262">
        <v>5.6066009797091736</v>
      </c>
      <c r="Q10" s="262">
        <v>6.0382661075038149</v>
      </c>
      <c r="R10" s="262">
        <v>6.4167196953788306</v>
      </c>
      <c r="S10" s="262">
        <v>6.9181921755975324</v>
      </c>
      <c r="T10" s="262">
        <v>7.7545870265006629</v>
      </c>
      <c r="U10" s="262">
        <v>8.0646150766222373</v>
      </c>
      <c r="V10" s="262">
        <v>8.1022225202160847</v>
      </c>
      <c r="W10" s="262">
        <v>8.9234707430006175</v>
      </c>
      <c r="DA10" s="68" t="s">
        <v>3130</v>
      </c>
    </row>
    <row r="11" spans="1:105" ht="12" customHeight="1" x14ac:dyDescent="0.25">
      <c r="A11" s="37" t="s">
        <v>160</v>
      </c>
      <c r="B11" s="228">
        <v>1.9082604357103159E-2</v>
      </c>
      <c r="C11" s="228">
        <v>3.9112085504475667E-2</v>
      </c>
      <c r="D11" s="228">
        <v>5.6020635220037057E-2</v>
      </c>
      <c r="E11" s="228">
        <v>4.8259653438522551E-2</v>
      </c>
      <c r="F11" s="228">
        <v>4.9719615872978878E-2</v>
      </c>
      <c r="G11" s="228">
        <v>8.721222842435998E-2</v>
      </c>
      <c r="H11" s="228">
        <v>9.1367197097344865E-2</v>
      </c>
      <c r="I11" s="228">
        <v>5.9281225199762512E-2</v>
      </c>
      <c r="J11" s="228">
        <v>8.1667577148412954E-2</v>
      </c>
      <c r="K11" s="228">
        <v>8.7022370385631459E-2</v>
      </c>
      <c r="L11" s="228">
        <v>8.0720016096594974E-2</v>
      </c>
      <c r="M11" s="228">
        <v>0.72547590400124506</v>
      </c>
      <c r="N11" s="228">
        <v>0.2167213772783344</v>
      </c>
      <c r="O11" s="228">
        <v>0.3671230071000352</v>
      </c>
      <c r="P11" s="228">
        <v>0.78970118198405925</v>
      </c>
      <c r="Q11" s="228">
        <v>0.82942291403478707</v>
      </c>
      <c r="R11" s="228">
        <v>0.99211403137565379</v>
      </c>
      <c r="S11" s="228">
        <v>1.0251441131746439</v>
      </c>
      <c r="T11" s="228">
        <v>1.334407782330828</v>
      </c>
      <c r="U11" s="228">
        <v>1.155155065908652</v>
      </c>
      <c r="V11" s="228">
        <v>1.2592132095031541</v>
      </c>
      <c r="W11" s="228">
        <v>1.2689163858234349</v>
      </c>
      <c r="DA11" s="69" t="s">
        <v>3131</v>
      </c>
    </row>
    <row r="12" spans="1:105" ht="12" customHeight="1" x14ac:dyDescent="0.25">
      <c r="A12" s="37" t="s">
        <v>162</v>
      </c>
      <c r="B12" s="228">
        <v>0.56380760600147661</v>
      </c>
      <c r="C12" s="228">
        <v>0.54201539728379422</v>
      </c>
      <c r="D12" s="228">
        <v>0.62332691960968611</v>
      </c>
      <c r="E12" s="228">
        <v>0.5270319680104113</v>
      </c>
      <c r="F12" s="228">
        <v>0.45709963048060642</v>
      </c>
      <c r="G12" s="228">
        <v>0.83123741656060424</v>
      </c>
      <c r="H12" s="228">
        <v>0.85427875572779266</v>
      </c>
      <c r="I12" s="228">
        <v>0.65969900897583633</v>
      </c>
      <c r="J12" s="228">
        <v>0.94181735572616465</v>
      </c>
      <c r="K12" s="228">
        <v>0.67477958701941032</v>
      </c>
      <c r="L12" s="228">
        <v>0.50516904794374529</v>
      </c>
      <c r="M12" s="228">
        <v>0.6067526146461325</v>
      </c>
      <c r="N12" s="228">
        <v>0.14808777148928401</v>
      </c>
      <c r="O12" s="228">
        <v>1.3010615927881981</v>
      </c>
      <c r="P12" s="228">
        <v>1.2507691505219269</v>
      </c>
      <c r="Q12" s="228">
        <v>1.218634214786227</v>
      </c>
      <c r="R12" s="228">
        <v>1.298167384280156</v>
      </c>
      <c r="S12" s="228">
        <v>1.4131845317710201</v>
      </c>
      <c r="T12" s="228">
        <v>1.452317880387662</v>
      </c>
      <c r="U12" s="228">
        <v>1.356512105511102</v>
      </c>
      <c r="V12" s="228">
        <v>1.3383721665203521</v>
      </c>
      <c r="W12" s="228">
        <v>1.5718733786861641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0.51815666069496802</v>
      </c>
      <c r="O13" s="228">
        <v>0.47974398025546178</v>
      </c>
      <c r="P13" s="228">
        <v>0.115168953785921</v>
      </c>
      <c r="Q13" s="228">
        <v>0.24947516024037181</v>
      </c>
      <c r="R13" s="228">
        <v>0.33711594677488749</v>
      </c>
      <c r="S13" s="228">
        <v>0.41976603358707543</v>
      </c>
      <c r="T13" s="228">
        <v>0.4147062463098603</v>
      </c>
      <c r="U13" s="228">
        <v>0.38301891679265199</v>
      </c>
      <c r="V13" s="228">
        <v>0.54159125074763592</v>
      </c>
      <c r="W13" s="228">
        <v>0.73018535056665035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0.1721003359414143</v>
      </c>
      <c r="T14" s="228">
        <v>0.1140332884790119</v>
      </c>
      <c r="U14" s="228">
        <v>0.14334428410452929</v>
      </c>
      <c r="V14" s="228">
        <v>0.35225780377273841</v>
      </c>
      <c r="W14" s="228">
        <v>0.43994830386382228</v>
      </c>
      <c r="DA14" s="69" t="s">
        <v>3134</v>
      </c>
    </row>
    <row r="15" spans="1:105" ht="12" customHeight="1" x14ac:dyDescent="0.25">
      <c r="A15" s="37" t="s">
        <v>38</v>
      </c>
      <c r="B15" s="228">
        <v>1.517160668920996</v>
      </c>
      <c r="C15" s="228">
        <v>1.324363323018551</v>
      </c>
      <c r="D15" s="228">
        <v>1.301172354646315</v>
      </c>
      <c r="E15" s="228">
        <v>1.96279721111754</v>
      </c>
      <c r="F15" s="228">
        <v>1.4792586479041101</v>
      </c>
      <c r="G15" s="228">
        <v>0.72724722663781505</v>
      </c>
      <c r="H15" s="228">
        <v>0.86961576744369917</v>
      </c>
      <c r="I15" s="228">
        <v>0.89845733726413379</v>
      </c>
      <c r="J15" s="228">
        <v>0.8578798510766501</v>
      </c>
      <c r="K15" s="228">
        <v>1.3148134416899471</v>
      </c>
      <c r="L15" s="228">
        <v>1.753134764127547</v>
      </c>
      <c r="M15" s="228">
        <v>1.3723605597452591</v>
      </c>
      <c r="N15" s="228">
        <v>5.439220361700599</v>
      </c>
      <c r="O15" s="228">
        <v>4.4677003138518288</v>
      </c>
      <c r="P15" s="228">
        <v>3.450961693417268</v>
      </c>
      <c r="Q15" s="228">
        <v>3.7407338184424281</v>
      </c>
      <c r="R15" s="228">
        <v>3.7893223329481338</v>
      </c>
      <c r="S15" s="228">
        <v>3.887997161123379</v>
      </c>
      <c r="T15" s="228">
        <v>4.4391218289933008</v>
      </c>
      <c r="U15" s="228">
        <v>5.0265847043053009</v>
      </c>
      <c r="V15" s="228">
        <v>4.610788089672206</v>
      </c>
      <c r="W15" s="228">
        <v>4.9125473240605464</v>
      </c>
      <c r="DA15" s="69" t="s">
        <v>3135</v>
      </c>
    </row>
    <row r="16" spans="1:105" ht="12" customHeight="1" x14ac:dyDescent="0.25">
      <c r="A16" s="57" t="s">
        <v>3059</v>
      </c>
      <c r="B16" s="263">
        <v>10.34874141956168</v>
      </c>
      <c r="C16" s="263">
        <v>10.59887250573745</v>
      </c>
      <c r="D16" s="263">
        <v>11.20048437719313</v>
      </c>
      <c r="E16" s="263">
        <v>11.326674344740839</v>
      </c>
      <c r="F16" s="263">
        <v>9.2326083144300775</v>
      </c>
      <c r="G16" s="263">
        <v>10.128862114730611</v>
      </c>
      <c r="H16" s="263">
        <v>11.80169802556609</v>
      </c>
      <c r="I16" s="263">
        <v>10.543207825539341</v>
      </c>
      <c r="J16" s="263">
        <v>12.654864770094161</v>
      </c>
      <c r="K16" s="263">
        <v>12.25684537974972</v>
      </c>
      <c r="L16" s="263">
        <v>11.274815902809859</v>
      </c>
      <c r="M16" s="263">
        <v>14.79827184946906</v>
      </c>
      <c r="N16" s="263">
        <v>13.236954269119289</v>
      </c>
      <c r="O16" s="263">
        <v>27.410545732861369</v>
      </c>
      <c r="P16" s="263">
        <v>27.69316385154438</v>
      </c>
      <c r="Q16" s="263">
        <v>29.07350944778106</v>
      </c>
      <c r="R16" s="263">
        <v>30.463370648911951</v>
      </c>
      <c r="S16" s="263">
        <v>32.657860778363897</v>
      </c>
      <c r="T16" s="263">
        <v>35.814426897433002</v>
      </c>
      <c r="U16" s="263">
        <v>35.226374674664171</v>
      </c>
      <c r="V16" s="263">
        <v>35.547478106481272</v>
      </c>
      <c r="W16" s="263">
        <v>39.863616930118162</v>
      </c>
      <c r="DA16" s="70" t="s">
        <v>3136</v>
      </c>
    </row>
    <row r="17" spans="1:105" ht="12" customHeight="1" x14ac:dyDescent="0.25">
      <c r="A17" s="46" t="s">
        <v>30</v>
      </c>
      <c r="B17" s="231">
        <v>3.2258368699711999E-2</v>
      </c>
      <c r="C17" s="231">
        <v>0.19189630825521239</v>
      </c>
      <c r="D17" s="231">
        <v>0</v>
      </c>
      <c r="E17" s="231">
        <v>2.052136153007986E-2</v>
      </c>
      <c r="F17" s="231">
        <v>0</v>
      </c>
      <c r="G17" s="231">
        <v>3.1688623806490367E-2</v>
      </c>
      <c r="H17" s="231">
        <v>4.3466509432107288E-2</v>
      </c>
      <c r="I17" s="231">
        <v>3.2993635645373859E-2</v>
      </c>
      <c r="J17" s="231">
        <v>0.17110405946883919</v>
      </c>
      <c r="K17" s="231">
        <v>0.37017877220391782</v>
      </c>
      <c r="L17" s="231">
        <v>0.23485141167420279</v>
      </c>
      <c r="M17" s="231">
        <v>0.23103157327752499</v>
      </c>
      <c r="N17" s="231">
        <v>0.19942264645004101</v>
      </c>
      <c r="O17" s="231">
        <v>0.30912127382183968</v>
      </c>
      <c r="P17" s="231">
        <v>0.2640703499039867</v>
      </c>
      <c r="Q17" s="231">
        <v>0.25637419108102633</v>
      </c>
      <c r="R17" s="231">
        <v>0.28483806853117011</v>
      </c>
      <c r="S17" s="231">
        <v>0.24781672130889271</v>
      </c>
      <c r="T17" s="231">
        <v>0.31234727553660191</v>
      </c>
      <c r="U17" s="231">
        <v>0.30788516496685681</v>
      </c>
      <c r="V17" s="231">
        <v>0.27354308930154292</v>
      </c>
      <c r="W17" s="231">
        <v>0.2611250511981118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7.5807500280418216E-2</v>
      </c>
      <c r="C19" s="231">
        <v>0.2307952477201442</v>
      </c>
      <c r="D19" s="231">
        <v>0.63435257285181923</v>
      </c>
      <c r="E19" s="231">
        <v>0.38691876315626389</v>
      </c>
      <c r="F19" s="231">
        <v>0.30050370574722102</v>
      </c>
      <c r="G19" s="231">
        <v>0.43960741330597403</v>
      </c>
      <c r="H19" s="231">
        <v>0.37654997710317412</v>
      </c>
      <c r="I19" s="231">
        <v>0.20470479359584581</v>
      </c>
      <c r="J19" s="231">
        <v>0.61613253549959013</v>
      </c>
      <c r="K19" s="231">
        <v>0.32066946457585799</v>
      </c>
      <c r="L19" s="231">
        <v>0.1617855919268858</v>
      </c>
      <c r="M19" s="231">
        <v>0.41220906702746452</v>
      </c>
      <c r="N19" s="231">
        <v>8.6933622584389358E-2</v>
      </c>
      <c r="O19" s="231">
        <v>0.98512788824154551</v>
      </c>
      <c r="P19" s="231">
        <v>1.087380402875743</v>
      </c>
      <c r="Q19" s="231">
        <v>0.93493996477518981</v>
      </c>
      <c r="R19" s="231">
        <v>0.88201873034876499</v>
      </c>
      <c r="S19" s="231">
        <v>0.80932573272993513</v>
      </c>
      <c r="T19" s="231">
        <v>1.0628160234986559</v>
      </c>
      <c r="U19" s="231">
        <v>0.97444124472559579</v>
      </c>
      <c r="V19" s="231">
        <v>0.98969905097292432</v>
      </c>
      <c r="W19" s="231">
        <v>1.231360933347764</v>
      </c>
      <c r="DA19" s="73" t="s">
        <v>3139</v>
      </c>
    </row>
    <row r="20" spans="1:105" ht="12" customHeight="1" x14ac:dyDescent="0.25">
      <c r="A20" s="46" t="s">
        <v>160</v>
      </c>
      <c r="B20" s="231">
        <v>0.34364386120785878</v>
      </c>
      <c r="C20" s="231">
        <v>0.33330689629520938</v>
      </c>
      <c r="D20" s="231">
        <v>0.58321196349895543</v>
      </c>
      <c r="E20" s="231">
        <v>0.78098517451070704</v>
      </c>
      <c r="F20" s="231">
        <v>0.42851083835018983</v>
      </c>
      <c r="G20" s="231">
        <v>0.63583352592201914</v>
      </c>
      <c r="H20" s="231">
        <v>0.69920283274319894</v>
      </c>
      <c r="I20" s="231">
        <v>0.55487723958767488</v>
      </c>
      <c r="J20" s="231">
        <v>0.55373273384459432</v>
      </c>
      <c r="K20" s="231">
        <v>0.74465677822107801</v>
      </c>
      <c r="L20" s="231">
        <v>0.71825260019931647</v>
      </c>
      <c r="M20" s="231">
        <v>3.9932571503343999</v>
      </c>
      <c r="N20" s="231">
        <v>3.6890212957728901</v>
      </c>
      <c r="O20" s="231">
        <v>2.4435565316578138</v>
      </c>
      <c r="P20" s="231">
        <v>3.7696920534375611</v>
      </c>
      <c r="Q20" s="231">
        <v>4.1626625457809654</v>
      </c>
      <c r="R20" s="231">
        <v>5.2670893680525133</v>
      </c>
      <c r="S20" s="231">
        <v>5.6230297346123832</v>
      </c>
      <c r="T20" s="231">
        <v>7.4900116693364476</v>
      </c>
      <c r="U20" s="231">
        <v>7.2677059180908827</v>
      </c>
      <c r="V20" s="231">
        <v>7.7367349137840273</v>
      </c>
      <c r="W20" s="231">
        <v>7.9229277160737492</v>
      </c>
      <c r="DA20" s="73" t="s">
        <v>3140</v>
      </c>
    </row>
    <row r="21" spans="1:105" ht="12" customHeight="1" x14ac:dyDescent="0.25">
      <c r="A21" s="46" t="s">
        <v>70</v>
      </c>
      <c r="B21" s="231">
        <v>6.6532508328071657E-2</v>
      </c>
      <c r="C21" s="231">
        <v>0.1049871046637301</v>
      </c>
      <c r="D21" s="231">
        <v>0</v>
      </c>
      <c r="E21" s="231">
        <v>6.0048147006189857E-2</v>
      </c>
      <c r="F21" s="231">
        <v>4.9400977263763843E-2</v>
      </c>
      <c r="G21" s="231">
        <v>0.22177054664291479</v>
      </c>
      <c r="H21" s="231">
        <v>0.17096369392751851</v>
      </c>
      <c r="I21" s="231">
        <v>0</v>
      </c>
      <c r="J21" s="231">
        <v>0</v>
      </c>
      <c r="K21" s="231">
        <v>6.0364875691185302E-2</v>
      </c>
      <c r="L21" s="231">
        <v>6.0911113929782913E-2</v>
      </c>
      <c r="M21" s="231">
        <v>6.4742067106324616E-2</v>
      </c>
      <c r="N21" s="231">
        <v>0</v>
      </c>
      <c r="O21" s="231">
        <v>0.124119410836076</v>
      </c>
      <c r="P21" s="231">
        <v>0.11353308708138581</v>
      </c>
      <c r="Q21" s="231">
        <v>5.6054688069258882E-2</v>
      </c>
      <c r="R21" s="231">
        <v>5.9563899862688542E-2</v>
      </c>
      <c r="S21" s="231">
        <v>5.9801760232092382E-2</v>
      </c>
      <c r="T21" s="231">
        <v>6.0154307838675029E-2</v>
      </c>
      <c r="U21" s="231">
        <v>5.9542553631192797E-2</v>
      </c>
      <c r="V21" s="231">
        <v>0.12191687235890129</v>
      </c>
      <c r="W21" s="231">
        <v>0.11924047351756389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3142</v>
      </c>
    </row>
    <row r="23" spans="1:105" ht="12" customHeight="1" x14ac:dyDescent="0.25">
      <c r="A23" s="46" t="s">
        <v>162</v>
      </c>
      <c r="B23" s="231">
        <v>5.0148358219075799</v>
      </c>
      <c r="C23" s="231">
        <v>4.3292985298534603</v>
      </c>
      <c r="D23" s="231">
        <v>5.5775184424212014</v>
      </c>
      <c r="E23" s="231">
        <v>5.2593623669707066</v>
      </c>
      <c r="F23" s="231">
        <v>5.3644348561124247</v>
      </c>
      <c r="G23" s="231">
        <v>4.7165520388566833</v>
      </c>
      <c r="H23" s="231">
        <v>5.1515907002053041</v>
      </c>
      <c r="I23" s="231">
        <v>4.6007846072709473</v>
      </c>
      <c r="J23" s="231">
        <v>6.2776615541315799</v>
      </c>
      <c r="K23" s="231">
        <v>6.0662808744463064</v>
      </c>
      <c r="L23" s="231">
        <v>6.0298975401364423</v>
      </c>
      <c r="M23" s="231">
        <v>6.2998482952803059</v>
      </c>
      <c r="N23" s="231">
        <v>7.217312147318788</v>
      </c>
      <c r="O23" s="231">
        <v>15.185680570315229</v>
      </c>
      <c r="P23" s="231">
        <v>13.68413520575054</v>
      </c>
      <c r="Q23" s="231">
        <v>14.896444613545601</v>
      </c>
      <c r="R23" s="231">
        <v>16.282852709855241</v>
      </c>
      <c r="S23" s="231">
        <v>18.196214609257861</v>
      </c>
      <c r="T23" s="231">
        <v>18.849986945018632</v>
      </c>
      <c r="U23" s="231">
        <v>19.55938052948586</v>
      </c>
      <c r="V23" s="231">
        <v>19.83710181916079</v>
      </c>
      <c r="W23" s="231">
        <v>22.445818894732191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0.55686683439530238</v>
      </c>
      <c r="C25" s="231">
        <v>0.74022363736129948</v>
      </c>
      <c r="D25" s="231">
        <v>0.76738489178049896</v>
      </c>
      <c r="E25" s="231">
        <v>0.79706304799917382</v>
      </c>
      <c r="F25" s="231">
        <v>0.76950809214319549</v>
      </c>
      <c r="G25" s="231">
        <v>0.40067128582717931</v>
      </c>
      <c r="H25" s="231">
        <v>0.7741813172483889</v>
      </c>
      <c r="I25" s="231">
        <v>0.65871542653138038</v>
      </c>
      <c r="J25" s="231">
        <v>0.68590112851525564</v>
      </c>
      <c r="K25" s="231">
        <v>0.86246150598552918</v>
      </c>
      <c r="L25" s="231">
        <v>0.61798576872038469</v>
      </c>
      <c r="M25" s="231">
        <v>0.59759649222671318</v>
      </c>
      <c r="N25" s="231">
        <v>0.36627914410738299</v>
      </c>
      <c r="O25" s="231">
        <v>0.91890721518568408</v>
      </c>
      <c r="P25" s="231">
        <v>3.188999494936605</v>
      </c>
      <c r="Q25" s="231">
        <v>4.0459569389699617</v>
      </c>
      <c r="R25" s="231">
        <v>3.5828973808986522</v>
      </c>
      <c r="S25" s="231">
        <v>3.7094720110068971</v>
      </c>
      <c r="T25" s="231">
        <v>3.7989970900779899</v>
      </c>
      <c r="U25" s="231">
        <v>3.0774569668926759</v>
      </c>
      <c r="V25" s="231">
        <v>2.5779255006663071</v>
      </c>
      <c r="W25" s="231">
        <v>3.2803180235068119</v>
      </c>
      <c r="DA25" s="73" t="s">
        <v>3145</v>
      </c>
    </row>
    <row r="26" spans="1:105" ht="12" customHeight="1" x14ac:dyDescent="0.25">
      <c r="A26" s="46" t="s">
        <v>79</v>
      </c>
      <c r="B26" s="231">
        <v>4.2587965247427411</v>
      </c>
      <c r="C26" s="231">
        <v>4.668364781588398</v>
      </c>
      <c r="D26" s="231">
        <v>3.6380165066406538</v>
      </c>
      <c r="E26" s="231">
        <v>4.0217754835677146</v>
      </c>
      <c r="F26" s="231">
        <v>2.3202498448132829</v>
      </c>
      <c r="G26" s="231">
        <v>3.682738680369352</v>
      </c>
      <c r="H26" s="231">
        <v>4.5857429949063979</v>
      </c>
      <c r="I26" s="231">
        <v>4.4911321229081178</v>
      </c>
      <c r="J26" s="231">
        <v>4.3503327586343064</v>
      </c>
      <c r="K26" s="231">
        <v>3.8322331086258492</v>
      </c>
      <c r="L26" s="231">
        <v>3.4511318762228389</v>
      </c>
      <c r="M26" s="231">
        <v>3.199587204216328</v>
      </c>
      <c r="N26" s="231">
        <v>1.6779854128858009</v>
      </c>
      <c r="O26" s="231">
        <v>7.4440328428031721</v>
      </c>
      <c r="P26" s="231">
        <v>5.5853532575585643</v>
      </c>
      <c r="Q26" s="231">
        <v>4.7210765055590649</v>
      </c>
      <c r="R26" s="231">
        <v>4.1041104913629312</v>
      </c>
      <c r="S26" s="231">
        <v>4.0122002092158464</v>
      </c>
      <c r="T26" s="231">
        <v>4.2401135861260011</v>
      </c>
      <c r="U26" s="231">
        <v>3.9799622968711081</v>
      </c>
      <c r="V26" s="231">
        <v>4.0105568602367789</v>
      </c>
      <c r="W26" s="231">
        <v>4.6028258377419604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9.4026053571690102</v>
      </c>
      <c r="C27" s="263">
        <f t="shared" si="0"/>
        <v>10.451807289278404</v>
      </c>
      <c r="D27" s="263">
        <f t="shared" si="0"/>
        <v>11.949140553857371</v>
      </c>
      <c r="E27" s="263">
        <f t="shared" si="0"/>
        <v>12.908067738955795</v>
      </c>
      <c r="F27" s="263">
        <f t="shared" si="0"/>
        <v>10.198707043219642</v>
      </c>
      <c r="G27" s="263">
        <f t="shared" si="0"/>
        <v>12.312233025481001</v>
      </c>
      <c r="H27" s="263">
        <f t="shared" si="0"/>
        <v>13.269451245416253</v>
      </c>
      <c r="I27" s="263">
        <f t="shared" si="0"/>
        <v>10.410356383564833</v>
      </c>
      <c r="J27" s="263">
        <f t="shared" si="0"/>
        <v>13.454482779765062</v>
      </c>
      <c r="K27" s="263">
        <f t="shared" si="0"/>
        <v>12.956221409566247</v>
      </c>
      <c r="L27" s="263">
        <f t="shared" si="0"/>
        <v>12.720736758343381</v>
      </c>
      <c r="M27" s="263">
        <f t="shared" si="0"/>
        <v>20.908173915388431</v>
      </c>
      <c r="N27" s="263">
        <f t="shared" si="0"/>
        <v>20.023179250168436</v>
      </c>
      <c r="O27" s="263">
        <f t="shared" si="0"/>
        <v>35.475352732365607</v>
      </c>
      <c r="P27" s="263">
        <f t="shared" si="0"/>
        <v>36.966500250759353</v>
      </c>
      <c r="Q27" s="263">
        <f t="shared" si="0"/>
        <v>38.003534834928097</v>
      </c>
      <c r="R27" s="263">
        <f t="shared" si="0"/>
        <v>41.424285600330357</v>
      </c>
      <c r="S27" s="263">
        <f t="shared" si="0"/>
        <v>44.00994873976434</v>
      </c>
      <c r="T27" s="263">
        <f t="shared" si="0"/>
        <v>51.193816581614961</v>
      </c>
      <c r="U27" s="263">
        <f t="shared" si="0"/>
        <v>49.833279356862356</v>
      </c>
      <c r="V27" s="263">
        <f t="shared" si="0"/>
        <v>51.036037282776633</v>
      </c>
      <c r="W27" s="263">
        <f t="shared" si="0"/>
        <v>55.651007661428686</v>
      </c>
      <c r="DA27" s="70"/>
    </row>
    <row r="28" spans="1:105" ht="12" customHeight="1" x14ac:dyDescent="0.25">
      <c r="A28" s="60" t="s">
        <v>3072</v>
      </c>
      <c r="B28" s="264">
        <v>8.4597583359162041</v>
      </c>
      <c r="C28" s="264">
        <v>9.4003721614113385</v>
      </c>
      <c r="D28" s="264">
        <v>10.8482330058293</v>
      </c>
      <c r="E28" s="264">
        <v>11.73434625079641</v>
      </c>
      <c r="F28" s="264">
        <v>9.165808516874149</v>
      </c>
      <c r="G28" s="264">
        <v>11.891590647109391</v>
      </c>
      <c r="H28" s="264">
        <v>12.635187849446821</v>
      </c>
      <c r="I28" s="264">
        <v>9.776344375736981</v>
      </c>
      <c r="J28" s="264">
        <v>12.73088636956836</v>
      </c>
      <c r="K28" s="264">
        <v>11.9356783031017</v>
      </c>
      <c r="L28" s="264">
        <v>11.539268759745591</v>
      </c>
      <c r="M28" s="264">
        <v>19.714590262937332</v>
      </c>
      <c r="N28" s="264">
        <v>17.37305483827534</v>
      </c>
      <c r="O28" s="264">
        <v>32.676171568175477</v>
      </c>
      <c r="P28" s="264">
        <v>34.247042977473541</v>
      </c>
      <c r="Q28" s="264">
        <v>35.102826690976677</v>
      </c>
      <c r="R28" s="264">
        <v>38.419934083924659</v>
      </c>
      <c r="S28" s="264">
        <v>40.760395679330699</v>
      </c>
      <c r="T28" s="264">
        <v>47.813812420032789</v>
      </c>
      <c r="U28" s="264">
        <v>46.310856622635107</v>
      </c>
      <c r="V28" s="264">
        <v>47.559083825423372</v>
      </c>
      <c r="W28" s="264">
        <v>51.885884168118437</v>
      </c>
      <c r="DA28" s="72" t="s">
        <v>3147</v>
      </c>
    </row>
    <row r="29" spans="1:105" ht="12" customHeight="1" x14ac:dyDescent="0.25">
      <c r="A29" s="59" t="s">
        <v>30</v>
      </c>
      <c r="B29" s="232">
        <v>3.0701615375490571E-2</v>
      </c>
      <c r="C29" s="232">
        <v>0.26355911172933932</v>
      </c>
      <c r="D29" s="232">
        <v>0</v>
      </c>
      <c r="E29" s="232">
        <v>5.7432901954503311E-2</v>
      </c>
      <c r="F29" s="232">
        <v>0</v>
      </c>
      <c r="G29" s="232">
        <v>0.1089810752901524</v>
      </c>
      <c r="H29" s="232">
        <v>0.14470759342855399</v>
      </c>
      <c r="I29" s="232">
        <v>0.12334138305241781</v>
      </c>
      <c r="J29" s="232">
        <v>0.55466954027633864</v>
      </c>
      <c r="K29" s="232">
        <v>1.1438746743281289</v>
      </c>
      <c r="L29" s="232">
        <v>0.71789805079025082</v>
      </c>
      <c r="M29" s="232">
        <v>0.65600095334879516</v>
      </c>
      <c r="N29" s="232">
        <v>0.55871840833609332</v>
      </c>
      <c r="O29" s="232">
        <v>0.92386041958248011</v>
      </c>
      <c r="P29" s="232">
        <v>0.87799504511347803</v>
      </c>
      <c r="Q29" s="232">
        <v>0.8652852861152347</v>
      </c>
      <c r="R29" s="232">
        <v>0.82241479391993888</v>
      </c>
      <c r="S29" s="232">
        <v>0.65391156593330202</v>
      </c>
      <c r="T29" s="232">
        <v>0.84725881917937951</v>
      </c>
      <c r="U29" s="232">
        <v>0.84067926803132309</v>
      </c>
      <c r="V29" s="232">
        <v>0.71316640697627109</v>
      </c>
      <c r="W29" s="232">
        <v>0.6959796214682803</v>
      </c>
      <c r="DA29" s="71" t="s">
        <v>3148</v>
      </c>
    </row>
    <row r="30" spans="1:105" ht="12" customHeight="1" x14ac:dyDescent="0.25">
      <c r="A30" s="59" t="s">
        <v>33</v>
      </c>
      <c r="B30" s="232">
        <v>0.2498214792476367</v>
      </c>
      <c r="C30" s="232">
        <v>0.74740477705310093</v>
      </c>
      <c r="D30" s="232">
        <v>1.621027662991378</v>
      </c>
      <c r="E30" s="232">
        <v>0.88404185156089421</v>
      </c>
      <c r="F30" s="232">
        <v>0.63479637208292217</v>
      </c>
      <c r="G30" s="232">
        <v>1.496943023691125</v>
      </c>
      <c r="H30" s="232">
        <v>1.2412284862326111</v>
      </c>
      <c r="I30" s="232">
        <v>0.75770334722088029</v>
      </c>
      <c r="J30" s="232">
        <v>1.9776102293604021</v>
      </c>
      <c r="K30" s="232">
        <v>0.98110862568890733</v>
      </c>
      <c r="L30" s="232">
        <v>0.48966830547702189</v>
      </c>
      <c r="M30" s="232">
        <v>0.50257012726805428</v>
      </c>
      <c r="N30" s="232">
        <v>0.24115642427557929</v>
      </c>
      <c r="O30" s="232">
        <v>2.21233866778433</v>
      </c>
      <c r="P30" s="232">
        <v>2.7381648949653821</v>
      </c>
      <c r="Q30" s="232">
        <v>2.2425974230424282</v>
      </c>
      <c r="R30" s="232">
        <v>1.9355294840449431</v>
      </c>
      <c r="S30" s="232">
        <v>1.6898908235703749</v>
      </c>
      <c r="T30" s="232">
        <v>2.414328123891968</v>
      </c>
      <c r="U30" s="232">
        <v>2.1664131034773479</v>
      </c>
      <c r="V30" s="232">
        <v>2.1570823078730692</v>
      </c>
      <c r="W30" s="232">
        <v>2.5236798241390881</v>
      </c>
      <c r="DA30" s="71" t="s">
        <v>3149</v>
      </c>
    </row>
    <row r="31" spans="1:105" ht="12" customHeight="1" x14ac:dyDescent="0.25">
      <c r="A31" s="59" t="s">
        <v>160</v>
      </c>
      <c r="B31" s="232">
        <v>0.73495269414740028</v>
      </c>
      <c r="C31" s="232">
        <v>0.76616960922583077</v>
      </c>
      <c r="D31" s="232">
        <v>1.375367717568992</v>
      </c>
      <c r="E31" s="232">
        <v>1.917322519427288</v>
      </c>
      <c r="F31" s="232">
        <v>1.284343769574688</v>
      </c>
      <c r="G31" s="232">
        <v>1.828960001627411</v>
      </c>
      <c r="H31" s="232">
        <v>1.9759383227926319</v>
      </c>
      <c r="I31" s="232">
        <v>1.6040055846880421</v>
      </c>
      <c r="J31" s="232">
        <v>1.5741120852534609</v>
      </c>
      <c r="K31" s="232">
        <v>2.004839799699099</v>
      </c>
      <c r="L31" s="232">
        <v>1.9741358535322819</v>
      </c>
      <c r="M31" s="232">
        <v>10.34638516763126</v>
      </c>
      <c r="N31" s="232">
        <v>9.6553961739944221</v>
      </c>
      <c r="O31" s="232">
        <v>6.4546999871276416</v>
      </c>
      <c r="P31" s="232">
        <v>11.543364063749721</v>
      </c>
      <c r="Q31" s="232">
        <v>12.977183963526411</v>
      </c>
      <c r="R31" s="232">
        <v>15.52290148133782</v>
      </c>
      <c r="S31" s="232">
        <v>16.428919549804171</v>
      </c>
      <c r="T31" s="232">
        <v>21.544527777657169</v>
      </c>
      <c r="U31" s="232">
        <v>20.61472142987661</v>
      </c>
      <c r="V31" s="232">
        <v>22.24910712615409</v>
      </c>
      <c r="W31" s="232">
        <v>23.011881576426671</v>
      </c>
      <c r="DA31" s="71" t="s">
        <v>3150</v>
      </c>
    </row>
    <row r="32" spans="1:105" ht="12" customHeight="1" x14ac:dyDescent="0.25">
      <c r="A32" s="59" t="s">
        <v>70</v>
      </c>
      <c r="B32" s="232">
        <v>0.19418936118342209</v>
      </c>
      <c r="C32" s="232">
        <v>0.1118247619323556</v>
      </c>
      <c r="D32" s="232">
        <v>0</v>
      </c>
      <c r="E32" s="232">
        <v>0.1882501552417275</v>
      </c>
      <c r="F32" s="232">
        <v>0.19483169272998571</v>
      </c>
      <c r="G32" s="232">
        <v>0.76440827046273885</v>
      </c>
      <c r="H32" s="232">
        <v>0.57044561826187823</v>
      </c>
      <c r="I32" s="232">
        <v>0</v>
      </c>
      <c r="J32" s="232">
        <v>0</v>
      </c>
      <c r="K32" s="232">
        <v>0.18694981730360061</v>
      </c>
      <c r="L32" s="232">
        <v>0.18661216067489711</v>
      </c>
      <c r="M32" s="232">
        <v>0.1842440607372367</v>
      </c>
      <c r="N32" s="232">
        <v>0</v>
      </c>
      <c r="O32" s="232">
        <v>0.37178423717859238</v>
      </c>
      <c r="P32" s="232">
        <v>0.37832816277505849</v>
      </c>
      <c r="Q32" s="232">
        <v>0.18961415553145131</v>
      </c>
      <c r="R32" s="232">
        <v>0.18744493971918141</v>
      </c>
      <c r="S32" s="232">
        <v>0.18729790656628831</v>
      </c>
      <c r="T32" s="232">
        <v>0.1870799796105706</v>
      </c>
      <c r="U32" s="232">
        <v>0.187458134870988</v>
      </c>
      <c r="V32" s="232">
        <v>0.37314573416652319</v>
      </c>
      <c r="W32" s="232">
        <v>0.37480014747315732</v>
      </c>
      <c r="DA32" s="71" t="s">
        <v>3151</v>
      </c>
    </row>
    <row r="33" spans="1:105" ht="12" customHeight="1" x14ac:dyDescent="0.25">
      <c r="A33" s="59" t="s">
        <v>162</v>
      </c>
      <c r="B33" s="232">
        <v>7.250093185962255</v>
      </c>
      <c r="C33" s="232">
        <v>7.5114139014707124</v>
      </c>
      <c r="D33" s="232">
        <v>7.8518376252689341</v>
      </c>
      <c r="E33" s="232">
        <v>8.6872988226119965</v>
      </c>
      <c r="F33" s="232">
        <v>7.0518366824865524</v>
      </c>
      <c r="G33" s="232">
        <v>7.6922982760379686</v>
      </c>
      <c r="H33" s="232">
        <v>8.7028678287311454</v>
      </c>
      <c r="I33" s="232">
        <v>7.2912940607756411</v>
      </c>
      <c r="J33" s="232">
        <v>8.6244945146781582</v>
      </c>
      <c r="K33" s="232">
        <v>7.6189053860819591</v>
      </c>
      <c r="L33" s="232">
        <v>8.1709543892711345</v>
      </c>
      <c r="M33" s="232">
        <v>8.0253899539519846</v>
      </c>
      <c r="N33" s="232">
        <v>6.917783831669249</v>
      </c>
      <c r="O33" s="232">
        <v>22.71348825650243</v>
      </c>
      <c r="P33" s="232">
        <v>18.709190810869899</v>
      </c>
      <c r="Q33" s="232">
        <v>18.828145862761151</v>
      </c>
      <c r="R33" s="232">
        <v>19.95164338490277</v>
      </c>
      <c r="S33" s="232">
        <v>21.80037583345657</v>
      </c>
      <c r="T33" s="232">
        <v>22.820617719693701</v>
      </c>
      <c r="U33" s="232">
        <v>22.501584686378841</v>
      </c>
      <c r="V33" s="232">
        <v>22.066582250253411</v>
      </c>
      <c r="W33" s="232">
        <v>25.279542998611259</v>
      </c>
      <c r="DA33" s="71" t="s">
        <v>3152</v>
      </c>
    </row>
    <row r="34" spans="1:105" ht="12" customHeight="1" x14ac:dyDescent="0.25">
      <c r="A34" s="60" t="s">
        <v>3079</v>
      </c>
      <c r="B34" s="264">
        <v>0.9428470212528054</v>
      </c>
      <c r="C34" s="264">
        <v>1.0514351278670659</v>
      </c>
      <c r="D34" s="264">
        <v>1.1009075480280699</v>
      </c>
      <c r="E34" s="264">
        <v>1.1737214881593849</v>
      </c>
      <c r="F34" s="264">
        <v>1.032898526345492</v>
      </c>
      <c r="G34" s="264">
        <v>0.42064237837161089</v>
      </c>
      <c r="H34" s="264">
        <v>0.63426339596943204</v>
      </c>
      <c r="I34" s="264">
        <v>0.63401200782785228</v>
      </c>
      <c r="J34" s="264">
        <v>0.72359641019670173</v>
      </c>
      <c r="K34" s="264">
        <v>1.0205431064645469</v>
      </c>
      <c r="L34" s="264">
        <v>1.1814679985977909</v>
      </c>
      <c r="M34" s="264">
        <v>1.193583652451099</v>
      </c>
      <c r="N34" s="264">
        <v>2.6501244118930969</v>
      </c>
      <c r="O34" s="264">
        <v>2.7991811641901339</v>
      </c>
      <c r="P34" s="264">
        <v>2.7194572732858129</v>
      </c>
      <c r="Q34" s="264">
        <v>2.90070814395142</v>
      </c>
      <c r="R34" s="264">
        <v>3.0043515164056989</v>
      </c>
      <c r="S34" s="264">
        <v>3.24955306043364</v>
      </c>
      <c r="T34" s="264">
        <v>3.3800041615821681</v>
      </c>
      <c r="U34" s="264">
        <v>3.5224227342272498</v>
      </c>
      <c r="V34" s="264">
        <v>3.4769534573532579</v>
      </c>
      <c r="W34" s="264">
        <v>3.7651234933102469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1.6545478371849773</v>
      </c>
      <c r="C35" s="263">
        <f t="shared" si="1"/>
        <v>1.5799529289692658</v>
      </c>
      <c r="D35" s="263">
        <f t="shared" si="1"/>
        <v>1.6949546719238775</v>
      </c>
      <c r="E35" s="263">
        <f t="shared" si="1"/>
        <v>1.615810617725467</v>
      </c>
      <c r="F35" s="263">
        <f t="shared" si="1"/>
        <v>1.3701043601669991</v>
      </c>
      <c r="G35" s="263">
        <f t="shared" si="1"/>
        <v>1.1835397651355686</v>
      </c>
      <c r="H35" s="263">
        <f t="shared" si="1"/>
        <v>1.5091141503483907</v>
      </c>
      <c r="I35" s="263">
        <f t="shared" si="1"/>
        <v>1.4669088191431079</v>
      </c>
      <c r="J35" s="263">
        <f t="shared" si="1"/>
        <v>1.7751132346554257</v>
      </c>
      <c r="K35" s="263">
        <f t="shared" si="1"/>
        <v>1.8418587386210412</v>
      </c>
      <c r="L35" s="263">
        <f t="shared" si="1"/>
        <v>1.681535377860889</v>
      </c>
      <c r="M35" s="263">
        <f t="shared" si="1"/>
        <v>1.8069033429768293</v>
      </c>
      <c r="N35" s="263">
        <f t="shared" si="1"/>
        <v>1.925633383264779</v>
      </c>
      <c r="O35" s="263">
        <f t="shared" si="1"/>
        <v>3.6867205780433063</v>
      </c>
      <c r="P35" s="263">
        <f t="shared" si="1"/>
        <v>3.4749013522233705</v>
      </c>
      <c r="Q35" s="263">
        <f t="shared" si="1"/>
        <v>3.7781017155548793</v>
      </c>
      <c r="R35" s="263">
        <f t="shared" si="1"/>
        <v>3.9582632264580093</v>
      </c>
      <c r="S35" s="263">
        <f t="shared" si="1"/>
        <v>4.3371914482332006</v>
      </c>
      <c r="T35" s="263">
        <f t="shared" si="1"/>
        <v>4.4243228496915643</v>
      </c>
      <c r="U35" s="263">
        <f t="shared" si="1"/>
        <v>4.4647192183503499</v>
      </c>
      <c r="V35" s="263">
        <f t="shared" si="1"/>
        <v>4.4625968548801023</v>
      </c>
      <c r="W35" s="263">
        <f t="shared" si="1"/>
        <v>5.0722313629982985</v>
      </c>
      <c r="DA35" s="70"/>
    </row>
    <row r="36" spans="1:105" ht="12" customHeight="1" x14ac:dyDescent="0.25">
      <c r="A36" s="60" t="s">
        <v>3082</v>
      </c>
      <c r="B36" s="264">
        <v>0.66737860524956027</v>
      </c>
      <c r="C36" s="264">
        <v>0.61172170742831256</v>
      </c>
      <c r="D36" s="264">
        <v>0.69088354765571591</v>
      </c>
      <c r="E36" s="264">
        <v>0.63783846690216939</v>
      </c>
      <c r="F36" s="264">
        <v>0.57554226956004739</v>
      </c>
      <c r="G36" s="264">
        <v>0.49948768616278971</v>
      </c>
      <c r="H36" s="264">
        <v>0.61569166515571372</v>
      </c>
      <c r="I36" s="264">
        <v>0.59912382514255547</v>
      </c>
      <c r="J36" s="264">
        <v>0.7463944960630724</v>
      </c>
      <c r="K36" s="264">
        <v>0.76127958033612286</v>
      </c>
      <c r="L36" s="264">
        <v>0.68430993200989665</v>
      </c>
      <c r="M36" s="264">
        <v>0.74908372609320828</v>
      </c>
      <c r="N36" s="264">
        <v>0.74736541733390516</v>
      </c>
      <c r="O36" s="264">
        <v>1.504941191155341</v>
      </c>
      <c r="P36" s="264">
        <v>1.4451441275109791</v>
      </c>
      <c r="Q36" s="264">
        <v>1.589275105403581</v>
      </c>
      <c r="R36" s="264">
        <v>1.6724688665824361</v>
      </c>
      <c r="S36" s="264">
        <v>1.840539223596187</v>
      </c>
      <c r="T36" s="264">
        <v>1.876709288240864</v>
      </c>
      <c r="U36" s="264">
        <v>1.89896680088002</v>
      </c>
      <c r="V36" s="264">
        <v>1.9038416202385791</v>
      </c>
      <c r="W36" s="264">
        <v>2.1753328713136311</v>
      </c>
      <c r="DA36" s="72" t="s">
        <v>3154</v>
      </c>
    </row>
    <row r="37" spans="1:105" ht="12" customHeight="1" x14ac:dyDescent="0.25">
      <c r="A37" s="59" t="s">
        <v>30</v>
      </c>
      <c r="B37" s="232">
        <v>5.2996836064834914E-3</v>
      </c>
      <c r="C37" s="232">
        <v>2.944262750075461E-2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3.7693442796320671E-3</v>
      </c>
      <c r="S37" s="232">
        <v>6.1940726253701429E-3</v>
      </c>
      <c r="T37" s="232">
        <v>6.224298127931265E-3</v>
      </c>
      <c r="U37" s="232">
        <v>5.9317988463484881E-3</v>
      </c>
      <c r="V37" s="232">
        <v>5.9216223047258796E-3</v>
      </c>
      <c r="W37" s="232">
        <v>5.734885653459529E-3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2.360354390737885E-2</v>
      </c>
      <c r="E38" s="232">
        <v>2.4513287969441761E-2</v>
      </c>
      <c r="F38" s="232">
        <v>2.176134388129489E-2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4.5024856466468782E-2</v>
      </c>
      <c r="N38" s="232">
        <v>0</v>
      </c>
      <c r="O38" s="232">
        <v>4.5076980639722902E-2</v>
      </c>
      <c r="P38" s="232">
        <v>4.4227100114900032E-2</v>
      </c>
      <c r="Q38" s="232">
        <v>4.3571704585316562E-2</v>
      </c>
      <c r="R38" s="232">
        <v>4.2256045614113488E-2</v>
      </c>
      <c r="S38" s="232">
        <v>4.1853217348312557E-2</v>
      </c>
      <c r="T38" s="232">
        <v>4.1603898951815467E-2</v>
      </c>
      <c r="U38" s="232">
        <v>4.0541423077779387E-2</v>
      </c>
      <c r="V38" s="232">
        <v>4.0490474050936448E-2</v>
      </c>
      <c r="W38" s="232">
        <v>6.0632790831354977E-2</v>
      </c>
      <c r="DA38" s="71" t="s">
        <v>3156</v>
      </c>
    </row>
    <row r="39" spans="1:105" ht="12" customHeight="1" x14ac:dyDescent="0.25">
      <c r="A39" s="59" t="s">
        <v>160</v>
      </c>
      <c r="B39" s="232">
        <v>2.0759166799587329E-2</v>
      </c>
      <c r="C39" s="232">
        <v>2.174761360365322E-2</v>
      </c>
      <c r="D39" s="232">
        <v>2.0223731568921322E-2</v>
      </c>
      <c r="E39" s="232">
        <v>2.1058651629569051E-2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3.7923058912721817E-2</v>
      </c>
      <c r="N39" s="232">
        <v>1.771403116577271E-2</v>
      </c>
      <c r="O39" s="232">
        <v>3.8084128311798103E-2</v>
      </c>
      <c r="P39" s="232">
        <v>1.86889018277791E-2</v>
      </c>
      <c r="Q39" s="232">
        <v>1.840338002937518E-2</v>
      </c>
      <c r="R39" s="232">
        <v>1.8560342315445712E-2</v>
      </c>
      <c r="S39" s="232">
        <v>1.8392210893800331E-2</v>
      </c>
      <c r="T39" s="232">
        <v>3.6577054198224872E-2</v>
      </c>
      <c r="U39" s="232">
        <v>5.3489673415852708E-2</v>
      </c>
      <c r="V39" s="232">
        <v>1.780465703799157E-2</v>
      </c>
      <c r="W39" s="232">
        <v>3.5516463760388799E-2</v>
      </c>
      <c r="DA39" s="71" t="s">
        <v>3157</v>
      </c>
    </row>
    <row r="40" spans="1:105" ht="12" customHeight="1" x14ac:dyDescent="0.25">
      <c r="A40" s="59" t="s">
        <v>70</v>
      </c>
      <c r="B40" s="232">
        <v>0</v>
      </c>
      <c r="C40" s="232">
        <v>1.930308390498996E-2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0.64131975484348946</v>
      </c>
      <c r="C41" s="232">
        <v>0.5412283824189148</v>
      </c>
      <c r="D41" s="232">
        <v>0.64705627217941575</v>
      </c>
      <c r="E41" s="232">
        <v>0.59226652730315854</v>
      </c>
      <c r="F41" s="232">
        <v>0.55378092567875248</v>
      </c>
      <c r="G41" s="232">
        <v>0.49948768616278971</v>
      </c>
      <c r="H41" s="232">
        <v>0.61569166515571372</v>
      </c>
      <c r="I41" s="232">
        <v>0.59912382514255547</v>
      </c>
      <c r="J41" s="232">
        <v>0.7463944960630724</v>
      </c>
      <c r="K41" s="232">
        <v>0.76127958033612286</v>
      </c>
      <c r="L41" s="232">
        <v>0.68430993200989665</v>
      </c>
      <c r="M41" s="232">
        <v>0.66613581071401773</v>
      </c>
      <c r="N41" s="232">
        <v>0.72965138616813241</v>
      </c>
      <c r="O41" s="232">
        <v>1.42178008220382</v>
      </c>
      <c r="P41" s="232">
        <v>1.3822281255683</v>
      </c>
      <c r="Q41" s="232">
        <v>1.5273000207888889</v>
      </c>
      <c r="R41" s="232">
        <v>1.6078831343732449</v>
      </c>
      <c r="S41" s="232">
        <v>1.7740997227287041</v>
      </c>
      <c r="T41" s="232">
        <v>1.7923040369628931</v>
      </c>
      <c r="U41" s="232">
        <v>1.79900390554004</v>
      </c>
      <c r="V41" s="232">
        <v>1.8396248668449251</v>
      </c>
      <c r="W41" s="232">
        <v>2.073448731068428</v>
      </c>
      <c r="DA41" s="71" t="s">
        <v>3159</v>
      </c>
    </row>
    <row r="42" spans="1:105" ht="12" customHeight="1" x14ac:dyDescent="0.25">
      <c r="A42" s="60" t="s">
        <v>3089</v>
      </c>
      <c r="B42" s="264">
        <v>0.86962973681247546</v>
      </c>
      <c r="C42" s="264">
        <v>0.8371546510069473</v>
      </c>
      <c r="D42" s="264">
        <v>0.8668271022206453</v>
      </c>
      <c r="E42" s="264">
        <v>0.83165081976591171</v>
      </c>
      <c r="F42" s="264">
        <v>0.66579637510565937</v>
      </c>
      <c r="G42" s="264">
        <v>0.63161293278401931</v>
      </c>
      <c r="H42" s="264">
        <v>0.81435239465121234</v>
      </c>
      <c r="I42" s="264">
        <v>0.78874624262077075</v>
      </c>
      <c r="J42" s="264">
        <v>0.93851199793332052</v>
      </c>
      <c r="K42" s="264">
        <v>0.95335372427373333</v>
      </c>
      <c r="L42" s="264">
        <v>0.84993840041431623</v>
      </c>
      <c r="M42" s="264">
        <v>0.90902218025420412</v>
      </c>
      <c r="N42" s="264">
        <v>0.84789169240454898</v>
      </c>
      <c r="O42" s="264">
        <v>1.8328210369327631</v>
      </c>
      <c r="P42" s="264">
        <v>1.690737608904834</v>
      </c>
      <c r="Q42" s="264">
        <v>1.827211456204032</v>
      </c>
      <c r="R42" s="264">
        <v>1.9112585630281169</v>
      </c>
      <c r="S42" s="264">
        <v>2.0915485148209032</v>
      </c>
      <c r="T42" s="264">
        <v>2.1262472382714428</v>
      </c>
      <c r="U42" s="264">
        <v>2.1266315628055832</v>
      </c>
      <c r="V42" s="264">
        <v>2.1253027818775139</v>
      </c>
      <c r="W42" s="264">
        <v>2.4275214830039018</v>
      </c>
      <c r="DA42" s="72" t="s">
        <v>3160</v>
      </c>
    </row>
    <row r="43" spans="1:105" ht="12" customHeight="1" x14ac:dyDescent="0.25">
      <c r="A43" s="64" t="s">
        <v>30</v>
      </c>
      <c r="B43" s="231">
        <v>3.3665095033348059E-3</v>
      </c>
      <c r="C43" s="231">
        <v>1.6749315707183569E-2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3.1171726499197492E-3</v>
      </c>
      <c r="S43" s="231">
        <v>5.2227715513780528E-3</v>
      </c>
      <c r="T43" s="231">
        <v>5.3146365424071177E-3</v>
      </c>
      <c r="U43" s="231">
        <v>5.343191128419294E-3</v>
      </c>
      <c r="V43" s="231">
        <v>5.347713496268538E-3</v>
      </c>
      <c r="W43" s="231">
        <v>5.1971189985263412E-3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1.623570002666179E-2</v>
      </c>
      <c r="E45" s="231">
        <v>1.537531819100812E-2</v>
      </c>
      <c r="F45" s="231">
        <v>1.773436629160063E-2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3.4045136086779067E-2</v>
      </c>
      <c r="N45" s="231">
        <v>0</v>
      </c>
      <c r="O45" s="231">
        <v>3.3995840142889637E-2</v>
      </c>
      <c r="P45" s="231">
        <v>3.4799606604883647E-2</v>
      </c>
      <c r="Q45" s="231">
        <v>3.5419440723406151E-2</v>
      </c>
      <c r="R45" s="231">
        <v>3.5293225437442802E-2</v>
      </c>
      <c r="S45" s="231">
        <v>3.5641915171349882E-2</v>
      </c>
      <c r="T45" s="231">
        <v>3.5877705684996E-2</v>
      </c>
      <c r="U45" s="231">
        <v>3.6882532186252731E-2</v>
      </c>
      <c r="V45" s="231">
        <v>3.6930716746115179E-2</v>
      </c>
      <c r="W45" s="231">
        <v>5.5494878297771527E-2</v>
      </c>
      <c r="DA45" s="73" t="s">
        <v>3163</v>
      </c>
    </row>
    <row r="46" spans="1:105" ht="12" customHeight="1" x14ac:dyDescent="0.25">
      <c r="A46" s="64" t="s">
        <v>160</v>
      </c>
      <c r="B46" s="231">
        <v>1.357152435160254E-2</v>
      </c>
      <c r="C46" s="231">
        <v>1.273271218454592E-2</v>
      </c>
      <c r="D46" s="231">
        <v>1.4175437116890311E-2</v>
      </c>
      <c r="E46" s="231">
        <v>1.345967174317092E-2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2.922048777350891E-2</v>
      </c>
      <c r="N46" s="231">
        <v>1.6163735567460081E-2</v>
      </c>
      <c r="O46" s="231">
        <v>2.9268222160355399E-2</v>
      </c>
      <c r="P46" s="231">
        <v>1.4984802240013501E-2</v>
      </c>
      <c r="Q46" s="231">
        <v>1.5244602557620231E-2</v>
      </c>
      <c r="R46" s="231">
        <v>1.579682628969041E-2</v>
      </c>
      <c r="S46" s="231">
        <v>1.59605364612419E-2</v>
      </c>
      <c r="T46" s="231">
        <v>3.2142578921597102E-2</v>
      </c>
      <c r="U46" s="231">
        <v>4.9587595547692043E-2</v>
      </c>
      <c r="V46" s="231">
        <v>1.65481653083045E-2</v>
      </c>
      <c r="W46" s="231">
        <v>3.3125041116154677E-2</v>
      </c>
      <c r="DA46" s="73" t="s">
        <v>3164</v>
      </c>
    </row>
    <row r="47" spans="1:105" ht="12" customHeight="1" x14ac:dyDescent="0.25">
      <c r="A47" s="64" t="s">
        <v>70</v>
      </c>
      <c r="B47" s="231">
        <v>0</v>
      </c>
      <c r="C47" s="231">
        <v>1.095653933613849E-2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0.41045672364250368</v>
      </c>
      <c r="C49" s="231">
        <v>0.31021580581049929</v>
      </c>
      <c r="D49" s="231">
        <v>0.44400847869004711</v>
      </c>
      <c r="E49" s="231">
        <v>0.37059123317999398</v>
      </c>
      <c r="F49" s="231">
        <v>0.45021852712140442</v>
      </c>
      <c r="G49" s="231">
        <v>0.34209421695867948</v>
      </c>
      <c r="H49" s="231">
        <v>0.37277194675179193</v>
      </c>
      <c r="I49" s="231">
        <v>0.36908957594936748</v>
      </c>
      <c r="J49" s="231">
        <v>0.51422182225839763</v>
      </c>
      <c r="K49" s="231">
        <v>0.522304387984734</v>
      </c>
      <c r="L49" s="231">
        <v>0.48299599488778172</v>
      </c>
      <c r="M49" s="231">
        <v>0.50248248306279497</v>
      </c>
      <c r="N49" s="231">
        <v>0.6517991486110214</v>
      </c>
      <c r="O49" s="231">
        <v>1.069692112622737</v>
      </c>
      <c r="P49" s="231">
        <v>1.0849781778127361</v>
      </c>
      <c r="Q49" s="231">
        <v>1.2385596121366349</v>
      </c>
      <c r="R49" s="231">
        <v>1.339714891841022</v>
      </c>
      <c r="S49" s="231">
        <v>1.5071817232310321</v>
      </c>
      <c r="T49" s="231">
        <v>1.5419053686120749</v>
      </c>
      <c r="U49" s="231">
        <v>1.632710759196272</v>
      </c>
      <c r="V49" s="231">
        <v>1.673861629779166</v>
      </c>
      <c r="W49" s="231">
        <v>1.893189353769174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5.8115074185400198E-2</v>
      </c>
      <c r="C51" s="231">
        <v>7.7250338756036319E-2</v>
      </c>
      <c r="D51" s="231">
        <v>8.008490928177861E-2</v>
      </c>
      <c r="E51" s="231">
        <v>8.2210199333488443E-2</v>
      </c>
      <c r="F51" s="231">
        <v>7.9375628808552243E-2</v>
      </c>
      <c r="G51" s="231">
        <v>4.181438013828076E-2</v>
      </c>
      <c r="H51" s="231">
        <v>8.0794189752199944E-2</v>
      </c>
      <c r="I51" s="231">
        <v>6.8744075810347152E-2</v>
      </c>
      <c r="J51" s="231">
        <v>7.1581197703754026E-2</v>
      </c>
      <c r="K51" s="231">
        <v>9.000718180106404E-2</v>
      </c>
      <c r="L51" s="231">
        <v>6.4493495709267323E-2</v>
      </c>
      <c r="M51" s="231">
        <v>6.2365654288610517E-2</v>
      </c>
      <c r="N51" s="231">
        <v>3.5435958616342467E-2</v>
      </c>
      <c r="O51" s="231">
        <v>9.4967042379245692E-2</v>
      </c>
      <c r="P51" s="231">
        <v>0.2274978847948598</v>
      </c>
      <c r="Q51" s="231">
        <v>0.27143755498586231</v>
      </c>
      <c r="R51" s="231">
        <v>0.244505307944928</v>
      </c>
      <c r="S51" s="231">
        <v>0.24663314936509839</v>
      </c>
      <c r="T51" s="231">
        <v>0.23458303542301051</v>
      </c>
      <c r="U51" s="231">
        <v>0.1481222559876669</v>
      </c>
      <c r="V51" s="231">
        <v>0.16016981856122761</v>
      </c>
      <c r="W51" s="231">
        <v>0.1757612321330754</v>
      </c>
      <c r="DA51" s="73" t="s">
        <v>3169</v>
      </c>
    </row>
    <row r="52" spans="1:105" ht="12" customHeight="1" x14ac:dyDescent="0.25">
      <c r="A52" s="64" t="s">
        <v>79</v>
      </c>
      <c r="B52" s="231">
        <v>0.38411990512963418</v>
      </c>
      <c r="C52" s="231">
        <v>0.40924993921254371</v>
      </c>
      <c r="D52" s="231">
        <v>0.31232257710526751</v>
      </c>
      <c r="E52" s="231">
        <v>0.35001439731825018</v>
      </c>
      <c r="F52" s="231">
        <v>0.1184678528841021</v>
      </c>
      <c r="G52" s="231">
        <v>0.24770433568705899</v>
      </c>
      <c r="H52" s="231">
        <v>0.36078625814722048</v>
      </c>
      <c r="I52" s="231">
        <v>0.35091259086105608</v>
      </c>
      <c r="J52" s="231">
        <v>0.35270897797116879</v>
      </c>
      <c r="K52" s="231">
        <v>0.34104215448793529</v>
      </c>
      <c r="L52" s="231">
        <v>0.30244890981726719</v>
      </c>
      <c r="M52" s="231">
        <v>0.28090841904251063</v>
      </c>
      <c r="N52" s="231">
        <v>0.144492849609725</v>
      </c>
      <c r="O52" s="231">
        <v>0.60489781962753575</v>
      </c>
      <c r="P52" s="231">
        <v>0.32847713745234097</v>
      </c>
      <c r="Q52" s="231">
        <v>0.26655024580050829</v>
      </c>
      <c r="R52" s="231">
        <v>0.27283113886511401</v>
      </c>
      <c r="S52" s="231">
        <v>0.28090841904080288</v>
      </c>
      <c r="T52" s="231">
        <v>0.27642391308735698</v>
      </c>
      <c r="U52" s="231">
        <v>0.25398522875928031</v>
      </c>
      <c r="V52" s="231">
        <v>0.23244473798643331</v>
      </c>
      <c r="W52" s="231">
        <v>0.26475385868919971</v>
      </c>
      <c r="DA52" s="73" t="s">
        <v>3170</v>
      </c>
    </row>
    <row r="53" spans="1:105" ht="12" customHeight="1" x14ac:dyDescent="0.25">
      <c r="A53" s="60" t="s">
        <v>3101</v>
      </c>
      <c r="B53" s="264">
        <v>0.11753949512294171</v>
      </c>
      <c r="C53" s="264">
        <v>0.13107657053400579</v>
      </c>
      <c r="D53" s="264">
        <v>0.13724402204751621</v>
      </c>
      <c r="E53" s="264">
        <v>0.1463213310573859</v>
      </c>
      <c r="F53" s="264">
        <v>0.12876571550129221</v>
      </c>
      <c r="G53" s="264">
        <v>5.243914618875975E-2</v>
      </c>
      <c r="H53" s="264">
        <v>7.9070090541464536E-2</v>
      </c>
      <c r="I53" s="264">
        <v>7.9038751379781752E-2</v>
      </c>
      <c r="J53" s="264">
        <v>9.0206740659032753E-2</v>
      </c>
      <c r="K53" s="264">
        <v>0.12722543401118519</v>
      </c>
      <c r="L53" s="264">
        <v>0.14728704543667609</v>
      </c>
      <c r="M53" s="264">
        <v>0.14879743662941691</v>
      </c>
      <c r="N53" s="264">
        <v>0.33037627352632482</v>
      </c>
      <c r="O53" s="264">
        <v>0.34895834995520209</v>
      </c>
      <c r="P53" s="264">
        <v>0.33901961580755741</v>
      </c>
      <c r="Q53" s="264">
        <v>0.36161515394726662</v>
      </c>
      <c r="R53" s="264">
        <v>0.37453579684745653</v>
      </c>
      <c r="S53" s="264">
        <v>0.40510370981610988</v>
      </c>
      <c r="T53" s="264">
        <v>0.42136632317925721</v>
      </c>
      <c r="U53" s="264">
        <v>0.43912085466474671</v>
      </c>
      <c r="V53" s="264">
        <v>0.43345245276400912</v>
      </c>
      <c r="W53" s="264">
        <v>0.46937700868076643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2.0656242436166692</v>
      </c>
      <c r="C54" s="263">
        <f t="shared" si="2"/>
        <v>2.2055354803621681</v>
      </c>
      <c r="D54" s="263">
        <f t="shared" si="2"/>
        <v>2.334393540597572</v>
      </c>
      <c r="E54" s="263">
        <f t="shared" si="2"/>
        <v>2.4136375324816486</v>
      </c>
      <c r="F54" s="263">
        <f t="shared" si="2"/>
        <v>2.1225216603213748</v>
      </c>
      <c r="G54" s="263">
        <f t="shared" si="2"/>
        <v>1.0824014319579531</v>
      </c>
      <c r="H54" s="263">
        <f t="shared" si="2"/>
        <v>1.5261582406664211</v>
      </c>
      <c r="I54" s="263">
        <f t="shared" si="2"/>
        <v>1.5116717718478827</v>
      </c>
      <c r="J54" s="263">
        <f t="shared" si="2"/>
        <v>1.7699304779876668</v>
      </c>
      <c r="K54" s="263">
        <f t="shared" si="2"/>
        <v>2.2603122648499756</v>
      </c>
      <c r="L54" s="263">
        <f t="shared" si="2"/>
        <v>2.4567153271537991</v>
      </c>
      <c r="M54" s="263">
        <f t="shared" si="2"/>
        <v>2.5272447900950024</v>
      </c>
      <c r="N54" s="263">
        <f t="shared" si="2"/>
        <v>4.8652090140485633</v>
      </c>
      <c r="O54" s="263">
        <f t="shared" si="2"/>
        <v>5.7235404766888891</v>
      </c>
      <c r="P54" s="263">
        <f t="shared" si="2"/>
        <v>5.5360633913557704</v>
      </c>
      <c r="Q54" s="263">
        <f t="shared" si="2"/>
        <v>5.9382472092008793</v>
      </c>
      <c r="R54" s="263">
        <f t="shared" si="2"/>
        <v>6.1700167608582763</v>
      </c>
      <c r="S54" s="263">
        <f t="shared" si="2"/>
        <v>6.6969671688133001</v>
      </c>
      <c r="T54" s="263">
        <f t="shared" si="2"/>
        <v>6.935785413898893</v>
      </c>
      <c r="U54" s="263">
        <f t="shared" si="2"/>
        <v>7.1801247304609692</v>
      </c>
      <c r="V54" s="263">
        <f t="shared" si="2"/>
        <v>7.1081079482321723</v>
      </c>
      <c r="W54" s="263">
        <f t="shared" si="2"/>
        <v>7.7873709214627675</v>
      </c>
      <c r="DA54" s="70"/>
    </row>
    <row r="55" spans="1:105" ht="12" customHeight="1" x14ac:dyDescent="0.25">
      <c r="A55" s="60" t="s">
        <v>3104</v>
      </c>
      <c r="B55" s="264">
        <v>0.41771301077915829</v>
      </c>
      <c r="C55" s="264">
        <v>0.3872419142225294</v>
      </c>
      <c r="D55" s="264">
        <v>0.43196712510504248</v>
      </c>
      <c r="E55" s="264">
        <v>0.39892183125047298</v>
      </c>
      <c r="F55" s="264">
        <v>0.35920001503616827</v>
      </c>
      <c r="G55" s="264">
        <v>0.31154915795246868</v>
      </c>
      <c r="H55" s="264">
        <v>0.38402992736661751</v>
      </c>
      <c r="I55" s="264">
        <v>0.37369594567260539</v>
      </c>
      <c r="J55" s="264">
        <v>0.46555417318740472</v>
      </c>
      <c r="K55" s="264">
        <v>0.47483855716681062</v>
      </c>
      <c r="L55" s="264">
        <v>0.4268297077231869</v>
      </c>
      <c r="M55" s="264">
        <v>0.46917269796356981</v>
      </c>
      <c r="N55" s="264">
        <v>0.46692473000676282</v>
      </c>
      <c r="O55" s="264">
        <v>0.94072424083225525</v>
      </c>
      <c r="P55" s="264">
        <v>0.90262008909301117</v>
      </c>
      <c r="Q55" s="264">
        <v>0.99250573594779889</v>
      </c>
      <c r="R55" s="264">
        <v>1.044816877154342</v>
      </c>
      <c r="S55" s="264">
        <v>1.1499155624998549</v>
      </c>
      <c r="T55" s="264">
        <v>1.173260321661973</v>
      </c>
      <c r="U55" s="264">
        <v>1.187845963024782</v>
      </c>
      <c r="V55" s="264">
        <v>1.1893579960392291</v>
      </c>
      <c r="W55" s="264">
        <v>1.3596259557306141</v>
      </c>
      <c r="DA55" s="72" t="s">
        <v>3172</v>
      </c>
    </row>
    <row r="56" spans="1:105" ht="12" customHeight="1" x14ac:dyDescent="0.25">
      <c r="A56" s="60" t="s">
        <v>3106</v>
      </c>
      <c r="B56" s="264">
        <v>0.12725603361945789</v>
      </c>
      <c r="C56" s="264">
        <v>0.12250383801698141</v>
      </c>
      <c r="D56" s="264">
        <v>0.1268459140631186</v>
      </c>
      <c r="E56" s="264">
        <v>0.1216984426817066</v>
      </c>
      <c r="F56" s="264">
        <v>9.7428367853098427E-2</v>
      </c>
      <c r="G56" s="264">
        <v>9.2426182323822492E-2</v>
      </c>
      <c r="H56" s="264">
        <v>0.11916710218726979</v>
      </c>
      <c r="I56" s="264">
        <v>0.1154200622624454</v>
      </c>
      <c r="J56" s="264">
        <v>0.13733582156358701</v>
      </c>
      <c r="K56" s="264">
        <v>0.1395076645286967</v>
      </c>
      <c r="L56" s="264">
        <v>0.12437452984765621</v>
      </c>
      <c r="M56" s="264">
        <v>0.1330204709365943</v>
      </c>
      <c r="N56" s="264">
        <v>0.1240750277351193</v>
      </c>
      <c r="O56" s="264">
        <v>0.26820326585113108</v>
      </c>
      <c r="P56" s="264">
        <v>0.2474116890127358</v>
      </c>
      <c r="Q56" s="264">
        <v>0.26738239581462209</v>
      </c>
      <c r="R56" s="264">
        <v>0.2796813099373463</v>
      </c>
      <c r="S56" s="264">
        <v>0.30606378421966351</v>
      </c>
      <c r="T56" s="264">
        <v>0.31114137268180492</v>
      </c>
      <c r="U56" s="264">
        <v>0.31119761226719039</v>
      </c>
      <c r="V56" s="264">
        <v>0.31100316699548808</v>
      </c>
      <c r="W56" s="264">
        <v>0.35522791180692448</v>
      </c>
      <c r="DA56" s="72" t="s">
        <v>3173</v>
      </c>
    </row>
    <row r="57" spans="1:105" ht="12" customHeight="1" x14ac:dyDescent="0.25">
      <c r="A57" s="64" t="s">
        <v>30</v>
      </c>
      <c r="B57" s="231">
        <v>4.9263339143263394E-4</v>
      </c>
      <c r="C57" s="231">
        <v>2.4509873484189369E-3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4.5614703677202001E-4</v>
      </c>
      <c r="S57" s="231">
        <v>7.6426686438418412E-4</v>
      </c>
      <c r="T57" s="231">
        <v>7.7770979749925437E-4</v>
      </c>
      <c r="U57" s="231">
        <v>7.8188829232726461E-4</v>
      </c>
      <c r="V57" s="231">
        <v>7.8255006660969966E-4</v>
      </c>
      <c r="W57" s="231">
        <v>7.6051303446101769E-4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2.3758281265786941E-3</v>
      </c>
      <c r="E59" s="231">
        <v>2.249925371453472E-3</v>
      </c>
      <c r="F59" s="231">
        <v>2.5951333280020568E-3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4.9819466826401971E-3</v>
      </c>
      <c r="N59" s="231">
        <v>0</v>
      </c>
      <c r="O59" s="231">
        <v>4.9747330306371164E-3</v>
      </c>
      <c r="P59" s="231">
        <v>5.0923510553893669E-3</v>
      </c>
      <c r="Q59" s="231">
        <v>5.1830536016411813E-3</v>
      </c>
      <c r="R59" s="231">
        <v>5.164584066856508E-3</v>
      </c>
      <c r="S59" s="231">
        <v>5.2156090843121956E-3</v>
      </c>
      <c r="T59" s="231">
        <v>5.2501131545636161E-3</v>
      </c>
      <c r="U59" s="231">
        <v>5.3971530148774283E-3</v>
      </c>
      <c r="V59" s="231">
        <v>5.4042040340758673E-3</v>
      </c>
      <c r="W59" s="231">
        <v>8.1207642740622928E-3</v>
      </c>
      <c r="DA59" s="73" t="s">
        <v>3176</v>
      </c>
    </row>
    <row r="60" spans="1:105" ht="12" customHeight="1" x14ac:dyDescent="0.25">
      <c r="A60" s="64" t="s">
        <v>160</v>
      </c>
      <c r="B60" s="231">
        <v>1.98596975936581E-3</v>
      </c>
      <c r="C60" s="231">
        <v>1.863223371089548E-3</v>
      </c>
      <c r="D60" s="231">
        <v>2.0743424769828168E-3</v>
      </c>
      <c r="E60" s="231">
        <v>1.9696019666185539E-3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4.2759386174077594E-3</v>
      </c>
      <c r="N60" s="231">
        <v>2.3652973095517312E-3</v>
      </c>
      <c r="O60" s="231">
        <v>4.2829237611766557E-3</v>
      </c>
      <c r="P60" s="231">
        <v>2.1927797738674698E-3</v>
      </c>
      <c r="Q60" s="231">
        <v>2.2307972847139691E-3</v>
      </c>
      <c r="R60" s="231">
        <v>2.3116061609966122E-3</v>
      </c>
      <c r="S60" s="231">
        <v>2.3355624566623549E-3</v>
      </c>
      <c r="T60" s="231">
        <v>4.7035386794102609E-3</v>
      </c>
      <c r="U60" s="231">
        <v>7.256330434668566E-3</v>
      </c>
      <c r="V60" s="231">
        <v>2.4215522902111229E-3</v>
      </c>
      <c r="W60" s="231">
        <v>4.8473058906359544E-3</v>
      </c>
      <c r="DA60" s="73" t="s">
        <v>3177</v>
      </c>
    </row>
    <row r="61" spans="1:105" ht="12" customHeight="1" x14ac:dyDescent="0.25">
      <c r="A61" s="64" t="s">
        <v>70</v>
      </c>
      <c r="B61" s="231">
        <v>0</v>
      </c>
      <c r="C61" s="231">
        <v>1.6033096375282E-3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6.0063602257481689E-2</v>
      </c>
      <c r="C63" s="231">
        <v>4.5394989778300122E-2</v>
      </c>
      <c r="D63" s="231">
        <v>6.4973350725803333E-2</v>
      </c>
      <c r="E63" s="231">
        <v>5.4229942275765518E-2</v>
      </c>
      <c r="F63" s="231">
        <v>6.5882089351572845E-2</v>
      </c>
      <c r="G63" s="231">
        <v>5.0059871841414881E-2</v>
      </c>
      <c r="H63" s="231">
        <v>5.4549053902081701E-2</v>
      </c>
      <c r="I63" s="231">
        <v>5.4010199395622113E-2</v>
      </c>
      <c r="J63" s="231">
        <v>7.5247920731216222E-2</v>
      </c>
      <c r="K63" s="231">
        <v>7.643067151843308E-2</v>
      </c>
      <c r="L63" s="231">
        <v>7.0678533589240713E-2</v>
      </c>
      <c r="M63" s="231">
        <v>7.3530061186967519E-2</v>
      </c>
      <c r="N63" s="231">
        <v>9.5380103574659966E-2</v>
      </c>
      <c r="O63" s="231">
        <v>0.15653187751529429</v>
      </c>
      <c r="P63" s="231">
        <v>0.15876874217548609</v>
      </c>
      <c r="Q63" s="231">
        <v>0.1812428634506893</v>
      </c>
      <c r="R63" s="231">
        <v>0.19604527777707861</v>
      </c>
      <c r="S63" s="231">
        <v>0.22055129892997161</v>
      </c>
      <c r="T63" s="231">
        <v>0.2256325343074515</v>
      </c>
      <c r="U63" s="231">
        <v>0.23892041229488781</v>
      </c>
      <c r="V63" s="231">
        <v>0.2449421665526956</v>
      </c>
      <c r="W63" s="231">
        <v>0.27703717783882681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8.5041869214844048E-3</v>
      </c>
      <c r="C65" s="231">
        <v>1.130431871141558E-2</v>
      </c>
      <c r="D65" s="231">
        <v>1.1719111567330029E-2</v>
      </c>
      <c r="E65" s="231">
        <v>1.2030112871474499E-2</v>
      </c>
      <c r="F65" s="231">
        <v>1.1615320015678009E-2</v>
      </c>
      <c r="G65" s="231">
        <v>6.1188479871420107E-3</v>
      </c>
      <c r="H65" s="231">
        <v>1.182290311857161E-2</v>
      </c>
      <c r="I65" s="231">
        <v>1.005956679278841E-2</v>
      </c>
      <c r="J65" s="231">
        <v>1.0474732999469929E-2</v>
      </c>
      <c r="K65" s="231">
        <v>1.317107323773448E-2</v>
      </c>
      <c r="L65" s="231">
        <v>9.4375641848418838E-3</v>
      </c>
      <c r="M65" s="231">
        <v>9.1261895297427009E-3</v>
      </c>
      <c r="N65" s="231">
        <v>5.1854707240667876E-3</v>
      </c>
      <c r="O65" s="231">
        <v>1.3896867397900159E-2</v>
      </c>
      <c r="P65" s="231">
        <v>3.329058017487397E-2</v>
      </c>
      <c r="Q65" s="231">
        <v>3.9720429466308507E-2</v>
      </c>
      <c r="R65" s="231">
        <v>3.5779337309718953E-2</v>
      </c>
      <c r="S65" s="231">
        <v>3.609071196474696E-2</v>
      </c>
      <c r="T65" s="231">
        <v>3.4327375638929368E-2</v>
      </c>
      <c r="U65" s="231">
        <v>2.1675260159394871E-2</v>
      </c>
      <c r="V65" s="231">
        <v>2.3438223134319178E-2</v>
      </c>
      <c r="W65" s="231">
        <v>2.571977051671025E-2</v>
      </c>
      <c r="DA65" s="73" t="s">
        <v>3182</v>
      </c>
    </row>
    <row r="66" spans="1:105" ht="12" customHeight="1" x14ac:dyDescent="0.25">
      <c r="A66" s="64" t="s">
        <v>79</v>
      </c>
      <c r="B66" s="231">
        <v>5.6209641289693399E-2</v>
      </c>
      <c r="C66" s="231">
        <v>5.9887009170229058E-2</v>
      </c>
      <c r="D66" s="231">
        <v>4.5703281166423762E-2</v>
      </c>
      <c r="E66" s="231">
        <v>5.1218860196394551E-2</v>
      </c>
      <c r="F66" s="231">
        <v>1.7335825157845531E-2</v>
      </c>
      <c r="G66" s="231">
        <v>3.62474624952656E-2</v>
      </c>
      <c r="H66" s="231">
        <v>5.2795145166616521E-2</v>
      </c>
      <c r="I66" s="231">
        <v>5.1350296074034893E-2</v>
      </c>
      <c r="J66" s="231">
        <v>5.1613167832900868E-2</v>
      </c>
      <c r="K66" s="231">
        <v>4.9905919772529179E-2</v>
      </c>
      <c r="L66" s="231">
        <v>4.4258432073573543E-2</v>
      </c>
      <c r="M66" s="231">
        <v>4.1106334919836097E-2</v>
      </c>
      <c r="N66" s="231">
        <v>2.1144156126840799E-2</v>
      </c>
      <c r="O66" s="231">
        <v>8.8516864146122948E-2</v>
      </c>
      <c r="P66" s="231">
        <v>4.8067235833118983E-2</v>
      </c>
      <c r="Q66" s="231">
        <v>3.9005252011269163E-2</v>
      </c>
      <c r="R66" s="231">
        <v>3.9924357585923637E-2</v>
      </c>
      <c r="S66" s="231">
        <v>4.1106334919586179E-2</v>
      </c>
      <c r="T66" s="231">
        <v>4.0450101103950892E-2</v>
      </c>
      <c r="U66" s="231">
        <v>3.7166568071034488E-2</v>
      </c>
      <c r="V66" s="231">
        <v>3.4014470917576513E-2</v>
      </c>
      <c r="W66" s="231">
        <v>3.8742380252228169E-2</v>
      </c>
      <c r="DA66" s="73" t="s">
        <v>3183</v>
      </c>
    </row>
    <row r="67" spans="1:105" ht="12" customHeight="1" x14ac:dyDescent="0.25">
      <c r="A67" s="60" t="s">
        <v>3118</v>
      </c>
      <c r="B67" s="264">
        <v>1.520655199218053</v>
      </c>
      <c r="C67" s="264">
        <v>1.695789728122657</v>
      </c>
      <c r="D67" s="264">
        <v>1.775580501429411</v>
      </c>
      <c r="E67" s="264">
        <v>1.8930172585494689</v>
      </c>
      <c r="F67" s="264">
        <v>1.665893277432108</v>
      </c>
      <c r="G67" s="264">
        <v>0.6784260916816619</v>
      </c>
      <c r="H67" s="264">
        <v>1.0229612111125339</v>
      </c>
      <c r="I67" s="264">
        <v>1.022555763912832</v>
      </c>
      <c r="J67" s="264">
        <v>1.167040483236675</v>
      </c>
      <c r="K67" s="264">
        <v>1.645966043154468</v>
      </c>
      <c r="L67" s="264">
        <v>1.9055110895829559</v>
      </c>
      <c r="M67" s="264">
        <v>1.9250516211948381</v>
      </c>
      <c r="N67" s="264">
        <v>4.2742092563066807</v>
      </c>
      <c r="O67" s="264">
        <v>4.5146129700055022</v>
      </c>
      <c r="P67" s="264">
        <v>4.3860316132500232</v>
      </c>
      <c r="Q67" s="264">
        <v>4.6783590774384587</v>
      </c>
      <c r="R67" s="264">
        <v>4.8455185737665882</v>
      </c>
      <c r="S67" s="264">
        <v>5.240987822093782</v>
      </c>
      <c r="T67" s="264">
        <v>5.4513837195551149</v>
      </c>
      <c r="U67" s="264">
        <v>5.6810811551689966</v>
      </c>
      <c r="V67" s="264">
        <v>5.6077467851974552</v>
      </c>
      <c r="W67" s="264">
        <v>6.0725170539252291</v>
      </c>
      <c r="DA67" s="72" t="s">
        <v>3184</v>
      </c>
    </row>
    <row r="68" spans="1:105" ht="12" customHeight="1" x14ac:dyDescent="0.25">
      <c r="A68" s="57" t="s">
        <v>3120</v>
      </c>
      <c r="B68" s="263">
        <v>2.3338593975667918</v>
      </c>
      <c r="C68" s="263">
        <v>3.3619403084215249</v>
      </c>
      <c r="D68" s="263">
        <v>3.821289351401512</v>
      </c>
      <c r="E68" s="263">
        <v>4.8058975320978252</v>
      </c>
      <c r="F68" s="263">
        <v>4.1517960983650957</v>
      </c>
      <c r="G68" s="263">
        <v>6.1574093175883613</v>
      </c>
      <c r="H68" s="263">
        <v>6.2751877955810622</v>
      </c>
      <c r="I68" s="263">
        <v>4.5442136029644686</v>
      </c>
      <c r="J68" s="263">
        <v>5.6255994773700699</v>
      </c>
      <c r="K68" s="263">
        <v>5.2964460451760598</v>
      </c>
      <c r="L68" s="263">
        <v>5.6797254338941947</v>
      </c>
      <c r="M68" s="263">
        <v>16.062046242989759</v>
      </c>
      <c r="N68" s="263">
        <v>14.010963317765549</v>
      </c>
      <c r="O68" s="263">
        <v>19.384933064157298</v>
      </c>
      <c r="P68" s="263">
        <v>24.236650464993019</v>
      </c>
      <c r="Q68" s="263">
        <v>25.048663217030789</v>
      </c>
      <c r="R68" s="263">
        <v>28.375580455282989</v>
      </c>
      <c r="S68" s="263">
        <v>29.762826234598599</v>
      </c>
      <c r="T68" s="263">
        <v>37.187300239544427</v>
      </c>
      <c r="U68" s="263">
        <v>35.466876233565323</v>
      </c>
      <c r="V68" s="263">
        <v>37.240921450210223</v>
      </c>
      <c r="W68" s="263">
        <v>39.568040329457148</v>
      </c>
      <c r="DA68" s="70" t="s">
        <v>3185</v>
      </c>
    </row>
    <row r="69" spans="1:105" ht="12" customHeight="1" x14ac:dyDescent="0.25">
      <c r="A69" s="41" t="s">
        <v>3122</v>
      </c>
      <c r="B69" s="352">
        <v>22.864578623371429</v>
      </c>
      <c r="C69" s="352">
        <v>23.630045371625201</v>
      </c>
      <c r="D69" s="352">
        <v>25.24684629207475</v>
      </c>
      <c r="E69" s="352">
        <v>29.63207893674851</v>
      </c>
      <c r="F69" s="352">
        <v>24.65802970811168</v>
      </c>
      <c r="G69" s="352">
        <v>13.239221905617789</v>
      </c>
      <c r="H69" s="352">
        <v>17.308351843708621</v>
      </c>
      <c r="I69" s="352">
        <v>16.8924285780605</v>
      </c>
      <c r="J69" s="352">
        <v>18.759581080377171</v>
      </c>
      <c r="K69" s="352">
        <v>24.99514980808393</v>
      </c>
      <c r="L69" s="352">
        <v>29.098362528203278</v>
      </c>
      <c r="M69" s="352">
        <v>29.56173906012334</v>
      </c>
      <c r="N69" s="352">
        <v>69.90528647384707</v>
      </c>
      <c r="O69" s="352">
        <v>71.677242666135712</v>
      </c>
      <c r="P69" s="352">
        <v>65.715866164433208</v>
      </c>
      <c r="Q69" s="352">
        <v>70.540489515685209</v>
      </c>
      <c r="R69" s="352">
        <v>73.690240897223546</v>
      </c>
      <c r="S69" s="352">
        <v>79.173118971049448</v>
      </c>
      <c r="T69" s="352">
        <v>86.656861528691294</v>
      </c>
      <c r="U69" s="352">
        <v>91.689118634715243</v>
      </c>
      <c r="V69" s="352">
        <v>89.740272538525787</v>
      </c>
      <c r="W69" s="352">
        <v>97.298894767412776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0.99999999999999989</v>
      </c>
      <c r="D73" s="234">
        <f t="shared" si="3"/>
        <v>0.99999999999999989</v>
      </c>
      <c r="E73" s="234">
        <f t="shared" si="3"/>
        <v>0.99999999999999989</v>
      </c>
      <c r="F73" s="234">
        <f t="shared" si="3"/>
        <v>0.99999999999999978</v>
      </c>
      <c r="G73" s="234">
        <f t="shared" si="3"/>
        <v>0.99999999999999978</v>
      </c>
      <c r="H73" s="234">
        <f t="shared" si="3"/>
        <v>0.99999999999999978</v>
      </c>
      <c r="I73" s="234">
        <f t="shared" si="3"/>
        <v>1.0000000000000004</v>
      </c>
      <c r="J73" s="234">
        <f t="shared" si="3"/>
        <v>1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1.0000000000000002</v>
      </c>
      <c r="O73" s="234">
        <f t="shared" si="3"/>
        <v>1</v>
      </c>
      <c r="P73" s="234">
        <f t="shared" si="3"/>
        <v>1</v>
      </c>
      <c r="Q73" s="234">
        <f t="shared" si="3"/>
        <v>0.99999999999999989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1</v>
      </c>
      <c r="V73" s="234">
        <f t="shared" si="3"/>
        <v>1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2.4374159185595858E-2</v>
      </c>
      <c r="C74" s="301">
        <f t="shared" si="4"/>
        <v>2.0923465120998325E-2</v>
      </c>
      <c r="D74" s="301">
        <f t="shared" si="4"/>
        <v>2.1438103150192796E-2</v>
      </c>
      <c r="E74" s="301">
        <f t="shared" si="4"/>
        <v>2.6051108494922662E-2</v>
      </c>
      <c r="F74" s="301">
        <f t="shared" si="4"/>
        <v>2.4205029542866751E-2</v>
      </c>
      <c r="G74" s="301">
        <f t="shared" si="4"/>
        <v>2.1768016555490498E-2</v>
      </c>
      <c r="H74" s="301">
        <f t="shared" si="4"/>
        <v>2.0943466555009671E-2</v>
      </c>
      <c r="I74" s="301">
        <f t="shared" si="4"/>
        <v>2.2475878275769356E-2</v>
      </c>
      <c r="J74" s="301">
        <f t="shared" si="4"/>
        <v>2.0341898403615472E-2</v>
      </c>
      <c r="K74" s="301">
        <f t="shared" si="4"/>
        <v>2.2424072271152923E-2</v>
      </c>
      <c r="L74" s="301">
        <f t="shared" si="4"/>
        <v>2.4722118261847149E-2</v>
      </c>
      <c r="M74" s="301">
        <f t="shared" si="4"/>
        <v>1.9039304714959956E-2</v>
      </c>
      <c r="N74" s="301">
        <f t="shared" si="4"/>
        <v>3.2143177438343107E-2</v>
      </c>
      <c r="O74" s="301">
        <f t="shared" si="4"/>
        <v>2.4790528500045868E-2</v>
      </c>
      <c r="P74" s="301">
        <f t="shared" si="4"/>
        <v>2.110788721937942E-2</v>
      </c>
      <c r="Q74" s="301">
        <f t="shared" si="4"/>
        <v>2.1677550780460599E-2</v>
      </c>
      <c r="R74" s="301">
        <f t="shared" si="4"/>
        <v>2.1516997184186613E-2</v>
      </c>
      <c r="S74" s="301">
        <f t="shared" si="4"/>
        <v>2.1409662387516685E-2</v>
      </c>
      <c r="T74" s="301">
        <f t="shared" si="4"/>
        <v>2.2356624024756216E-2</v>
      </c>
      <c r="U74" s="301">
        <f t="shared" si="4"/>
        <v>2.3853634020946417E-2</v>
      </c>
      <c r="V74" s="301">
        <f t="shared" si="4"/>
        <v>2.3000629027122504E-2</v>
      </c>
      <c r="W74" s="301">
        <f t="shared" si="4"/>
        <v>2.2929679780258803E-2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3.478044085072224E-3</v>
      </c>
      <c r="C75" s="235">
        <f t="shared" si="5"/>
        <v>3.1581922636737003E-3</v>
      </c>
      <c r="D75" s="235">
        <f t="shared" si="5"/>
        <v>3.1826657010817073E-3</v>
      </c>
      <c r="E75" s="235">
        <f t="shared" si="5"/>
        <v>3.6294365420611692E-3</v>
      </c>
      <c r="F75" s="235">
        <f t="shared" si="5"/>
        <v>3.4896953040132604E-3</v>
      </c>
      <c r="G75" s="235">
        <f t="shared" si="5"/>
        <v>2.7745014421274796E-3</v>
      </c>
      <c r="H75" s="235">
        <f t="shared" si="5"/>
        <v>2.8086527861618262E-3</v>
      </c>
      <c r="I75" s="235">
        <f t="shared" si="5"/>
        <v>3.0467371707267195E-3</v>
      </c>
      <c r="J75" s="235">
        <f t="shared" si="5"/>
        <v>2.7943741385509178E-3</v>
      </c>
      <c r="K75" s="235">
        <f t="shared" si="5"/>
        <v>3.1799778045302797E-3</v>
      </c>
      <c r="L75" s="235">
        <f t="shared" si="5"/>
        <v>3.4939660142239808E-3</v>
      </c>
      <c r="M75" s="235">
        <f t="shared" si="5"/>
        <v>2.6818290468991787E-3</v>
      </c>
      <c r="N75" s="235">
        <f t="shared" si="5"/>
        <v>4.3779071859135765E-3</v>
      </c>
      <c r="O75" s="235">
        <f t="shared" si="5"/>
        <v>3.4274108404959932E-3</v>
      </c>
      <c r="P75" s="235">
        <f t="shared" si="5"/>
        <v>3.0188026834866394E-3</v>
      </c>
      <c r="Q75" s="235">
        <f t="shared" si="5"/>
        <v>3.0877794465423705E-3</v>
      </c>
      <c r="R75" s="235">
        <f t="shared" si="5"/>
        <v>3.0486070642974121E-3</v>
      </c>
      <c r="S75" s="235">
        <f t="shared" si="5"/>
        <v>3.046001251662198E-3</v>
      </c>
      <c r="T75" s="235">
        <f t="shared" si="5"/>
        <v>3.0889006173324541E-3</v>
      </c>
      <c r="U75" s="235">
        <f t="shared" si="5"/>
        <v>3.2701257031516797E-3</v>
      </c>
      <c r="V75" s="235">
        <f t="shared" si="5"/>
        <v>3.1668295752557154E-3</v>
      </c>
      <c r="W75" s="235">
        <f t="shared" si="5"/>
        <v>3.1550415645662305E-3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3.4607011164016988E-2</v>
      </c>
      <c r="C76" s="235">
        <f t="shared" si="6"/>
        <v>3.2422251168686599E-2</v>
      </c>
      <c r="D76" s="235">
        <f t="shared" si="6"/>
        <v>3.2382615427681491E-2</v>
      </c>
      <c r="E76" s="235">
        <f t="shared" si="6"/>
        <v>3.560507089118467E-2</v>
      </c>
      <c r="F76" s="235">
        <f t="shared" si="6"/>
        <v>3.4929887646257547E-2</v>
      </c>
      <c r="G76" s="235">
        <f t="shared" si="6"/>
        <v>2.5688658872683012E-2</v>
      </c>
      <c r="H76" s="235">
        <f t="shared" si="6"/>
        <v>2.6906387230023889E-2</v>
      </c>
      <c r="I76" s="235">
        <f t="shared" si="6"/>
        <v>2.93876571256605E-2</v>
      </c>
      <c r="J76" s="235">
        <f t="shared" si="6"/>
        <v>2.717815405278081E-2</v>
      </c>
      <c r="K76" s="235">
        <f t="shared" si="6"/>
        <v>3.1526703046195877E-2</v>
      </c>
      <c r="L76" s="235">
        <f t="shared" si="6"/>
        <v>3.4570376956890803E-2</v>
      </c>
      <c r="M76" s="235">
        <f t="shared" si="6"/>
        <v>2.6482367085344041E-2</v>
      </c>
      <c r="N76" s="235">
        <f t="shared" si="6"/>
        <v>4.2353690432264252E-2</v>
      </c>
      <c r="O76" s="235">
        <f t="shared" si="6"/>
        <v>3.3466801865510841E-2</v>
      </c>
      <c r="P76" s="235">
        <f t="shared" si="6"/>
        <v>3.0077027910803023E-2</v>
      </c>
      <c r="Q76" s="235">
        <f t="shared" si="6"/>
        <v>3.0692162726700598E-2</v>
      </c>
      <c r="R76" s="235">
        <f t="shared" si="6"/>
        <v>3.0208346654606345E-2</v>
      </c>
      <c r="S76" s="235">
        <f t="shared" si="6"/>
        <v>3.0255921846074531E-2</v>
      </c>
      <c r="T76" s="235">
        <f t="shared" si="6"/>
        <v>3.0149429957683001E-2</v>
      </c>
      <c r="U76" s="235">
        <f t="shared" si="6"/>
        <v>3.1765337261379617E-2</v>
      </c>
      <c r="V76" s="235">
        <f t="shared" si="6"/>
        <v>3.0844064365874543E-2</v>
      </c>
      <c r="W76" s="235">
        <f t="shared" si="6"/>
        <v>3.0717149199908488E-2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8.4372880396205892E-3</v>
      </c>
      <c r="C77" s="235">
        <f t="shared" si="7"/>
        <v>7.1497565820050329E-3</v>
      </c>
      <c r="D77" s="235">
        <f t="shared" si="7"/>
        <v>7.3543069059287354E-3</v>
      </c>
      <c r="E77" s="235">
        <f t="shared" si="7"/>
        <v>9.0651781855936777E-3</v>
      </c>
      <c r="F77" s="235">
        <f t="shared" si="7"/>
        <v>8.359444233503939E-3</v>
      </c>
      <c r="G77" s="235">
        <f t="shared" si="7"/>
        <v>7.7140142865051772E-3</v>
      </c>
      <c r="H77" s="235">
        <f t="shared" si="7"/>
        <v>7.3467215020972011E-3</v>
      </c>
      <c r="I77" s="235">
        <f t="shared" si="7"/>
        <v>7.8667045056451945E-3</v>
      </c>
      <c r="J77" s="235">
        <f t="shared" si="7"/>
        <v>7.0998922501693739E-3</v>
      </c>
      <c r="K77" s="235">
        <f t="shared" si="7"/>
        <v>7.7729299158004932E-3</v>
      </c>
      <c r="L77" s="235">
        <f t="shared" si="7"/>
        <v>8.5759265380039827E-3</v>
      </c>
      <c r="M77" s="235">
        <f t="shared" si="7"/>
        <v>6.6094458555526854E-3</v>
      </c>
      <c r="N77" s="235">
        <f t="shared" si="7"/>
        <v>1.123915337027203E-2</v>
      </c>
      <c r="O77" s="235">
        <f t="shared" si="7"/>
        <v>8.6407639415362909E-3</v>
      </c>
      <c r="P77" s="235">
        <f t="shared" si="7"/>
        <v>7.3029584234621811E-3</v>
      </c>
      <c r="Q77" s="235">
        <f t="shared" si="7"/>
        <v>7.5067905369523213E-3</v>
      </c>
      <c r="R77" s="235">
        <f t="shared" si="7"/>
        <v>7.4599838521430288E-3</v>
      </c>
      <c r="S77" s="235">
        <f t="shared" si="7"/>
        <v>7.4159746999923103E-3</v>
      </c>
      <c r="T77" s="235">
        <f t="shared" si="7"/>
        <v>7.7935086308250582E-3</v>
      </c>
      <c r="U77" s="235">
        <f t="shared" si="7"/>
        <v>8.3291762914819972E-3</v>
      </c>
      <c r="V77" s="235">
        <f t="shared" si="7"/>
        <v>8.0239675538952334E-3</v>
      </c>
      <c r="W77" s="235">
        <f t="shared" si="7"/>
        <v>8.0003053346635704E-3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3.8431442166220957E-2</v>
      </c>
      <c r="C78" s="302">
        <f t="shared" si="8"/>
        <v>3.32045098080022E-2</v>
      </c>
      <c r="D78" s="302">
        <f t="shared" si="8"/>
        <v>3.1824380663248233E-2</v>
      </c>
      <c r="E78" s="302">
        <f t="shared" si="8"/>
        <v>3.6011200340288249E-2</v>
      </c>
      <c r="F78" s="302">
        <f t="shared" si="8"/>
        <v>3.4346674411275153E-2</v>
      </c>
      <c r="G78" s="302">
        <f t="shared" si="8"/>
        <v>3.3887610703537817E-2</v>
      </c>
      <c r="H78" s="302">
        <f t="shared" si="8"/>
        <v>3.195888090183327E-2</v>
      </c>
      <c r="I78" s="302">
        <f t="shared" si="8"/>
        <v>3.2262641753583877E-2</v>
      </c>
      <c r="J78" s="302">
        <f t="shared" si="8"/>
        <v>3.1711691793235533E-2</v>
      </c>
      <c r="K78" s="302">
        <f t="shared" si="8"/>
        <v>3.1480655532408121E-2</v>
      </c>
      <c r="L78" s="302">
        <f t="shared" si="8"/>
        <v>3.3288506337868375E-2</v>
      </c>
      <c r="M78" s="302">
        <f t="shared" si="8"/>
        <v>2.8928057339114015E-2</v>
      </c>
      <c r="N78" s="302">
        <f t="shared" si="8"/>
        <v>4.4151470607295511E-2</v>
      </c>
      <c r="O78" s="302">
        <f t="shared" si="8"/>
        <v>3.6184256107228328E-2</v>
      </c>
      <c r="P78" s="302">
        <f t="shared" si="8"/>
        <v>3.1092391844113571E-2</v>
      </c>
      <c r="Q78" s="302">
        <f t="shared" si="8"/>
        <v>3.1711945168183348E-2</v>
      </c>
      <c r="R78" s="302">
        <f t="shared" si="8"/>
        <v>3.1587559471822513E-2</v>
      </c>
      <c r="S78" s="302">
        <f t="shared" si="8"/>
        <v>3.1875151857390989E-2</v>
      </c>
      <c r="T78" s="302">
        <f t="shared" si="8"/>
        <v>3.1582933623683522E-2</v>
      </c>
      <c r="U78" s="302">
        <f t="shared" si="8"/>
        <v>3.2435149621459637E-2</v>
      </c>
      <c r="V78" s="302">
        <f t="shared" si="8"/>
        <v>3.247885123272342E-2</v>
      </c>
      <c r="W78" s="302">
        <f t="shared" si="8"/>
        <v>3.2833877527668642E-2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0.18938448648229761</v>
      </c>
      <c r="C79" s="303">
        <f t="shared" si="9"/>
        <v>0.18469276524349851</v>
      </c>
      <c r="D79" s="303">
        <f t="shared" si="9"/>
        <v>0.17997722553915652</v>
      </c>
      <c r="E79" s="303">
        <f t="shared" si="9"/>
        <v>0.16070640782309295</v>
      </c>
      <c r="F79" s="303">
        <f t="shared" si="9"/>
        <v>0.15966614031575169</v>
      </c>
      <c r="G79" s="303">
        <f t="shared" si="9"/>
        <v>0.20856996335864747</v>
      </c>
      <c r="H79" s="303">
        <f t="shared" si="9"/>
        <v>0.20777668444559577</v>
      </c>
      <c r="I79" s="303">
        <f t="shared" si="9"/>
        <v>0.21030285373312915</v>
      </c>
      <c r="J79" s="303">
        <f t="shared" si="9"/>
        <v>0.21330641175895629</v>
      </c>
      <c r="K79" s="303">
        <f t="shared" si="9"/>
        <v>0.1858088539081662</v>
      </c>
      <c r="L79" s="303">
        <f t="shared" si="9"/>
        <v>0.16046086239872451</v>
      </c>
      <c r="M79" s="303">
        <f t="shared" si="9"/>
        <v>0.15828107123602417</v>
      </c>
      <c r="N79" s="303">
        <f t="shared" si="9"/>
        <v>9.2441282417282694E-2</v>
      </c>
      <c r="O79" s="303">
        <f t="shared" si="9"/>
        <v>0.14992228595787094</v>
      </c>
      <c r="P79" s="303">
        <f t="shared" si="9"/>
        <v>0.1535773109218348</v>
      </c>
      <c r="Q79" s="303">
        <f t="shared" si="9"/>
        <v>0.15268911986322406</v>
      </c>
      <c r="R79" s="303">
        <f t="shared" si="9"/>
        <v>0.14996190853991612</v>
      </c>
      <c r="S79" s="303">
        <f t="shared" si="9"/>
        <v>0.15046911754196421</v>
      </c>
      <c r="T79" s="303">
        <f t="shared" si="9"/>
        <v>0.14586523609914581</v>
      </c>
      <c r="U79" s="303">
        <f t="shared" si="9"/>
        <v>0.14167728060653839</v>
      </c>
      <c r="V79" s="303">
        <f t="shared" si="9"/>
        <v>0.1424968581445609</v>
      </c>
      <c r="W79" s="303">
        <f t="shared" si="9"/>
        <v>0.14667803075614425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0.17206996628567567</v>
      </c>
      <c r="C80" s="303">
        <f t="shared" si="10"/>
        <v>0.18213005100344595</v>
      </c>
      <c r="D80" s="303">
        <f t="shared" si="10"/>
        <v>0.19200715719400063</v>
      </c>
      <c r="E80" s="303">
        <f t="shared" si="10"/>
        <v>0.18314371324959314</v>
      </c>
      <c r="F80" s="303">
        <f t="shared" si="10"/>
        <v>0.17637358093669672</v>
      </c>
      <c r="G80" s="303">
        <f t="shared" si="10"/>
        <v>0.25352916861737729</v>
      </c>
      <c r="H80" s="303">
        <f t="shared" si="10"/>
        <v>0.23361744879528235</v>
      </c>
      <c r="I80" s="303">
        <f t="shared" si="10"/>
        <v>0.20765289768255013</v>
      </c>
      <c r="J80" s="303">
        <f t="shared" si="10"/>
        <v>0.22678452089085413</v>
      </c>
      <c r="K80" s="303">
        <f t="shared" si="10"/>
        <v>0.19641111366790431</v>
      </c>
      <c r="L80" s="303">
        <f t="shared" si="10"/>
        <v>0.18103891080671575</v>
      </c>
      <c r="M80" s="303">
        <f t="shared" si="10"/>
        <v>0.22363206991872595</v>
      </c>
      <c r="N80" s="303">
        <f t="shared" si="10"/>
        <v>0.1398334035401822</v>
      </c>
      <c r="O80" s="303">
        <f t="shared" si="10"/>
        <v>0.19403283789501022</v>
      </c>
      <c r="P80" s="303">
        <f t="shared" si="10"/>
        <v>0.20500422895473347</v>
      </c>
      <c r="Q80" s="303">
        <f t="shared" si="10"/>
        <v>0.19958809224799043</v>
      </c>
      <c r="R80" s="303">
        <f t="shared" si="10"/>
        <v>0.20391915918043624</v>
      </c>
      <c r="S80" s="303">
        <f t="shared" si="10"/>
        <v>0.20277317595543923</v>
      </c>
      <c r="T80" s="303">
        <f t="shared" si="10"/>
        <v>0.20850251670588249</v>
      </c>
      <c r="U80" s="303">
        <f t="shared" si="10"/>
        <v>0.2004249250225609</v>
      </c>
      <c r="V80" s="303">
        <f t="shared" si="10"/>
        <v>0.20458483561505797</v>
      </c>
      <c r="W80" s="303">
        <f t="shared" si="10"/>
        <v>0.20476767644248131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0.15481563634234527</v>
      </c>
      <c r="C81" s="304">
        <f t="shared" si="11"/>
        <v>0.16380805862786088</v>
      </c>
      <c r="D81" s="304">
        <f t="shared" si="11"/>
        <v>0.17431700385807306</v>
      </c>
      <c r="E81" s="304">
        <f t="shared" si="11"/>
        <v>0.16649058467841182</v>
      </c>
      <c r="F81" s="304">
        <f t="shared" si="11"/>
        <v>0.15851092334061381</v>
      </c>
      <c r="G81" s="304">
        <f t="shared" si="11"/>
        <v>0.24486744882592423</v>
      </c>
      <c r="H81" s="304">
        <f t="shared" si="11"/>
        <v>0.22245082301022617</v>
      </c>
      <c r="I81" s="304">
        <f t="shared" si="11"/>
        <v>0.19500641126650078</v>
      </c>
      <c r="J81" s="304">
        <f t="shared" si="11"/>
        <v>0.21458780787773105</v>
      </c>
      <c r="K81" s="304">
        <f t="shared" si="11"/>
        <v>0.18094008999901234</v>
      </c>
      <c r="L81" s="304">
        <f t="shared" si="11"/>
        <v>0.16422450110054479</v>
      </c>
      <c r="M81" s="304">
        <f t="shared" si="11"/>
        <v>0.21086559954694772</v>
      </c>
      <c r="N81" s="304">
        <f t="shared" si="11"/>
        <v>0.12132605704490383</v>
      </c>
      <c r="O81" s="304">
        <f t="shared" si="11"/>
        <v>0.17872268526121987</v>
      </c>
      <c r="P81" s="304">
        <f t="shared" si="11"/>
        <v>0.1899230003368351</v>
      </c>
      <c r="Q81" s="304">
        <f t="shared" si="11"/>
        <v>0.1843540671202179</v>
      </c>
      <c r="R81" s="304">
        <f t="shared" si="11"/>
        <v>0.18912965041210558</v>
      </c>
      <c r="S81" s="304">
        <f t="shared" si="11"/>
        <v>0.18780105684673212</v>
      </c>
      <c r="T81" s="304">
        <f t="shared" si="11"/>
        <v>0.19473641327339627</v>
      </c>
      <c r="U81" s="304">
        <f t="shared" si="11"/>
        <v>0.18625806059949856</v>
      </c>
      <c r="V81" s="304">
        <f t="shared" si="11"/>
        <v>0.19064699895323936</v>
      </c>
      <c r="W81" s="304">
        <f t="shared" si="11"/>
        <v>0.19091391850273973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1.7254329943330385E-2</v>
      </c>
      <c r="C82" s="304">
        <f t="shared" si="12"/>
        <v>1.8321992375585076E-2</v>
      </c>
      <c r="D82" s="304">
        <f t="shared" si="12"/>
        <v>1.7690153335927574E-2</v>
      </c>
      <c r="E82" s="304">
        <f t="shared" si="12"/>
        <v>1.6653128571181279E-2</v>
      </c>
      <c r="F82" s="304">
        <f t="shared" si="12"/>
        <v>1.7862657596082888E-2</v>
      </c>
      <c r="G82" s="304">
        <f t="shared" si="12"/>
        <v>8.6617197914530576E-3</v>
      </c>
      <c r="H82" s="304">
        <f t="shared" si="12"/>
        <v>1.1166625785056158E-2</v>
      </c>
      <c r="I82" s="304">
        <f t="shared" si="12"/>
        <v>1.2646486416049339E-2</v>
      </c>
      <c r="J82" s="304">
        <f t="shared" si="12"/>
        <v>1.2196713013123082E-2</v>
      </c>
      <c r="K82" s="304">
        <f t="shared" si="12"/>
        <v>1.5471023668891972E-2</v>
      </c>
      <c r="L82" s="304">
        <f t="shared" si="12"/>
        <v>1.681440970617094E-2</v>
      </c>
      <c r="M82" s="304">
        <f t="shared" si="12"/>
        <v>1.2766470371778213E-2</v>
      </c>
      <c r="N82" s="304">
        <f t="shared" si="12"/>
        <v>1.8507346495278375E-2</v>
      </c>
      <c r="O82" s="304">
        <f t="shared" si="12"/>
        <v>1.5310152633790385E-2</v>
      </c>
      <c r="P82" s="304">
        <f t="shared" si="12"/>
        <v>1.5081228617898391E-2</v>
      </c>
      <c r="Q82" s="304">
        <f t="shared" si="12"/>
        <v>1.5234025127772525E-2</v>
      </c>
      <c r="R82" s="304">
        <f t="shared" si="12"/>
        <v>1.4789508768330644E-2</v>
      </c>
      <c r="S82" s="304">
        <f t="shared" si="12"/>
        <v>1.497211910870712E-2</v>
      </c>
      <c r="T82" s="304">
        <f t="shared" si="12"/>
        <v>1.3766103432486194E-2</v>
      </c>
      <c r="U82" s="304">
        <f t="shared" si="12"/>
        <v>1.4166864423062347E-2</v>
      </c>
      <c r="V82" s="304">
        <f t="shared" si="12"/>
        <v>1.3937836661818572E-2</v>
      </c>
      <c r="W82" s="304">
        <f t="shared" si="12"/>
        <v>1.3853757939741588E-2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3.0278628076779682E-2</v>
      </c>
      <c r="C83" s="303">
        <f t="shared" si="13"/>
        <v>2.7531784654257915E-2</v>
      </c>
      <c r="D83" s="303">
        <f t="shared" si="13"/>
        <v>2.7235718473805674E-2</v>
      </c>
      <c r="E83" s="303">
        <f t="shared" si="13"/>
        <v>2.292562778743985E-2</v>
      </c>
      <c r="F83" s="303">
        <f t="shared" si="13"/>
        <v>2.3694200768350382E-2</v>
      </c>
      <c r="G83" s="303">
        <f t="shared" si="13"/>
        <v>2.4371034243701229E-2</v>
      </c>
      <c r="H83" s="303">
        <f t="shared" si="13"/>
        <v>2.65689508348762E-2</v>
      </c>
      <c r="I83" s="303">
        <f t="shared" si="13"/>
        <v>2.9260080607043243E-2</v>
      </c>
      <c r="J83" s="303">
        <f t="shared" si="13"/>
        <v>2.9920749168729811E-2</v>
      </c>
      <c r="K83" s="303">
        <f t="shared" si="13"/>
        <v>2.7921838832146925E-2</v>
      </c>
      <c r="L83" s="303">
        <f t="shared" si="13"/>
        <v>2.3931265859363598E-2</v>
      </c>
      <c r="M83" s="303">
        <f t="shared" si="13"/>
        <v>1.9326486204305469E-2</v>
      </c>
      <c r="N83" s="303">
        <f t="shared" si="13"/>
        <v>1.344780799234193E-2</v>
      </c>
      <c r="O83" s="303">
        <f t="shared" si="13"/>
        <v>2.0164559368314246E-2</v>
      </c>
      <c r="P83" s="303">
        <f t="shared" si="13"/>
        <v>1.9270676628136568E-2</v>
      </c>
      <c r="Q83" s="303">
        <f t="shared" si="13"/>
        <v>1.9841946729476773E-2</v>
      </c>
      <c r="R83" s="303">
        <f t="shared" si="13"/>
        <v>1.9485325993110689E-2</v>
      </c>
      <c r="S83" s="303">
        <f t="shared" si="13"/>
        <v>1.9983347171917801E-2</v>
      </c>
      <c r="T83" s="303">
        <f t="shared" si="13"/>
        <v>1.8019411532042732E-2</v>
      </c>
      <c r="U83" s="303">
        <f t="shared" si="13"/>
        <v>1.7956695327565882E-2</v>
      </c>
      <c r="V83" s="303">
        <f t="shared" si="13"/>
        <v>1.7888921095369367E-2</v>
      </c>
      <c r="W83" s="303">
        <f t="shared" si="13"/>
        <v>1.8663256501996961E-2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1.2213190891556093E-2</v>
      </c>
      <c r="C84" s="304">
        <f t="shared" si="14"/>
        <v>1.0659678531206978E-2</v>
      </c>
      <c r="D84" s="304">
        <f t="shared" si="14"/>
        <v>1.1101600599606043E-2</v>
      </c>
      <c r="E84" s="304">
        <f t="shared" si="14"/>
        <v>9.0498522043966981E-3</v>
      </c>
      <c r="F84" s="304">
        <f t="shared" si="14"/>
        <v>9.953266686900851E-3</v>
      </c>
      <c r="G84" s="304">
        <f t="shared" si="14"/>
        <v>1.0285274616342174E-2</v>
      </c>
      <c r="H84" s="304">
        <f t="shared" si="14"/>
        <v>1.0839658204244379E-2</v>
      </c>
      <c r="I84" s="304">
        <f t="shared" si="14"/>
        <v>1.1950580150926909E-2</v>
      </c>
      <c r="J84" s="304">
        <f t="shared" si="14"/>
        <v>1.2580990362543697E-2</v>
      </c>
      <c r="K84" s="304">
        <f t="shared" si="14"/>
        <v>1.1540692726665787E-2</v>
      </c>
      <c r="L84" s="304">
        <f t="shared" si="14"/>
        <v>9.7389582929647174E-3</v>
      </c>
      <c r="M84" s="304">
        <f t="shared" si="14"/>
        <v>8.0121365398324873E-3</v>
      </c>
      <c r="N84" s="304">
        <f t="shared" si="14"/>
        <v>5.219283545751084E-3</v>
      </c>
      <c r="O84" s="304">
        <f t="shared" si="14"/>
        <v>8.2312926495176769E-3</v>
      </c>
      <c r="P84" s="304">
        <f t="shared" si="14"/>
        <v>8.0143009367721688E-3</v>
      </c>
      <c r="Q84" s="304">
        <f t="shared" si="14"/>
        <v>8.346602170627394E-3</v>
      </c>
      <c r="R84" s="304">
        <f t="shared" si="14"/>
        <v>8.2330555635756753E-3</v>
      </c>
      <c r="S84" s="304">
        <f t="shared" si="14"/>
        <v>8.4801731091758495E-3</v>
      </c>
      <c r="T84" s="304">
        <f t="shared" si="14"/>
        <v>7.6434740726881289E-3</v>
      </c>
      <c r="U84" s="304">
        <f t="shared" si="14"/>
        <v>7.6374720588060063E-3</v>
      </c>
      <c r="V84" s="304">
        <f t="shared" si="14"/>
        <v>7.6318057915727069E-3</v>
      </c>
      <c r="W84" s="304">
        <f t="shared" si="14"/>
        <v>8.0041292380150959E-3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1.5914435819669163E-2</v>
      </c>
      <c r="C85" s="304">
        <f t="shared" si="15"/>
        <v>1.4588005219161858E-2</v>
      </c>
      <c r="D85" s="304">
        <f t="shared" si="15"/>
        <v>1.3928784829832052E-2</v>
      </c>
      <c r="E85" s="304">
        <f t="shared" si="15"/>
        <v>1.1799722649372965E-2</v>
      </c>
      <c r="F85" s="304">
        <f t="shared" si="15"/>
        <v>1.1514095890236106E-2</v>
      </c>
      <c r="G85" s="304">
        <f t="shared" si="15"/>
        <v>1.3005951187352543E-2</v>
      </c>
      <c r="H85" s="304">
        <f t="shared" si="15"/>
        <v>1.433721148977154E-2</v>
      </c>
      <c r="I85" s="304">
        <f t="shared" si="15"/>
        <v>1.5732933319650821E-2</v>
      </c>
      <c r="J85" s="304">
        <f t="shared" si="15"/>
        <v>1.5819262418747763E-2</v>
      </c>
      <c r="K85" s="304">
        <f t="shared" si="15"/>
        <v>1.4452459616489137E-2</v>
      </c>
      <c r="L85" s="304">
        <f t="shared" si="15"/>
        <v>1.2096148610487302E-2</v>
      </c>
      <c r="M85" s="304">
        <f t="shared" si="15"/>
        <v>9.7228247954577168E-3</v>
      </c>
      <c r="N85" s="304">
        <f t="shared" si="15"/>
        <v>5.9213164753232671E-3</v>
      </c>
      <c r="O85" s="304">
        <f t="shared" si="15"/>
        <v>1.0024635127173408E-2</v>
      </c>
      <c r="P85" s="304">
        <f t="shared" si="15"/>
        <v>9.3762827837938299E-3</v>
      </c>
      <c r="Q85" s="304">
        <f t="shared" si="15"/>
        <v>9.5962033600689722E-3</v>
      </c>
      <c r="R85" s="304">
        <f t="shared" si="15"/>
        <v>9.4085446134041292E-3</v>
      </c>
      <c r="S85" s="304">
        <f t="shared" si="15"/>
        <v>9.6366832309422862E-3</v>
      </c>
      <c r="T85" s="304">
        <f t="shared" si="15"/>
        <v>8.6597938954553096E-3</v>
      </c>
      <c r="U85" s="304">
        <f t="shared" si="15"/>
        <v>8.5531190607311697E-3</v>
      </c>
      <c r="V85" s="304">
        <f t="shared" si="15"/>
        <v>8.5195627131766389E-3</v>
      </c>
      <c r="W85" s="304">
        <f t="shared" si="15"/>
        <v>8.9320563000952896E-3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2.1510013655544279E-3</v>
      </c>
      <c r="C86" s="304">
        <f t="shared" si="16"/>
        <v>2.284100903889078E-3</v>
      </c>
      <c r="D86" s="304">
        <f t="shared" si="16"/>
        <v>2.2053330443675759E-3</v>
      </c>
      <c r="E86" s="304">
        <f t="shared" si="16"/>
        <v>2.0760529336701864E-3</v>
      </c>
      <c r="F86" s="304">
        <f t="shared" si="16"/>
        <v>2.2268381912134232E-3</v>
      </c>
      <c r="G86" s="304">
        <f t="shared" si="16"/>
        <v>1.0798084400065178E-3</v>
      </c>
      <c r="H86" s="304">
        <f t="shared" si="16"/>
        <v>1.3920811408602808E-3</v>
      </c>
      <c r="I86" s="304">
        <f t="shared" si="16"/>
        <v>1.5765671364655182E-3</v>
      </c>
      <c r="J86" s="304">
        <f t="shared" si="16"/>
        <v>1.5204963874383506E-3</v>
      </c>
      <c r="K86" s="304">
        <f t="shared" si="16"/>
        <v>1.9286864889920038E-3</v>
      </c>
      <c r="L86" s="304">
        <f t="shared" si="16"/>
        <v>2.0961589559115776E-3</v>
      </c>
      <c r="M86" s="304">
        <f t="shared" si="16"/>
        <v>1.5915248690152651E-3</v>
      </c>
      <c r="N86" s="304">
        <f t="shared" si="16"/>
        <v>2.3072079712675784E-3</v>
      </c>
      <c r="O86" s="304">
        <f t="shared" si="16"/>
        <v>1.9086315916231598E-3</v>
      </c>
      <c r="P86" s="304">
        <f t="shared" si="16"/>
        <v>1.8800929075705678E-3</v>
      </c>
      <c r="Q86" s="304">
        <f t="shared" si="16"/>
        <v>1.8991411987804073E-3</v>
      </c>
      <c r="R86" s="304">
        <f t="shared" si="16"/>
        <v>1.8437258161308864E-3</v>
      </c>
      <c r="S86" s="304">
        <f t="shared" si="16"/>
        <v>1.8664908317996623E-3</v>
      </c>
      <c r="T86" s="304">
        <f t="shared" si="16"/>
        <v>1.7161435638992917E-3</v>
      </c>
      <c r="U86" s="304">
        <f t="shared" si="16"/>
        <v>1.7661042080287074E-3</v>
      </c>
      <c r="V86" s="304">
        <f t="shared" si="16"/>
        <v>1.7375525906200204E-3</v>
      </c>
      <c r="W86" s="304">
        <f t="shared" si="16"/>
        <v>1.7270709638865769E-3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3.7801426355408584E-2</v>
      </c>
      <c r="C87" s="303">
        <f t="shared" si="17"/>
        <v>3.8432998084487684E-2</v>
      </c>
      <c r="D87" s="303">
        <f t="shared" si="17"/>
        <v>3.7510669950022904E-2</v>
      </c>
      <c r="E87" s="303">
        <f t="shared" si="17"/>
        <v>3.4245446264836062E-2</v>
      </c>
      <c r="F87" s="303">
        <f t="shared" si="17"/>
        <v>3.6706294656778646E-2</v>
      </c>
      <c r="G87" s="303">
        <f t="shared" si="17"/>
        <v>2.2288429287086024E-2</v>
      </c>
      <c r="H87" s="303">
        <f t="shared" si="17"/>
        <v>2.6869023296313528E-2</v>
      </c>
      <c r="I87" s="303">
        <f t="shared" si="17"/>
        <v>3.0152956556290092E-2</v>
      </c>
      <c r="J87" s="303">
        <f t="shared" si="17"/>
        <v>2.9833390255939847E-2</v>
      </c>
      <c r="K87" s="303">
        <f t="shared" si="17"/>
        <v>3.4265426249092602E-2</v>
      </c>
      <c r="L87" s="303">
        <f t="shared" si="17"/>
        <v>3.4963467560035356E-2</v>
      </c>
      <c r="M87" s="303">
        <f t="shared" si="17"/>
        <v>2.7031197745313078E-2</v>
      </c>
      <c r="N87" s="303">
        <f t="shared" si="17"/>
        <v>3.3976559210149498E-2</v>
      </c>
      <c r="O87" s="303">
        <f t="shared" si="17"/>
        <v>3.1304968547520615E-2</v>
      </c>
      <c r="P87" s="303">
        <f t="shared" si="17"/>
        <v>3.0701213241469988E-2</v>
      </c>
      <c r="Q87" s="303">
        <f t="shared" si="17"/>
        <v>3.118666294936507E-2</v>
      </c>
      <c r="R87" s="303">
        <f t="shared" si="17"/>
        <v>3.037311595769281E-2</v>
      </c>
      <c r="S87" s="303">
        <f t="shared" si="17"/>
        <v>3.0855871024058151E-2</v>
      </c>
      <c r="T87" s="303">
        <f t="shared" si="17"/>
        <v>2.8248112969354443E-2</v>
      </c>
      <c r="U87" s="303">
        <f t="shared" si="17"/>
        <v>2.8877809755402047E-2</v>
      </c>
      <c r="V87" s="303">
        <f t="shared" si="17"/>
        <v>2.849380895436263E-2</v>
      </c>
      <c r="W87" s="303">
        <f t="shared" si="17"/>
        <v>2.8653602444810404E-2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7.6442497532937656E-3</v>
      </c>
      <c r="C88" s="304">
        <f t="shared" si="18"/>
        <v>6.7479611550406446E-3</v>
      </c>
      <c r="D88" s="304">
        <f t="shared" si="18"/>
        <v>6.9411502290773414E-3</v>
      </c>
      <c r="E88" s="304">
        <f t="shared" si="18"/>
        <v>5.6600280498256376E-3</v>
      </c>
      <c r="F88" s="304">
        <f t="shared" si="18"/>
        <v>6.2119043772870444E-3</v>
      </c>
      <c r="G88" s="304">
        <f t="shared" si="18"/>
        <v>6.4153105968401351E-3</v>
      </c>
      <c r="H88" s="304">
        <f t="shared" si="18"/>
        <v>6.7611003826113713E-3</v>
      </c>
      <c r="I88" s="304">
        <f t="shared" si="18"/>
        <v>7.4540239653702409E-3</v>
      </c>
      <c r="J88" s="304">
        <f t="shared" si="18"/>
        <v>7.8472344008520059E-3</v>
      </c>
      <c r="K88" s="304">
        <f t="shared" si="18"/>
        <v>7.1983618431167608E-3</v>
      </c>
      <c r="L88" s="304">
        <f t="shared" si="18"/>
        <v>6.0745526657858297E-3</v>
      </c>
      <c r="M88" s="304">
        <f t="shared" si="18"/>
        <v>5.0182317221746289E-3</v>
      </c>
      <c r="N88" s="304">
        <f t="shared" si="18"/>
        <v>3.2608045594646039E-3</v>
      </c>
      <c r="O88" s="304">
        <f t="shared" si="18"/>
        <v>5.1453017395590465E-3</v>
      </c>
      <c r="P88" s="304">
        <f t="shared" si="18"/>
        <v>5.0056384604535171E-3</v>
      </c>
      <c r="Q88" s="304">
        <f t="shared" si="18"/>
        <v>5.2124710831095433E-3</v>
      </c>
      <c r="R88" s="304">
        <f t="shared" si="18"/>
        <v>5.1433157144209971E-3</v>
      </c>
      <c r="S88" s="304">
        <f t="shared" si="18"/>
        <v>5.2981663775037045E-3</v>
      </c>
      <c r="T88" s="304">
        <f t="shared" si="18"/>
        <v>4.7784624423865838E-3</v>
      </c>
      <c r="U88" s="304">
        <f t="shared" si="18"/>
        <v>4.7774086142859731E-3</v>
      </c>
      <c r="V88" s="304">
        <f t="shared" si="18"/>
        <v>4.7677018644481694E-3</v>
      </c>
      <c r="W88" s="304">
        <f t="shared" si="18"/>
        <v>5.0027386652121307E-3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2.3288163846899752E-3</v>
      </c>
      <c r="C89" s="304">
        <f t="shared" si="19"/>
        <v>2.1347150448361458E-3</v>
      </c>
      <c r="D89" s="304">
        <f t="shared" si="19"/>
        <v>2.0382489645308947E-3</v>
      </c>
      <c r="E89" s="304">
        <f t="shared" si="19"/>
        <v>1.7266956712781818E-3</v>
      </c>
      <c r="F89" s="304">
        <f t="shared" si="19"/>
        <v>1.6848988847554883E-3</v>
      </c>
      <c r="G89" s="304">
        <f t="shared" si="19"/>
        <v>1.9032074128666359E-3</v>
      </c>
      <c r="H89" s="304">
        <f t="shared" si="19"/>
        <v>2.0980155002968529E-3</v>
      </c>
      <c r="I89" s="304">
        <f t="shared" si="19"/>
        <v>2.302256473883556E-3</v>
      </c>
      <c r="J89" s="304">
        <f t="shared" si="19"/>
        <v>2.3148893201076115E-3</v>
      </c>
      <c r="K89" s="304">
        <f t="shared" si="19"/>
        <v>2.114880171394589E-3</v>
      </c>
      <c r="L89" s="304">
        <f t="shared" si="19"/>
        <v>1.7700727436992707E-3</v>
      </c>
      <c r="M89" s="304">
        <f t="shared" si="19"/>
        <v>1.4227757707343358E-3</v>
      </c>
      <c r="N89" s="304">
        <f t="shared" si="19"/>
        <v>8.6648744466482708E-4</v>
      </c>
      <c r="O89" s="304">
        <f t="shared" si="19"/>
        <v>1.4669407573874923E-3</v>
      </c>
      <c r="P89" s="304">
        <f t="shared" si="19"/>
        <v>1.3720650371657058E-3</v>
      </c>
      <c r="Q89" s="304">
        <f t="shared" si="19"/>
        <v>1.4042468026497844E-3</v>
      </c>
      <c r="R89" s="304">
        <f t="shared" si="19"/>
        <v>1.3767860262254422E-3</v>
      </c>
      <c r="S89" s="304">
        <f t="shared" si="19"/>
        <v>1.4101703671171725E-3</v>
      </c>
      <c r="T89" s="304">
        <f t="shared" si="19"/>
        <v>1.2672186523162469E-3</v>
      </c>
      <c r="U89" s="304">
        <f t="shared" si="19"/>
        <v>1.2516085417377341E-3</v>
      </c>
      <c r="V89" s="304">
        <f t="shared" si="19"/>
        <v>1.2466981212314204E-3</v>
      </c>
      <c r="W89" s="304">
        <f t="shared" si="19"/>
        <v>1.3070597849863122E-3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2.7828360217424842E-2</v>
      </c>
      <c r="C90" s="304">
        <f t="shared" si="20"/>
        <v>2.9550321884610892E-2</v>
      </c>
      <c r="D90" s="304">
        <f t="shared" si="20"/>
        <v>2.8531270756414671E-2</v>
      </c>
      <c r="E90" s="304">
        <f t="shared" si="20"/>
        <v>2.6858722543732238E-2</v>
      </c>
      <c r="F90" s="304">
        <f t="shared" si="20"/>
        <v>2.8809491394736115E-2</v>
      </c>
      <c r="G90" s="304">
        <f t="shared" si="20"/>
        <v>1.3969911277379253E-2</v>
      </c>
      <c r="H90" s="304">
        <f t="shared" si="20"/>
        <v>1.8009907413405302E-2</v>
      </c>
      <c r="I90" s="304">
        <f t="shared" si="20"/>
        <v>2.0396676117036296E-2</v>
      </c>
      <c r="J90" s="304">
        <f t="shared" si="20"/>
        <v>1.9671266534980227E-2</v>
      </c>
      <c r="K90" s="304">
        <f t="shared" si="20"/>
        <v>2.4952184234581246E-2</v>
      </c>
      <c r="L90" s="304">
        <f t="shared" si="20"/>
        <v>2.7118842150550253E-2</v>
      </c>
      <c r="M90" s="304">
        <f t="shared" si="20"/>
        <v>2.0590190252404113E-2</v>
      </c>
      <c r="N90" s="304">
        <f t="shared" si="20"/>
        <v>2.9849267206020064E-2</v>
      </c>
      <c r="O90" s="304">
        <f t="shared" si="20"/>
        <v>2.4692726050574071E-2</v>
      </c>
      <c r="P90" s="304">
        <f t="shared" si="20"/>
        <v>2.4323509743850762E-2</v>
      </c>
      <c r="Q90" s="304">
        <f t="shared" si="20"/>
        <v>2.4569945063605745E-2</v>
      </c>
      <c r="R90" s="304">
        <f t="shared" si="20"/>
        <v>2.3853014217046369E-2</v>
      </c>
      <c r="S90" s="304">
        <f t="shared" si="20"/>
        <v>2.4147534279437277E-2</v>
      </c>
      <c r="T90" s="304">
        <f t="shared" si="20"/>
        <v>2.220243187465161E-2</v>
      </c>
      <c r="U90" s="304">
        <f t="shared" si="20"/>
        <v>2.2848792599378338E-2</v>
      </c>
      <c r="V90" s="304">
        <f t="shared" si="20"/>
        <v>2.2479408968683043E-2</v>
      </c>
      <c r="W90" s="304">
        <f t="shared" si="20"/>
        <v>2.2343803994611961E-2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4.2710194951299893E-2</v>
      </c>
      <c r="C91" s="303">
        <f t="shared" si="21"/>
        <v>5.8584160891625783E-2</v>
      </c>
      <c r="D91" s="303">
        <f t="shared" si="21"/>
        <v>6.1403152960775594E-2</v>
      </c>
      <c r="E91" s="303">
        <f t="shared" si="21"/>
        <v>6.818758138905251E-2</v>
      </c>
      <c r="F91" s="303">
        <f t="shared" si="21"/>
        <v>7.1799997988420267E-2</v>
      </c>
      <c r="G91" s="303">
        <f t="shared" si="21"/>
        <v>0.12679120529105506</v>
      </c>
      <c r="H91" s="303">
        <f t="shared" si="21"/>
        <v>0.11047882360782225</v>
      </c>
      <c r="I91" s="303">
        <f t="shared" si="21"/>
        <v>9.0642345715825384E-2</v>
      </c>
      <c r="J91" s="303">
        <f t="shared" si="21"/>
        <v>9.4823331604984101E-2</v>
      </c>
      <c r="K91" s="303">
        <f t="shared" si="21"/>
        <v>8.0291995121888268E-2</v>
      </c>
      <c r="L91" s="303">
        <f t="shared" si="21"/>
        <v>8.0832684911822272E-2</v>
      </c>
      <c r="M91" s="303">
        <f t="shared" si="21"/>
        <v>0.17179829587156767</v>
      </c>
      <c r="N91" s="303">
        <f t="shared" si="21"/>
        <v>9.784663379984071E-2</v>
      </c>
      <c r="O91" s="303">
        <f t="shared" si="21"/>
        <v>0.10602610785069538</v>
      </c>
      <c r="P91" s="303">
        <f t="shared" si="21"/>
        <v>0.13440860799148041</v>
      </c>
      <c r="Q91" s="303">
        <f t="shared" si="21"/>
        <v>0.13155131296509684</v>
      </c>
      <c r="R91" s="303">
        <f t="shared" si="21"/>
        <v>0.13968435239959773</v>
      </c>
      <c r="S91" s="303">
        <f t="shared" si="21"/>
        <v>0.13713042104833273</v>
      </c>
      <c r="T91" s="303">
        <f t="shared" si="21"/>
        <v>0.1514566837790097</v>
      </c>
      <c r="U91" s="303">
        <f t="shared" si="21"/>
        <v>0.14264455604039833</v>
      </c>
      <c r="V91" s="303">
        <f t="shared" si="21"/>
        <v>0.1492852540809578</v>
      </c>
      <c r="W91" s="303">
        <f t="shared" si="21"/>
        <v>0.14559045774944607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0.41842735320801189</v>
      </c>
      <c r="C92" s="237">
        <f t="shared" si="22"/>
        <v>0.41177006517931802</v>
      </c>
      <c r="D92" s="237">
        <f t="shared" si="22"/>
        <v>0.40568400403410565</v>
      </c>
      <c r="E92" s="237">
        <f t="shared" si="22"/>
        <v>0.42042922903193503</v>
      </c>
      <c r="F92" s="237">
        <f t="shared" si="22"/>
        <v>0.42642905419608551</v>
      </c>
      <c r="G92" s="237">
        <f t="shared" si="22"/>
        <v>0.27261739734178869</v>
      </c>
      <c r="H92" s="237">
        <f t="shared" si="22"/>
        <v>0.30472496004498389</v>
      </c>
      <c r="I92" s="237">
        <f t="shared" si="22"/>
        <v>0.33694924687377659</v>
      </c>
      <c r="J92" s="237">
        <f t="shared" si="22"/>
        <v>0.31620558568218382</v>
      </c>
      <c r="K92" s="237">
        <f t="shared" si="22"/>
        <v>0.37891643365071404</v>
      </c>
      <c r="L92" s="237">
        <f t="shared" si="22"/>
        <v>0.41412191435450435</v>
      </c>
      <c r="M92" s="237">
        <f t="shared" si="22"/>
        <v>0.31618987498219386</v>
      </c>
      <c r="N92" s="237">
        <f t="shared" si="22"/>
        <v>0.48818891400611464</v>
      </c>
      <c r="O92" s="237">
        <f t="shared" si="22"/>
        <v>0.39203947912577131</v>
      </c>
      <c r="P92" s="237">
        <f t="shared" si="22"/>
        <v>0.36443889418109982</v>
      </c>
      <c r="Q92" s="237">
        <f t="shared" si="22"/>
        <v>0.37046663658600743</v>
      </c>
      <c r="R92" s="237">
        <f t="shared" si="22"/>
        <v>0.36275464370219052</v>
      </c>
      <c r="S92" s="237">
        <f t="shared" si="22"/>
        <v>0.36478535521565114</v>
      </c>
      <c r="T92" s="237">
        <f t="shared" si="22"/>
        <v>0.35293664206028463</v>
      </c>
      <c r="U92" s="237">
        <f t="shared" si="22"/>
        <v>0.36876531034911503</v>
      </c>
      <c r="V92" s="237">
        <f t="shared" si="22"/>
        <v>0.35973598035482002</v>
      </c>
      <c r="W92" s="237">
        <f t="shared" si="22"/>
        <v>0.35801092269805512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0.40909210392553402</v>
      </c>
      <c r="C96" s="322">
        <f>IF(C$5=0,0,C$5/OIS_fec!C$5)</f>
        <v>0.40285477017721999</v>
      </c>
      <c r="D96" s="322">
        <f>IF(D$5=0,0,D$5/OIS_fec!D$5)</f>
        <v>0.40038752441416914</v>
      </c>
      <c r="E96" s="322">
        <f>IF(E$5=0,0,E$5/OIS_fec!E$5)</f>
        <v>0.40760556436340301</v>
      </c>
      <c r="F96" s="322">
        <f>IF(F$5=0,0,F$5/OIS_fec!F$5)</f>
        <v>0.40722510888712005</v>
      </c>
      <c r="G96" s="322">
        <f>IF(G$5=0,0,G$5/OIS_fec!G$5)</f>
        <v>0.37709873889718476</v>
      </c>
      <c r="H96" s="322">
        <f>IF(H$5=0,0,H$5/OIS_fec!H$5)</f>
        <v>0.38246000712941924</v>
      </c>
      <c r="I96" s="322">
        <f>IF(I$5=0,0,I$5/OIS_fec!I$5)</f>
        <v>0.39151162768690573</v>
      </c>
      <c r="J96" s="322">
        <f>IF(J$5=0,0,J$5/OIS_fec!J$5)</f>
        <v>0.38328959610698482</v>
      </c>
      <c r="K96" s="322">
        <f>IF(K$5=0,0,K$5/OIS_fec!K$5)</f>
        <v>0.39417304378148288</v>
      </c>
      <c r="L96" s="322">
        <f>IF(L$5=0,0,L$5/OIS_fec!L$5)</f>
        <v>0.4033733413352531</v>
      </c>
      <c r="M96" s="322">
        <f>IF(M$5=0,0,M$5/OIS_fec!M$5)</f>
        <v>0.37907967539519599</v>
      </c>
      <c r="N96" s="322">
        <f>IF(N$5=0,0,N$5/OIS_fec!N$5)</f>
        <v>0.42362420799102268</v>
      </c>
      <c r="O96" s="322">
        <f>IF(O$5=0,0,O$5/OIS_fec!O$5)</f>
        <v>0.39964226119769092</v>
      </c>
      <c r="P96" s="322">
        <f>IF(P$5=0,0,P$5/OIS_fec!P$5)</f>
        <v>0.38967461501434963</v>
      </c>
      <c r="Q96" s="322">
        <f>IF(Q$5=0,0,Q$5/OIS_fec!Q$5)</f>
        <v>0.39079898030539045</v>
      </c>
      <c r="R96" s="322">
        <f>IF(R$5=0,0,R$5/OIS_fec!R$5)</f>
        <v>0.3887638745153153</v>
      </c>
      <c r="S96" s="322">
        <f>IF(S$5=0,0,S$5/OIS_fec!S$5)</f>
        <v>0.38938288202278742</v>
      </c>
      <c r="T96" s="322">
        <f>IF(T$5=0,0,T$5/OIS_fec!T$5)</f>
        <v>0.38711336260117113</v>
      </c>
      <c r="U96" s="322">
        <f>IF(U$5=0,0,U$5/OIS_fec!U$5)</f>
        <v>0.3913292818845881</v>
      </c>
      <c r="V96" s="322">
        <f>IF(V$5=0,0,V$5/OIS_fec!V$5)</f>
        <v>0.38914101956299085</v>
      </c>
      <c r="W96" s="322">
        <f>IF(W$5=0,0,W$5/OIS_fec!W$5)</f>
        <v>0.38904982483870504</v>
      </c>
      <c r="DA96" s="95"/>
    </row>
    <row r="97" spans="1:105" ht="12" customHeight="1" x14ac:dyDescent="0.25">
      <c r="A97" s="55" t="s">
        <v>92</v>
      </c>
      <c r="B97" s="332">
        <f>IF(B$6=0,0,B$6/OIS_fec!B$6)</f>
        <v>0.48345758782376436</v>
      </c>
      <c r="C97" s="332">
        <f>IF(C$6=0,0,C$6/OIS_fec!C$6)</f>
        <v>0.47410232770836297</v>
      </c>
      <c r="D97" s="332">
        <f>IF(D$6=0,0,D$6/OIS_fec!D$6)</f>
        <v>0.47558311800465725</v>
      </c>
      <c r="E97" s="332">
        <f>IF(E$6=0,0,E$6/OIS_fec!E$6)</f>
        <v>0.48419218379204498</v>
      </c>
      <c r="F97" s="332">
        <f>IF(F$6=0,0,F$6/OIS_fec!F$6)</f>
        <v>0.48012297021455125</v>
      </c>
      <c r="G97" s="332">
        <f>IF(G$6=0,0,G$6/OIS_fec!G$6)</f>
        <v>0.49416414786773538</v>
      </c>
      <c r="H97" s="332">
        <f>IF(H$6=0,0,H$6/OIS_fec!H$6)</f>
        <v>0.48814022709084143</v>
      </c>
      <c r="I97" s="332">
        <f>IF(I$6=0,0,I$6/OIS_fec!I$6)</f>
        <v>0.48691180763511982</v>
      </c>
      <c r="J97" s="332">
        <f>IF(J$6=0,0,J$6/OIS_fec!J$6)</f>
        <v>0.48453484515790091</v>
      </c>
      <c r="K97" s="332">
        <f>IF(K$6=0,0,K$6/OIS_fec!K$6)</f>
        <v>0.4813021497971916</v>
      </c>
      <c r="L97" s="332">
        <f>IF(L$6=0,0,L$6/OIS_fec!L$6)</f>
        <v>0.48056058285834263</v>
      </c>
      <c r="M97" s="332">
        <f>IF(M$6=0,0,M$6/OIS_fec!M$6)</f>
        <v>0.48092796235807067</v>
      </c>
      <c r="N97" s="332">
        <f>IF(N$6=0,0,N$6/OIS_fec!N$6)</f>
        <v>0.48290026529316682</v>
      </c>
      <c r="O97" s="332">
        <f>IF(O$6=0,0,O$6/OIS_fec!O$6)</f>
        <v>0.48294463053517855</v>
      </c>
      <c r="P97" s="332">
        <f>IF(P$6=0,0,P$6/OIS_fec!P$6)</f>
        <v>0.47850707319628638</v>
      </c>
      <c r="Q97" s="332">
        <f>IF(Q$6=0,0,Q$6/OIS_fec!Q$6)</f>
        <v>0.47896892574820449</v>
      </c>
      <c r="R97" s="332">
        <f>IF(R$6=0,0,R$6/OIS_fec!R$6)</f>
        <v>0.47931952553740431</v>
      </c>
      <c r="S97" s="332">
        <f>IF(S$6=0,0,S$6/OIS_fec!S$6)</f>
        <v>0.47889186973191078</v>
      </c>
      <c r="T97" s="332">
        <f>IF(T$6=0,0,T$6/OIS_fec!T$6)</f>
        <v>0.4816835304205318</v>
      </c>
      <c r="U97" s="332">
        <f>IF(U$6=0,0,U$6/OIS_fec!U$6)</f>
        <v>0.48253019353121629</v>
      </c>
      <c r="V97" s="332">
        <f>IF(V$6=0,0,V$6/OIS_fec!V$6)</f>
        <v>0.48178929902875489</v>
      </c>
      <c r="W97" s="332">
        <f>IF(W$6=0,0,W$6/OIS_fec!W$6)</f>
        <v>0.48179367608058526</v>
      </c>
      <c r="DA97" s="67"/>
    </row>
    <row r="98" spans="1:105" ht="12" customHeight="1" x14ac:dyDescent="0.25">
      <c r="A98" s="202" t="s">
        <v>93</v>
      </c>
      <c r="B98" s="333">
        <f>IF(B$7=0,0,B$7/OIS_fec!B$7)</f>
        <v>0.12285132762790309</v>
      </c>
      <c r="C98" s="333">
        <f>IF(C$7=0,0,C$7/OIS_fec!C$7)</f>
        <v>0.12089261143525316</v>
      </c>
      <c r="D98" s="333">
        <f>IF(D$7=0,0,D$7/OIS_fec!D$7)</f>
        <v>0.12121531261315519</v>
      </c>
      <c r="E98" s="333">
        <f>IF(E$7=0,0,E$7/OIS_fec!E$7)</f>
        <v>0.12311883831420015</v>
      </c>
      <c r="F98" s="333">
        <f>IF(F$7=0,0,F$7/OIS_fec!F$7)</f>
        <v>0.12217241621301426</v>
      </c>
      <c r="G98" s="333">
        <f>IF(G$7=0,0,G$7/OIS_fec!G$7)</f>
        <v>0.12575593341258701</v>
      </c>
      <c r="H98" s="333">
        <f>IF(H$7=0,0,H$7/OIS_fec!H$7)</f>
        <v>0.12412914058587197</v>
      </c>
      <c r="I98" s="333">
        <f>IF(I$7=0,0,I$7/OIS_fec!I$7)</f>
        <v>0.12381392512206502</v>
      </c>
      <c r="J98" s="333">
        <f>IF(J$7=0,0,J$7/OIS_fec!J$7)</f>
        <v>0.12326361329498167</v>
      </c>
      <c r="K98" s="333">
        <f>IF(K$7=0,0,K$7/OIS_fec!K$7)</f>
        <v>0.12247156322719148</v>
      </c>
      <c r="L98" s="333">
        <f>IF(L$7=0,0,L$7/OIS_fec!L$7)</f>
        <v>0.12234527406548339</v>
      </c>
      <c r="M98" s="333">
        <f>IF(M$7=0,0,M$7/OIS_fec!M$7)</f>
        <v>0.12243149448169945</v>
      </c>
      <c r="N98" s="333">
        <f>IF(N$7=0,0,N$7/OIS_fec!N$7)</f>
        <v>0.1229858213749485</v>
      </c>
      <c r="O98" s="333">
        <f>IF(O$7=0,0,O$7/OIS_fec!O$7)</f>
        <v>0.12291599497516149</v>
      </c>
      <c r="P98" s="333">
        <f>IF(P$7=0,0,P$7/OIS_fec!P$7)</f>
        <v>0.12190113492574099</v>
      </c>
      <c r="Q98" s="333">
        <f>IF(Q$7=0,0,Q$7/OIS_fec!Q$7)</f>
        <v>0.12200595783917381</v>
      </c>
      <c r="R98" s="333">
        <f>IF(R$7=0,0,R$7/OIS_fec!R$7)</f>
        <v>0.12209586216885317</v>
      </c>
      <c r="S98" s="333">
        <f>IF(S$7=0,0,S$7/OIS_fec!S$7)</f>
        <v>0.12199626448343392</v>
      </c>
      <c r="T98" s="333">
        <f>IF(T$7=0,0,T$7/OIS_fec!T$7)</f>
        <v>0.12267155811833502</v>
      </c>
      <c r="U98" s="333">
        <f>IF(U$7=0,0,U$7/OIS_fec!U$7)</f>
        <v>0.12287814367760679</v>
      </c>
      <c r="V98" s="333">
        <f>IF(V$7=0,0,V$7/OIS_fec!V$7)</f>
        <v>0.12270969863179541</v>
      </c>
      <c r="W98" s="333">
        <f>IF(W$7=0,0,W$7/OIS_fec!W$7)</f>
        <v>0.12271375613747741</v>
      </c>
      <c r="DA98" s="174"/>
    </row>
    <row r="99" spans="1:105" ht="12" customHeight="1" x14ac:dyDescent="0.25">
      <c r="A99" s="202" t="s">
        <v>94</v>
      </c>
      <c r="B99" s="333">
        <f>IF(B$8=0,0,B$8/OIS_fec!B$8)</f>
        <v>0.66602091948988251</v>
      </c>
      <c r="C99" s="333">
        <f>IF(C$8=0,0,C$8/OIS_fec!C$8)</f>
        <v>0.65702001077230421</v>
      </c>
      <c r="D99" s="333">
        <f>IF(D$8=0,0,D$8/OIS_fec!D$8)</f>
        <v>0.65852267814229415</v>
      </c>
      <c r="E99" s="333">
        <f>IF(E$8=0,0,E$8/OIS_fec!E$8)</f>
        <v>0.66752860248216073</v>
      </c>
      <c r="F99" s="333">
        <f>IF(F$8=0,0,F$8/OIS_fec!F$8)</f>
        <v>0.66293577962386208</v>
      </c>
      <c r="G99" s="333">
        <f>IF(G$8=0,0,G$8/OIS_fec!G$8)</f>
        <v>0.6813738016919213</v>
      </c>
      <c r="H99" s="333">
        <f>IF(H$8=0,0,H$8/OIS_fec!H$8)</f>
        <v>0.67269750926258531</v>
      </c>
      <c r="I99" s="333">
        <f>IF(I$8=0,0,I$8/OIS_fec!I$8)</f>
        <v>0.67107516434692949</v>
      </c>
      <c r="J99" s="333">
        <f>IF(J$8=0,0,J$8/OIS_fec!J$8)</f>
        <v>0.66838462629443707</v>
      </c>
      <c r="K99" s="333">
        <f>IF(K$8=0,0,K$8/OIS_fec!K$8)</f>
        <v>0.66443518758290687</v>
      </c>
      <c r="L99" s="333">
        <f>IF(L$8=0,0,L$8/OIS_fec!L$8)</f>
        <v>0.66392073080067315</v>
      </c>
      <c r="M99" s="333">
        <f>IF(M$8=0,0,M$8/OIS_fec!M$8)</f>
        <v>0.66434132111482369</v>
      </c>
      <c r="N99" s="333">
        <f>IF(N$8=0,0,N$8/OIS_fec!N$8)</f>
        <v>0.66726776383588682</v>
      </c>
      <c r="O99" s="333">
        <f>IF(O$8=0,0,O$8/OIS_fec!O$8)</f>
        <v>0.66673696281158923</v>
      </c>
      <c r="P99" s="333">
        <f>IF(P$8=0,0,P$8/OIS_fec!P$8)</f>
        <v>0.66183764604924045</v>
      </c>
      <c r="Q99" s="333">
        <f>IF(Q$8=0,0,Q$8/OIS_fec!Q$8)</f>
        <v>0.66234000030906703</v>
      </c>
      <c r="R99" s="333">
        <f>IF(R$8=0,0,R$8/OIS_fec!R$8)</f>
        <v>0.66279375509706162</v>
      </c>
      <c r="S99" s="333">
        <f>IF(S$8=0,0,S$8/OIS_fec!S$8)</f>
        <v>0.66231030846185102</v>
      </c>
      <c r="T99" s="333">
        <f>IF(T$8=0,0,T$8/OIS_fec!T$8)</f>
        <v>0.66565541866691336</v>
      </c>
      <c r="U99" s="333">
        <f>IF(U$8=0,0,U$8/OIS_fec!U$8)</f>
        <v>0.66668845697765544</v>
      </c>
      <c r="V99" s="333">
        <f>IF(V$8=0,0,V$8/OIS_fec!V$8)</f>
        <v>0.66587331889086399</v>
      </c>
      <c r="W99" s="333">
        <f>IF(W$8=0,0,W$8/OIS_fec!W$8)</f>
        <v>0.66590027250286676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0.48081258968890306</v>
      </c>
      <c r="C100" s="333">
        <f>IF(C$9=0,0,C$9/OIS_fec!C$9)</f>
        <v>0.47121623403255691</v>
      </c>
      <c r="D100" s="333">
        <f>IF(D$9=0,0,D$9/OIS_fec!D$9)</f>
        <v>0.47271531239536041</v>
      </c>
      <c r="E100" s="333">
        <f>IF(E$9=0,0,E$9/OIS_fec!E$9)</f>
        <v>0.48143153980010917</v>
      </c>
      <c r="F100" s="333">
        <f>IF(F$9=0,0,F$9/OIS_fec!F$9)</f>
        <v>0.47736404177246727</v>
      </c>
      <c r="G100" s="333">
        <f>IF(G$9=0,0,G$9/OIS_fec!G$9)</f>
        <v>0.49112786789697005</v>
      </c>
      <c r="H100" s="333">
        <f>IF(H$9=0,0,H$9/OIS_fec!H$9)</f>
        <v>0.4852900969300582</v>
      </c>
      <c r="I100" s="333">
        <f>IF(I$9=0,0,I$9/OIS_fec!I$9)</f>
        <v>0.4840881562239514</v>
      </c>
      <c r="J100" s="333">
        <f>IF(J$9=0,0,J$9/OIS_fec!J$9)</f>
        <v>0.48170064733147488</v>
      </c>
      <c r="K100" s="333">
        <f>IF(K$9=0,0,K$9/OIS_fec!K$9)</f>
        <v>0.47851071009459561</v>
      </c>
      <c r="L100" s="333">
        <f>IF(L$9=0,0,L$9/OIS_fec!L$9)</f>
        <v>0.47771371988357114</v>
      </c>
      <c r="M100" s="333">
        <f>IF(M$9=0,0,M$9/OIS_fec!M$9)</f>
        <v>0.4780802111221083</v>
      </c>
      <c r="N100" s="333">
        <f>IF(N$9=0,0,N$9/OIS_fec!N$9)</f>
        <v>0.47994753897603765</v>
      </c>
      <c r="O100" s="333">
        <f>IF(O$9=0,0,O$9/OIS_fec!O$9)</f>
        <v>0.48008146429143256</v>
      </c>
      <c r="P100" s="333">
        <f>IF(P$9=0,0,P$9/OIS_fec!P$9)</f>
        <v>0.47562099385723594</v>
      </c>
      <c r="Q100" s="333">
        <f>IF(Q$9=0,0,Q$9/OIS_fec!Q$9)</f>
        <v>0.47608549542000983</v>
      </c>
      <c r="R100" s="333">
        <f>IF(R$9=0,0,R$9/OIS_fec!R$9)</f>
        <v>0.47642574137901611</v>
      </c>
      <c r="S100" s="333">
        <f>IF(S$9=0,0,S$9/OIS_fec!S$9)</f>
        <v>0.47599847571357218</v>
      </c>
      <c r="T100" s="333">
        <f>IF(T$9=0,0,T$9/OIS_fec!T$9)</f>
        <v>0.47876208254634101</v>
      </c>
      <c r="U100" s="333">
        <f>IF(U$9=0,0,U$9/OIS_fec!U$9)</f>
        <v>0.47960011134903896</v>
      </c>
      <c r="V100" s="333">
        <f>IF(V$9=0,0,V$9/OIS_fec!V$9)</f>
        <v>0.47885282342285429</v>
      </c>
      <c r="W100" s="333">
        <f>IF(W$9=0,0,W$9/OIS_fec!W$9)</f>
        <v>0.47885379851941867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0.78720308818662832</v>
      </c>
      <c r="C101" s="334">
        <f>IF(C$10=0,0,C$10/OIS_fec!C$10)</f>
        <v>0.76863397020975011</v>
      </c>
      <c r="D101" s="334">
        <f>IF(D$10=0,0,D$10/OIS_fec!D$10)</f>
        <v>0.7607221851430217</v>
      </c>
      <c r="E101" s="334">
        <f>IF(E$10=0,0,E$10/OIS_fec!E$10)</f>
        <v>0.79331590022640452</v>
      </c>
      <c r="F101" s="334">
        <f>IF(F$10=0,0,F$10/OIS_fec!F$10)</f>
        <v>0.78211488985412214</v>
      </c>
      <c r="G101" s="334">
        <f>IF(G$10=0,0,G$10/OIS_fec!G$10)</f>
        <v>0.74427770052205289</v>
      </c>
      <c r="H101" s="334">
        <f>IF(H$10=0,0,H$10/OIS_fec!H$10)</f>
        <v>0.74416652407215866</v>
      </c>
      <c r="I101" s="334">
        <f>IF(I$10=0,0,I$10/OIS_fec!I$10)</f>
        <v>0.7543139340574635</v>
      </c>
      <c r="J101" s="334">
        <f>IF(J$10=0,0,J$10/OIS_fec!J$10)</f>
        <v>0.73532819701251861</v>
      </c>
      <c r="K101" s="334">
        <f>IF(K$10=0,0,K$10/OIS_fec!K$10)</f>
        <v>0.7604458553376775</v>
      </c>
      <c r="L101" s="334">
        <f>IF(L$10=0,0,L$10/OIS_fec!L$10)</f>
        <v>0.78094447035256698</v>
      </c>
      <c r="M101" s="334">
        <f>IF(M$10=0,0,M$10/OIS_fec!M$10)</f>
        <v>0.72571304621669797</v>
      </c>
      <c r="N101" s="334">
        <f>IF(N$10=0,0,N$10/OIS_fec!N$10)</f>
        <v>0.81667739426974095</v>
      </c>
      <c r="O101" s="334">
        <f>IF(O$10=0,0,O$10/OIS_fec!O$10)</f>
        <v>0.7820812926395212</v>
      </c>
      <c r="P101" s="334">
        <f>IF(P$10=0,0,P$10/OIS_fec!P$10)</f>
        <v>0.7519428266821413</v>
      </c>
      <c r="Q101" s="334">
        <f>IF(Q$10=0,0,Q$10/OIS_fec!Q$10)</f>
        <v>0.75546539765950926</v>
      </c>
      <c r="R101" s="334">
        <f>IF(R$10=0,0,R$10/OIS_fec!R$10)</f>
        <v>0.75066914157604647</v>
      </c>
      <c r="S101" s="334">
        <f>IF(S$10=0,0,S$10/OIS_fec!S$10)</f>
        <v>0.75215468619818038</v>
      </c>
      <c r="T101" s="334">
        <f>IF(T$10=0,0,T$10/OIS_fec!T$10)</f>
        <v>0.75135845259333922</v>
      </c>
      <c r="U101" s="334">
        <f>IF(U$10=0,0,U$10/OIS_fec!U$10)</f>
        <v>0.76288184056486974</v>
      </c>
      <c r="V101" s="334">
        <f>IF(V$10=0,0,V$10/OIS_fec!V$10)</f>
        <v>0.76116191048585979</v>
      </c>
      <c r="W101" s="334">
        <f>IF(W$10=0,0,W$10/OIS_fec!W$10)</f>
        <v>0.76235180304816352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0.4172262886001572</v>
      </c>
      <c r="C102" s="350">
        <f>IF(C$16=0,0,C$16/OIS_fec!C$16)</f>
        <v>0.41646237928287222</v>
      </c>
      <c r="D102" s="350">
        <f>IF(D$16=0,0,D$16/OIS_fec!D$16)</f>
        <v>0.41573482880390228</v>
      </c>
      <c r="E102" s="350">
        <f>IF(E$16=0,0,E$16/OIS_fec!E$16)</f>
        <v>0.41773112553880454</v>
      </c>
      <c r="F102" s="350">
        <f>IF(F$16=0,0,F$16/OIS_fec!F$16)</f>
        <v>0.41465979098657807</v>
      </c>
      <c r="G102" s="350">
        <f>IF(G$16=0,0,G$16/OIS_fec!G$16)</f>
        <v>0.42286351342407474</v>
      </c>
      <c r="H102" s="350">
        <f>IF(H$16=0,0,H$16/OIS_fec!H$16)</f>
        <v>0.41967731589564977</v>
      </c>
      <c r="I102" s="350">
        <f>IF(I$16=0,0,I$16/OIS_fec!I$16)</f>
        <v>0.42017218108934179</v>
      </c>
      <c r="J102" s="350">
        <f>IF(J$16=0,0,J$16/OIS_fec!J$16)</f>
        <v>0.41758340576020192</v>
      </c>
      <c r="K102" s="350">
        <f>IF(K$16=0,0,K$16/OIS_fec!K$16)</f>
        <v>0.41291787003391983</v>
      </c>
      <c r="L102" s="350">
        <f>IF(L$16=0,0,L$16/OIS_fec!L$16)</f>
        <v>0.41550536298308566</v>
      </c>
      <c r="M102" s="350">
        <f>IF(M$16=0,0,M$16/OIS_fec!M$16)</f>
        <v>0.41494100308656812</v>
      </c>
      <c r="N102" s="350">
        <f>IF(N$16=0,0,N$16/OIS_fec!N$16)</f>
        <v>0.41302265619528344</v>
      </c>
      <c r="O102" s="350">
        <f>IF(O$16=0,0,O$16/OIS_fec!O$16)</f>
        <v>0.41880855120112703</v>
      </c>
      <c r="P102" s="350">
        <f>IF(P$16=0,0,P$16/OIS_fec!P$16)</f>
        <v>0.411810999727106</v>
      </c>
      <c r="Q102" s="350">
        <f>IF(Q$16=0,0,Q$16/OIS_fec!Q$16)</f>
        <v>0.40848682806259645</v>
      </c>
      <c r="R102" s="350">
        <f>IF(R$16=0,0,R$16/OIS_fec!R$16)</f>
        <v>0.40878216568486225</v>
      </c>
      <c r="S102" s="350">
        <f>IF(S$16=0,0,S$16/OIS_fec!S$16)</f>
        <v>0.4086546071277658</v>
      </c>
      <c r="T102" s="350">
        <f>IF(T$16=0,0,T$16/OIS_fec!T$16)</f>
        <v>0.40980318414399974</v>
      </c>
      <c r="U102" s="350">
        <f>IF(U$16=0,0,U$16/OIS_fec!U$16)</f>
        <v>0.4109326424693201</v>
      </c>
      <c r="V102" s="350">
        <f>IF(V$16=0,0,V$16/OIS_fec!V$16)</f>
        <v>0.41188380756177734</v>
      </c>
      <c r="W102" s="350">
        <f>IF(W$16=0,0,W$16/OIS_fec!W$16)</f>
        <v>0.41130179388558152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0.26240080593990389</v>
      </c>
      <c r="C103" s="350">
        <f>IF(C$27=0,0,C$27/OIS_fec!C$27)</f>
        <v>0.262534903769437</v>
      </c>
      <c r="D103" s="350">
        <f>IF(D$27=0,0,D$27/OIS_fec!D$27)</f>
        <v>0.26312499917174725</v>
      </c>
      <c r="E103" s="350">
        <f>IF(E$27=0,0,E$27/OIS_fec!E$27)</f>
        <v>0.26408290290130038</v>
      </c>
      <c r="F103" s="350">
        <f>IF(F$27=0,0,F$27/OIS_fec!F$27)</f>
        <v>0.26364955433279663</v>
      </c>
      <c r="G103" s="350">
        <f>IF(G$27=0,0,G$27/OIS_fec!G$27)</f>
        <v>0.26054823660160836</v>
      </c>
      <c r="H103" s="350">
        <f>IF(H$27=0,0,H$27/OIS_fec!H$27)</f>
        <v>0.26104397526922041</v>
      </c>
      <c r="I103" s="350">
        <f>IF(I$27=0,0,I$27/OIS_fec!I$27)</f>
        <v>0.26184124062835823</v>
      </c>
      <c r="J103" s="350">
        <f>IF(J$27=0,0,J$27/OIS_fec!J$27)</f>
        <v>0.25992741909791006</v>
      </c>
      <c r="K103" s="350">
        <f>IF(K$27=0,0,K$27/OIS_fec!K$27)</f>
        <v>0.25789618264222031</v>
      </c>
      <c r="L103" s="350">
        <f>IF(L$27=0,0,L$27/OIS_fec!L$27)</f>
        <v>0.2605821069444601</v>
      </c>
      <c r="M103" s="350">
        <f>IF(M$27=0,0,M$27/OIS_fec!M$27)</f>
        <v>0.25663995313829407</v>
      </c>
      <c r="N103" s="350">
        <f>IF(N$27=0,0,N$27/OIS_fec!N$27)</f>
        <v>0.25927182164980417</v>
      </c>
      <c r="O103" s="350">
        <f>IF(O$27=0,0,O$27/OIS_fec!O$27)</f>
        <v>0.26189594026258722</v>
      </c>
      <c r="P103" s="350">
        <f>IF(P$27=0,0,P$27/OIS_fec!P$27)</f>
        <v>0.25960568848352467</v>
      </c>
      <c r="Q103" s="350">
        <f>IF(Q$27=0,0,Q$27/OIS_fec!Q$27)</f>
        <v>0.25904139582456742</v>
      </c>
      <c r="R103" s="350">
        <f>IF(R$27=0,0,R$27/OIS_fec!R$27)</f>
        <v>0.25867251260308544</v>
      </c>
      <c r="S103" s="350">
        <f>IF(S$27=0,0,S$27/OIS_fec!S$27)</f>
        <v>0.25898588290383073</v>
      </c>
      <c r="T103" s="350">
        <f>IF(T$27=0,0,T$27/OIS_fec!T$27)</f>
        <v>0.25837624230259926</v>
      </c>
      <c r="U103" s="350">
        <f>IF(U$27=0,0,U$27/OIS_fec!U$27)</f>
        <v>0.25853961917918894</v>
      </c>
      <c r="V103" s="350">
        <f>IF(V$27=0,0,V$27/OIS_fec!V$27)</f>
        <v>0.25812480303255675</v>
      </c>
      <c r="W103" s="350">
        <f>IF(W$27=0,0,W$27/OIS_fec!W$27)</f>
        <v>0.25831730109035367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0.26089955758174471</v>
      </c>
      <c r="C104" s="350">
        <f>IF(C$35=0,0,C$35/OIS_fec!C$35)</f>
        <v>0.25882989355112834</v>
      </c>
      <c r="D104" s="350">
        <f>IF(D$35=0,0,D$35/OIS_fec!D$35)</f>
        <v>0.26083095368679626</v>
      </c>
      <c r="E104" s="350">
        <f>IF(E$35=0,0,E$35/OIS_fec!E$35)</f>
        <v>0.26142698240770995</v>
      </c>
      <c r="F104" s="350">
        <f>IF(F$35=0,0,F$35/OIS_fec!F$35)</f>
        <v>0.26107001262859492</v>
      </c>
      <c r="G104" s="350">
        <f>IF(G$35=0,0,G$35/OIS_fec!G$35)</f>
        <v>0.25934490698442314</v>
      </c>
      <c r="H104" s="350">
        <f>IF(H$35=0,0,H$35/OIS_fec!H$35)</f>
        <v>0.25886512012539026</v>
      </c>
      <c r="I104" s="350">
        <f>IF(I$35=0,0,I$35/OIS_fec!I$35)</f>
        <v>0.25943185390775697</v>
      </c>
      <c r="J104" s="350">
        <f>IF(J$35=0,0,J$35/OIS_fec!J$35)</f>
        <v>0.25950519068658623</v>
      </c>
      <c r="K104" s="350">
        <f>IF(K$35=0,0,K$35/OIS_fec!K$35)</f>
        <v>0.26036994042203737</v>
      </c>
      <c r="L104" s="350">
        <f>IF(L$35=0,0,L$35/OIS_fec!L$35)</f>
        <v>0.26254969697288499</v>
      </c>
      <c r="M104" s="350">
        <f>IF(M$35=0,0,M$35/OIS_fec!M$35)</f>
        <v>0.26114070469403966</v>
      </c>
      <c r="N104" s="350">
        <f>IF(N$35=0,0,N$35/OIS_fec!N$35)</f>
        <v>0.26999189789309325</v>
      </c>
      <c r="O104" s="350">
        <f>IF(O$35=0,0,O$35/OIS_fec!O$35)</f>
        <v>0.26333284457930206</v>
      </c>
      <c r="P104" s="350">
        <f>IF(P$35=0,0,P$35/OIS_fec!P$35)</f>
        <v>0.26079889947540585</v>
      </c>
      <c r="Q104" s="350">
        <f>IF(Q$35=0,0,Q$35/OIS_fec!Q$35)</f>
        <v>0.2601413427839121</v>
      </c>
      <c r="R104" s="350">
        <f>IF(R$35=0,0,R$35/OIS_fec!R$35)</f>
        <v>0.26059538949341521</v>
      </c>
      <c r="S104" s="350">
        <f>IF(S$35=0,0,S$35/OIS_fec!S$35)</f>
        <v>0.26075754855997862</v>
      </c>
      <c r="T104" s="350">
        <f>IF(T$35=0,0,T$35/OIS_fec!T$35)</f>
        <v>0.26098985435438599</v>
      </c>
      <c r="U104" s="350">
        <f>IF(U$35=0,0,U$35/OIS_fec!U$35)</f>
        <v>0.26229939970139299</v>
      </c>
      <c r="V104" s="350">
        <f>IF(V$35=0,0,V$35/OIS_fec!V$35)</f>
        <v>0.26229128645270144</v>
      </c>
      <c r="W104" s="350">
        <f>IF(W$35=0,0,W$35/OIS_fec!W$35)</f>
        <v>0.26184940163525922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0.64566540934620009</v>
      </c>
      <c r="C105" s="350">
        <f>IF(C$54=0,0,C$54/OIS_fec!C$54)</f>
        <v>0.65621392239655363</v>
      </c>
      <c r="D105" s="350">
        <f>IF(D$54=0,0,D$54/OIS_fec!D$54)</f>
        <v>0.65343855043694909</v>
      </c>
      <c r="E105" s="350">
        <f>IF(E$54=0,0,E$54/OIS_fec!E$54)</f>
        <v>0.66166566638203328</v>
      </c>
      <c r="F105" s="350">
        <f>IF(F$54=0,0,F$54/OIS_fec!F$54)</f>
        <v>0.66128357970107787</v>
      </c>
      <c r="G105" s="350">
        <f>IF(G$54=0,0,G$54/OIS_fec!G$54)</f>
        <v>0.61131984180472931</v>
      </c>
      <c r="H105" s="350">
        <f>IF(H$54=0,0,H$54/OIS_fec!H$54)</f>
        <v>0.62420365152944857</v>
      </c>
      <c r="I105" s="350">
        <f>IF(I$54=0,0,I$54/OIS_fec!I$54)</f>
        <v>0.62629558709957733</v>
      </c>
      <c r="J105" s="350">
        <f>IF(J$54=0,0,J$54/OIS_fec!J$54)</f>
        <v>0.62098050552139628</v>
      </c>
      <c r="K105" s="350">
        <f>IF(K$54=0,0,K$54/OIS_fec!K$54)</f>
        <v>0.64261886618331965</v>
      </c>
      <c r="L105" s="350">
        <f>IF(L$54=0,0,L$54/OIS_fec!L$54)</f>
        <v>0.65883944657022264</v>
      </c>
      <c r="M105" s="350">
        <f>IF(M$54=0,0,M$54/OIS_fec!M$54)</f>
        <v>0.6538827439652366</v>
      </c>
      <c r="N105" s="350">
        <f>IF(N$54=0,0,N$54/OIS_fec!N$54)</f>
        <v>0.69640209256839569</v>
      </c>
      <c r="O105" s="350">
        <f>IF(O$54=0,0,O$54/OIS_fec!O$54)</f>
        <v>0.66352405330671049</v>
      </c>
      <c r="P105" s="350">
        <f>IF(P$54=0,0,P$54/OIS_fec!P$54)</f>
        <v>0.66377456072426266</v>
      </c>
      <c r="Q105" s="350">
        <f>IF(Q$54=0,0,Q$54/OIS_fec!Q$54)</f>
        <v>0.66200392377909123</v>
      </c>
      <c r="R105" s="350">
        <f>IF(R$54=0,0,R$54/OIS_fec!R$54)</f>
        <v>0.66128716500886042</v>
      </c>
      <c r="S105" s="350">
        <f>IF(S$54=0,0,S$54/OIS_fec!S$54)</f>
        <v>0.6603935280830745</v>
      </c>
      <c r="T105" s="350">
        <f>IF(T$54=0,0,T$54/OIS_fec!T$54)</f>
        <v>0.66162793576894074</v>
      </c>
      <c r="U105" s="350">
        <f>IF(U$54=0,0,U$54/OIS_fec!U$54)</f>
        <v>0.66379172638054196</v>
      </c>
      <c r="V105" s="350">
        <f>IF(V$54=0,0,V$54/OIS_fec!V$54)</f>
        <v>0.66295104714093045</v>
      </c>
      <c r="W105" s="350">
        <f>IF(W$54=0,0,W$54/OIS_fec!W$54)</f>
        <v>0.65975167193494311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0.36617966629007448</v>
      </c>
      <c r="C106" s="350">
        <f>IF(C$68=0,0,C$68/OIS_fec!C$68)</f>
        <v>0.36243685161765554</v>
      </c>
      <c r="D106" s="350">
        <f>IF(D$68=0,0,D$68/OIS_fec!D$68)</f>
        <v>0.36464493447997437</v>
      </c>
      <c r="E106" s="350">
        <f>IF(E$68=0,0,E$68/OIS_fec!E$68)</f>
        <v>0.36671662703861774</v>
      </c>
      <c r="F106" s="350">
        <f>IF(F$68=0,0,F$68/OIS_fec!F$68)</f>
        <v>0.36450059757402281</v>
      </c>
      <c r="G106" s="350">
        <f>IF(G$68=0,0,G$68/OIS_fec!G$68)</f>
        <v>0.36346717000983342</v>
      </c>
      <c r="H106" s="350">
        <f>IF(H$68=0,0,H$68/OIS_fec!H$68)</f>
        <v>0.363710414570455</v>
      </c>
      <c r="I106" s="350">
        <f>IF(I$68=0,0,I$68/OIS_fec!I$68)</f>
        <v>0.36464508190074085</v>
      </c>
      <c r="J106" s="350">
        <f>IF(J$68=0,0,J$68/OIS_fec!J$68)</f>
        <v>0.36268156668354623</v>
      </c>
      <c r="K106" s="350">
        <f>IF(K$68=0,0,K$68/OIS_fec!K$68)</f>
        <v>0.36564771611492469</v>
      </c>
      <c r="L106" s="350">
        <f>IF(L$68=0,0,L$68/OIS_fec!L$68)</f>
        <v>0.36403634211081382</v>
      </c>
      <c r="M106" s="350">
        <f>IF(M$68=0,0,M$68/OIS_fec!M$68)</f>
        <v>0.36225273623224385</v>
      </c>
      <c r="N106" s="350">
        <f>IF(N$68=0,0,N$68/OIS_fec!N$68)</f>
        <v>0.36197515782463507</v>
      </c>
      <c r="O106" s="350">
        <f>IF(O$68=0,0,O$68/OIS_fec!O$68)</f>
        <v>0.36071789419559463</v>
      </c>
      <c r="P106" s="350">
        <f>IF(P$68=0,0,P$68/OIS_fec!P$68)</f>
        <v>0.36100305562862905</v>
      </c>
      <c r="Q106" s="350">
        <f>IF(Q$68=0,0,Q$68/OIS_fec!Q$68)</f>
        <v>0.36085204769625873</v>
      </c>
      <c r="R106" s="350">
        <f>IF(R$68=0,0,R$68/OIS_fec!R$68)</f>
        <v>0.36071663636912793</v>
      </c>
      <c r="S106" s="350">
        <f>IF(S$68=0,0,S$68/OIS_fec!S$68)</f>
        <v>0.36099162268123847</v>
      </c>
      <c r="T106" s="350">
        <f>IF(T$68=0,0,T$68/OIS_fec!T$68)</f>
        <v>0.36093634863889063</v>
      </c>
      <c r="U106" s="350">
        <f>IF(U$68=0,0,U$68/OIS_fec!U$68)</f>
        <v>0.36115097358688569</v>
      </c>
      <c r="V106" s="350">
        <f>IF(V$68=0,0,V$68/OIS_fec!V$68)</f>
        <v>0.36107586795021396</v>
      </c>
      <c r="W106" s="350">
        <f>IF(W$68=0,0,W$68/OIS_fec!W$68)</f>
        <v>0.36094689823392923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0.49431633010977144</v>
      </c>
      <c r="C107" s="335">
        <f>IF(C$69=0,0,C$69/OIS_fec!C$69)</f>
        <v>0.48990305217601526</v>
      </c>
      <c r="D107" s="335">
        <f>IF(D$69=0,0,D$69/OIS_fec!D$69)</f>
        <v>0.49064852444756618</v>
      </c>
      <c r="E107" s="335">
        <f>IF(E$69=0,0,E$69/OIS_fec!E$69)</f>
        <v>0.49526594484743641</v>
      </c>
      <c r="F107" s="335">
        <f>IF(F$69=0,0,F$69/OIS_fec!F$69)</f>
        <v>0.49282249407749257</v>
      </c>
      <c r="G107" s="335">
        <f>IF(G$69=0,0,G$69/OIS_fec!G$69)</f>
        <v>0.5037166290617785</v>
      </c>
      <c r="H107" s="335">
        <f>IF(H$69=0,0,H$69/OIS_fec!H$69)</f>
        <v>0.49825846945403696</v>
      </c>
      <c r="I107" s="335">
        <f>IF(I$69=0,0,I$69/OIS_fec!I$69)</f>
        <v>0.49730536690574384</v>
      </c>
      <c r="J107" s="335">
        <f>IF(J$69=0,0,J$69/OIS_fec!J$69)</f>
        <v>0.49583918498858126</v>
      </c>
      <c r="K107" s="335">
        <f>IF(K$69=0,0,K$69/OIS_fec!K$69)</f>
        <v>0.49364936420908528</v>
      </c>
      <c r="L107" s="335">
        <f>IF(L$69=0,0,L$69/OIS_fec!L$69)</f>
        <v>0.49344373569298755</v>
      </c>
      <c r="M107" s="335">
        <f>IF(M$69=0,0,M$69/OIS_fec!M$69)</f>
        <v>0.49366936096916925</v>
      </c>
      <c r="N107" s="335">
        <f>IF(N$69=0,0,N$69/OIS_fec!N$69)</f>
        <v>0.49541590777719297</v>
      </c>
      <c r="O107" s="335">
        <f>IF(O$69=0,0,O$69/OIS_fec!O$69)</f>
        <v>0.49498335576996066</v>
      </c>
      <c r="P107" s="335">
        <f>IF(P$69=0,0,P$69/OIS_fec!P$69)</f>
        <v>0.4923862619627995</v>
      </c>
      <c r="Q107" s="335">
        <f>IF(Q$69=0,0,Q$69/OIS_fec!Q$69)</f>
        <v>0.49264853896621774</v>
      </c>
      <c r="R107" s="335">
        <f>IF(R$69=0,0,R$69/OIS_fec!R$69)</f>
        <v>0.49290173433137519</v>
      </c>
      <c r="S107" s="335">
        <f>IF(S$69=0,0,S$69/OIS_fec!S$69)</f>
        <v>0.49264460748710509</v>
      </c>
      <c r="T107" s="335">
        <f>IF(T$69=0,0,T$69/OIS_fec!T$69)</f>
        <v>0.49448085407748826</v>
      </c>
      <c r="U107" s="335">
        <f>IF(U$69=0,0,U$69/OIS_fec!U$69)</f>
        <v>0.4950595277597632</v>
      </c>
      <c r="V107" s="335">
        <f>IF(V$69=0,0,V$69/OIS_fec!V$69)</f>
        <v>0.49462264726379296</v>
      </c>
      <c r="W107" s="335">
        <f>IF(W$69=0,0,W$69/OIS_fec!W$69)</f>
        <v>0.49464264784806589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HU: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147.1432611789545</v>
      </c>
      <c r="C5" s="225">
        <v>165.02487888143051</v>
      </c>
      <c r="D5" s="225">
        <v>192.1458880849934</v>
      </c>
      <c r="E5" s="225">
        <v>206.7091380385038</v>
      </c>
      <c r="F5" s="225">
        <v>172.9773756058112</v>
      </c>
      <c r="G5" s="225">
        <v>219.85831224241079</v>
      </c>
      <c r="H5" s="225">
        <v>231.56711323648059</v>
      </c>
      <c r="I5" s="225">
        <v>178.6804308024445</v>
      </c>
      <c r="J5" s="225">
        <v>238.00784688199781</v>
      </c>
      <c r="K5" s="225">
        <v>234.40457592377109</v>
      </c>
      <c r="L5" s="225">
        <v>225.0057336061744</v>
      </c>
      <c r="M5" s="225">
        <v>448.56340716152761</v>
      </c>
      <c r="N5" s="225">
        <v>403.18871076685792</v>
      </c>
      <c r="O5" s="225">
        <v>643.76895264498125</v>
      </c>
      <c r="P5" s="225">
        <v>720.86233608470866</v>
      </c>
      <c r="Q5" s="225">
        <v>751.89224328711975</v>
      </c>
      <c r="R5" s="225">
        <v>837.34984202700332</v>
      </c>
      <c r="S5" s="225">
        <v>888.77884749641214</v>
      </c>
      <c r="T5" s="225">
        <v>1058.192271088436</v>
      </c>
      <c r="U5" s="225">
        <v>1028.6694504099539</v>
      </c>
      <c r="V5" s="225">
        <v>1065.4737453916</v>
      </c>
      <c r="W5" s="225">
        <v>1152.887576468539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2.0833479797446151</v>
      </c>
      <c r="C10" s="262">
        <v>2.072013300678841</v>
      </c>
      <c r="D10" s="262">
        <v>2.445234297813438</v>
      </c>
      <c r="E10" s="262">
        <v>2.0590467606855238</v>
      </c>
      <c r="F10" s="262">
        <v>1.8349762903037381</v>
      </c>
      <c r="G10" s="262">
        <v>3.3361130075470151</v>
      </c>
      <c r="H10" s="262">
        <v>3.4349674441573641</v>
      </c>
      <c r="I10" s="262">
        <v>2.620757225702977</v>
      </c>
      <c r="J10" s="262">
        <v>3.7250320838795159</v>
      </c>
      <c r="K10" s="262">
        <v>2.8007321817090971</v>
      </c>
      <c r="L10" s="262">
        <v>2.15927138848263</v>
      </c>
      <c r="M10" s="262">
        <v>5.6650356367866657</v>
      </c>
      <c r="N10" s="262">
        <v>1.5787800198307369</v>
      </c>
      <c r="O10" s="262">
        <v>6.3134824728363226</v>
      </c>
      <c r="P10" s="262">
        <v>8.201337979390475</v>
      </c>
      <c r="Q10" s="262">
        <v>8.3172080929989392</v>
      </c>
      <c r="R10" s="262">
        <v>9.3940943538962536</v>
      </c>
      <c r="S10" s="262">
        <v>9.9559111509891398</v>
      </c>
      <c r="T10" s="262">
        <v>11.60033809024576</v>
      </c>
      <c r="U10" s="262">
        <v>10.39943244134647</v>
      </c>
      <c r="V10" s="262">
        <v>10.84032406347046</v>
      </c>
      <c r="W10" s="262">
        <v>11.72405947635634</v>
      </c>
      <c r="DA10" s="68" t="s">
        <v>3192</v>
      </c>
    </row>
    <row r="11" spans="1:105" ht="12" customHeight="1" x14ac:dyDescent="0.25">
      <c r="A11" s="37" t="s">
        <v>160</v>
      </c>
      <c r="B11" s="228">
        <v>9.7537905463218666E-2</v>
      </c>
      <c r="C11" s="228">
        <v>0.1946841850352746</v>
      </c>
      <c r="D11" s="228">
        <v>0.27268581238713568</v>
      </c>
      <c r="E11" s="228">
        <v>0.2341133677516995</v>
      </c>
      <c r="F11" s="228">
        <v>0.2412676719275359</v>
      </c>
      <c r="G11" s="228">
        <v>0.42408367499219768</v>
      </c>
      <c r="H11" s="228">
        <v>0.44291120674026008</v>
      </c>
      <c r="I11" s="228">
        <v>0.28639440360898538</v>
      </c>
      <c r="J11" s="228">
        <v>0.39770341317682661</v>
      </c>
      <c r="K11" s="228">
        <v>0.41677495912339402</v>
      </c>
      <c r="L11" s="228">
        <v>0.38916712968985001</v>
      </c>
      <c r="M11" s="228">
        <v>3.543892584829595</v>
      </c>
      <c r="N11" s="228">
        <v>1.0567566032028379</v>
      </c>
      <c r="O11" s="228">
        <v>1.805965409560583</v>
      </c>
      <c r="P11" s="228">
        <v>3.8686897553202351</v>
      </c>
      <c r="Q11" s="228">
        <v>4.0659271502756189</v>
      </c>
      <c r="R11" s="228">
        <v>4.8635611331634392</v>
      </c>
      <c r="S11" s="228">
        <v>5.0209936424511286</v>
      </c>
      <c r="T11" s="228">
        <v>6.5380735830734542</v>
      </c>
      <c r="U11" s="228">
        <v>5.6603054438027014</v>
      </c>
      <c r="V11" s="228">
        <v>6.1608368742430777</v>
      </c>
      <c r="W11" s="228">
        <v>6.2143924798148822</v>
      </c>
      <c r="DA11" s="69" t="s">
        <v>3193</v>
      </c>
    </row>
    <row r="12" spans="1:105" ht="12" customHeight="1" x14ac:dyDescent="0.25">
      <c r="A12" s="37" t="s">
        <v>162</v>
      </c>
      <c r="B12" s="228">
        <v>1.985810074281396</v>
      </c>
      <c r="C12" s="228">
        <v>1.8773291156435661</v>
      </c>
      <c r="D12" s="228">
        <v>2.1725484854263031</v>
      </c>
      <c r="E12" s="228">
        <v>1.8249333929338249</v>
      </c>
      <c r="F12" s="228">
        <v>1.5937086183762019</v>
      </c>
      <c r="G12" s="228">
        <v>2.912029332554817</v>
      </c>
      <c r="H12" s="228">
        <v>2.992056237417104</v>
      </c>
      <c r="I12" s="228">
        <v>2.334362822093992</v>
      </c>
      <c r="J12" s="228">
        <v>3.327328670702689</v>
      </c>
      <c r="K12" s="228">
        <v>2.3839572225857029</v>
      </c>
      <c r="L12" s="228">
        <v>1.77010425879278</v>
      </c>
      <c r="M12" s="228">
        <v>2.1211430519570702</v>
      </c>
      <c r="N12" s="228">
        <v>0.52202341662789875</v>
      </c>
      <c r="O12" s="228">
        <v>4.5075170632757384</v>
      </c>
      <c r="P12" s="228">
        <v>4.3326482240702404</v>
      </c>
      <c r="Q12" s="228">
        <v>4.2512809427233229</v>
      </c>
      <c r="R12" s="228">
        <v>4.5305332207328144</v>
      </c>
      <c r="S12" s="228">
        <v>4.9349175085380104</v>
      </c>
      <c r="T12" s="228">
        <v>5.062264507172304</v>
      </c>
      <c r="U12" s="228">
        <v>4.7391269975437691</v>
      </c>
      <c r="V12" s="228">
        <v>4.6794871892273786</v>
      </c>
      <c r="W12" s="228">
        <v>5.509666996541454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32.541667500783127</v>
      </c>
      <c r="C16" s="263">
        <v>31.617078352102411</v>
      </c>
      <c r="D16" s="263">
        <v>39.994323478657329</v>
      </c>
      <c r="E16" s="263">
        <v>38.687883254247183</v>
      </c>
      <c r="F16" s="263">
        <v>36.012745545562566</v>
      </c>
      <c r="G16" s="263">
        <v>36.151496542964487</v>
      </c>
      <c r="H16" s="263">
        <v>38.425062845202838</v>
      </c>
      <c r="I16" s="263">
        <v>31.740826323273339</v>
      </c>
      <c r="J16" s="263">
        <v>45.381502358877668</v>
      </c>
      <c r="K16" s="263">
        <v>46.472692855270751</v>
      </c>
      <c r="L16" s="263">
        <v>43.541249916136337</v>
      </c>
      <c r="M16" s="263">
        <v>71.159667188901338</v>
      </c>
      <c r="N16" s="263">
        <v>71.364049311522962</v>
      </c>
      <c r="O16" s="263">
        <v>114.4535951460268</v>
      </c>
      <c r="P16" s="263">
        <v>116.35010232875629</v>
      </c>
      <c r="Q16" s="263">
        <v>124.9745308130471</v>
      </c>
      <c r="R16" s="263">
        <v>141.03323723251009</v>
      </c>
      <c r="S16" s="263">
        <v>153.80446046555701</v>
      </c>
      <c r="T16" s="263">
        <v>173.63518075791109</v>
      </c>
      <c r="U16" s="263">
        <v>175.65850108360959</v>
      </c>
      <c r="V16" s="263">
        <v>180.73105087729911</v>
      </c>
      <c r="W16" s="263">
        <v>198.63795128407469</v>
      </c>
      <c r="DA16" s="70" t="s">
        <v>3198</v>
      </c>
    </row>
    <row r="17" spans="1:105" ht="12" customHeight="1" x14ac:dyDescent="0.25">
      <c r="A17" s="46" t="s">
        <v>30</v>
      </c>
      <c r="B17" s="231">
        <v>0.411810067228156</v>
      </c>
      <c r="C17" s="231">
        <v>2.2658367757061479</v>
      </c>
      <c r="D17" s="231">
        <v>0</v>
      </c>
      <c r="E17" s="231">
        <v>0.2322510612014122</v>
      </c>
      <c r="F17" s="231">
        <v>0</v>
      </c>
      <c r="G17" s="231">
        <v>0.3427831741051357</v>
      </c>
      <c r="H17" s="231">
        <v>0.52962354826978386</v>
      </c>
      <c r="I17" s="231">
        <v>0.3568997890490021</v>
      </c>
      <c r="J17" s="231">
        <v>1.850872192025889</v>
      </c>
      <c r="K17" s="231">
        <v>4.0043094107612029</v>
      </c>
      <c r="L17" s="231">
        <v>2.579828745633252</v>
      </c>
      <c r="M17" s="231">
        <v>2.5311415217195221</v>
      </c>
      <c r="N17" s="231">
        <v>2.1839536394029722</v>
      </c>
      <c r="O17" s="231">
        <v>3.349137355999662</v>
      </c>
      <c r="P17" s="231">
        <v>2.89551274085176</v>
      </c>
      <c r="Q17" s="231">
        <v>2.8506805522831531</v>
      </c>
      <c r="R17" s="231">
        <v>3.175004698708352</v>
      </c>
      <c r="S17" s="231">
        <v>2.8688816319548121</v>
      </c>
      <c r="T17" s="231">
        <v>3.6016160699099018</v>
      </c>
      <c r="U17" s="231">
        <v>3.5342859400333322</v>
      </c>
      <c r="V17" s="231">
        <v>3.106051131380914</v>
      </c>
      <c r="W17" s="231">
        <v>3.035860080707184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0.46661346376360341</v>
      </c>
      <c r="C19" s="231">
        <v>1.4206004624939901</v>
      </c>
      <c r="D19" s="231">
        <v>3.995519842775475</v>
      </c>
      <c r="E19" s="231">
        <v>2.467686521139195</v>
      </c>
      <c r="F19" s="231">
        <v>1.9489926265740041</v>
      </c>
      <c r="G19" s="231">
        <v>2.7058897478491941</v>
      </c>
      <c r="H19" s="231">
        <v>2.3177560062827109</v>
      </c>
      <c r="I19" s="231">
        <v>1.260007419258544</v>
      </c>
      <c r="J19" s="231">
        <v>3.7924444872004028</v>
      </c>
      <c r="K19" s="231">
        <v>1.973797962411006</v>
      </c>
      <c r="L19" s="231">
        <v>0.99582937251327852</v>
      </c>
      <c r="M19" s="231">
        <v>2.727913139515183</v>
      </c>
      <c r="N19" s="231">
        <v>0.53509743233279916</v>
      </c>
      <c r="O19" s="231">
        <v>6.2540907060706994</v>
      </c>
      <c r="P19" s="231">
        <v>6.8879810411107609</v>
      </c>
      <c r="Q19" s="231">
        <v>5.9531446734001463</v>
      </c>
      <c r="R19" s="231">
        <v>5.6266948428503074</v>
      </c>
      <c r="S19" s="231">
        <v>5.1812047013543303</v>
      </c>
      <c r="T19" s="231">
        <v>6.7189789634965447</v>
      </c>
      <c r="U19" s="231">
        <v>6.2044785035241166</v>
      </c>
      <c r="V19" s="231">
        <v>6.2986638375730237</v>
      </c>
      <c r="W19" s="231">
        <v>7.8901180334405838</v>
      </c>
      <c r="DA19" s="73" t="s">
        <v>3201</v>
      </c>
    </row>
    <row r="20" spans="1:105" ht="12" customHeight="1" x14ac:dyDescent="0.25">
      <c r="A20" s="46" t="s">
        <v>160</v>
      </c>
      <c r="B20" s="231">
        <v>2.5826064687449199</v>
      </c>
      <c r="C20" s="231">
        <v>2.5265647236523421</v>
      </c>
      <c r="D20" s="231">
        <v>4.3062603918147992</v>
      </c>
      <c r="E20" s="231">
        <v>5.7034664088120257</v>
      </c>
      <c r="F20" s="231">
        <v>3.087585280234288</v>
      </c>
      <c r="G20" s="231">
        <v>4.5898942647462304</v>
      </c>
      <c r="H20" s="231">
        <v>5.0429351793042043</v>
      </c>
      <c r="I20" s="231">
        <v>3.9901365323195961</v>
      </c>
      <c r="J20" s="231">
        <v>4.0085726998564049</v>
      </c>
      <c r="K20" s="231">
        <v>5.3370313659634903</v>
      </c>
      <c r="L20" s="231">
        <v>5.1877875063282586</v>
      </c>
      <c r="M20" s="231">
        <v>29.565615009058281</v>
      </c>
      <c r="N20" s="231">
        <v>27.277701685253771</v>
      </c>
      <c r="O20" s="231">
        <v>18.277800535356079</v>
      </c>
      <c r="P20" s="231">
        <v>27.905036778518951</v>
      </c>
      <c r="Q20" s="231">
        <v>30.83448418652489</v>
      </c>
      <c r="R20" s="231">
        <v>39.029420401935262</v>
      </c>
      <c r="S20" s="231">
        <v>41.609737236212133</v>
      </c>
      <c r="T20" s="231">
        <v>55.533629200277552</v>
      </c>
      <c r="U20" s="231">
        <v>53.946841960844807</v>
      </c>
      <c r="V20" s="231">
        <v>57.205242075805288</v>
      </c>
      <c r="W20" s="231">
        <v>58.719845436127407</v>
      </c>
      <c r="DA20" s="73" t="s">
        <v>3202</v>
      </c>
    </row>
    <row r="21" spans="1:105" ht="12" customHeight="1" x14ac:dyDescent="0.25">
      <c r="A21" s="46" t="s">
        <v>70</v>
      </c>
      <c r="B21" s="231">
        <v>0.5464981194772166</v>
      </c>
      <c r="C21" s="231">
        <v>0.98592700611106376</v>
      </c>
      <c r="D21" s="231">
        <v>0</v>
      </c>
      <c r="E21" s="231">
        <v>0.5150063846318772</v>
      </c>
      <c r="F21" s="231">
        <v>0.42369032128951462</v>
      </c>
      <c r="G21" s="231">
        <v>1.9020278416356351</v>
      </c>
      <c r="H21" s="231">
        <v>1.466279948719251</v>
      </c>
      <c r="I21" s="231">
        <v>0</v>
      </c>
      <c r="J21" s="231">
        <v>0</v>
      </c>
      <c r="K21" s="231">
        <v>0.51772282640570733</v>
      </c>
      <c r="L21" s="231">
        <v>0.52240767005923161</v>
      </c>
      <c r="M21" s="231">
        <v>0.55526406019798769</v>
      </c>
      <c r="N21" s="231">
        <v>0</v>
      </c>
      <c r="O21" s="231">
        <v>1.064517261968748</v>
      </c>
      <c r="P21" s="231">
        <v>0.97372304773789875</v>
      </c>
      <c r="Q21" s="231">
        <v>0.48075625449759207</v>
      </c>
      <c r="R21" s="231">
        <v>0.51085321116896876</v>
      </c>
      <c r="S21" s="231">
        <v>0.51289323430042766</v>
      </c>
      <c r="T21" s="231">
        <v>0.51591687911428075</v>
      </c>
      <c r="U21" s="231">
        <v>0.51067013398746974</v>
      </c>
      <c r="V21" s="231">
        <v>1.0456270641075991</v>
      </c>
      <c r="W21" s="231">
        <v>1.022672775593616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3204</v>
      </c>
    </row>
    <row r="23" spans="1:105" ht="12" customHeight="1" x14ac:dyDescent="0.25">
      <c r="A23" s="46" t="s">
        <v>162</v>
      </c>
      <c r="B23" s="231">
        <v>28.534139381569229</v>
      </c>
      <c r="C23" s="231">
        <v>24.418149384138879</v>
      </c>
      <c r="D23" s="231">
        <v>31.69254324406706</v>
      </c>
      <c r="E23" s="231">
        <v>29.626358478457881</v>
      </c>
      <c r="F23" s="231">
        <v>30.552477317464771</v>
      </c>
      <c r="G23" s="231">
        <v>26.610901514628289</v>
      </c>
      <c r="H23" s="231">
        <v>29.068468162626889</v>
      </c>
      <c r="I23" s="231">
        <v>26.133782582646202</v>
      </c>
      <c r="J23" s="231">
        <v>35.729612979794972</v>
      </c>
      <c r="K23" s="231">
        <v>34.639831289729337</v>
      </c>
      <c r="L23" s="231">
        <v>34.25539662160233</v>
      </c>
      <c r="M23" s="231">
        <v>35.779733458410362</v>
      </c>
      <c r="N23" s="231">
        <v>41.367296554533411</v>
      </c>
      <c r="O23" s="231">
        <v>85.508049286631604</v>
      </c>
      <c r="P23" s="231">
        <v>77.687848720536877</v>
      </c>
      <c r="Q23" s="231">
        <v>84.855465146341288</v>
      </c>
      <c r="R23" s="231">
        <v>92.691264077847265</v>
      </c>
      <c r="S23" s="231">
        <v>103.6317436617352</v>
      </c>
      <c r="T23" s="231">
        <v>107.26503964511291</v>
      </c>
      <c r="U23" s="231">
        <v>111.4622245452198</v>
      </c>
      <c r="V23" s="231">
        <v>113.07546676843231</v>
      </c>
      <c r="W23" s="231">
        <v>127.9694549582059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0.1431144000047844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80.417281146759422</v>
      </c>
      <c r="C27" s="263">
        <f t="shared" si="0"/>
        <v>91.152942684375518</v>
      </c>
      <c r="D27" s="263">
        <f t="shared" si="0"/>
        <v>104.12390609467749</v>
      </c>
      <c r="E27" s="263">
        <f t="shared" si="0"/>
        <v>113.64842115960479</v>
      </c>
      <c r="F27" s="263">
        <f t="shared" si="0"/>
        <v>88.203123275053301</v>
      </c>
      <c r="G27" s="263">
        <f t="shared" si="0"/>
        <v>118.5159209576985</v>
      </c>
      <c r="H27" s="263">
        <f t="shared" si="0"/>
        <v>125.2598454449975</v>
      </c>
      <c r="I27" s="263">
        <f t="shared" si="0"/>
        <v>94.95978628281911</v>
      </c>
      <c r="J27" s="263">
        <f t="shared" si="0"/>
        <v>126.8525419761083</v>
      </c>
      <c r="K27" s="263">
        <f t="shared" si="0"/>
        <v>126.0117739547714</v>
      </c>
      <c r="L27" s="263">
        <f t="shared" si="0"/>
        <v>118.0051723529005</v>
      </c>
      <c r="M27" s="263">
        <f t="shared" si="0"/>
        <v>219.2657974013494</v>
      </c>
      <c r="N27" s="263">
        <f t="shared" si="0"/>
        <v>194.38962722919609</v>
      </c>
      <c r="O27" s="263">
        <f t="shared" si="0"/>
        <v>326.74694906773459</v>
      </c>
      <c r="P27" s="263">
        <f t="shared" si="0"/>
        <v>359.26671050388632</v>
      </c>
      <c r="Q27" s="263">
        <f t="shared" si="0"/>
        <v>371.18913398747821</v>
      </c>
      <c r="R27" s="263">
        <f t="shared" si="0"/>
        <v>408.65171579979642</v>
      </c>
      <c r="S27" s="263">
        <f t="shared" si="0"/>
        <v>431.21926715572403</v>
      </c>
      <c r="T27" s="263">
        <f t="shared" si="0"/>
        <v>514.19781893656625</v>
      </c>
      <c r="U27" s="263">
        <f t="shared" si="0"/>
        <v>497.23421682736529</v>
      </c>
      <c r="V27" s="263">
        <f t="shared" si="0"/>
        <v>513.35247139865669</v>
      </c>
      <c r="W27" s="263">
        <f t="shared" si="0"/>
        <v>555.85718428131622</v>
      </c>
      <c r="DA27" s="70"/>
    </row>
    <row r="28" spans="1:105" ht="12" customHeight="1" x14ac:dyDescent="0.25">
      <c r="A28" s="60" t="s">
        <v>3072</v>
      </c>
      <c r="B28" s="264">
        <v>80.417281146759422</v>
      </c>
      <c r="C28" s="264">
        <v>91.152942684375518</v>
      </c>
      <c r="D28" s="264">
        <v>104.12390609467749</v>
      </c>
      <c r="E28" s="264">
        <v>113.64842115960479</v>
      </c>
      <c r="F28" s="264">
        <v>88.203123275053301</v>
      </c>
      <c r="G28" s="264">
        <v>118.5159209576985</v>
      </c>
      <c r="H28" s="264">
        <v>125.2598454449975</v>
      </c>
      <c r="I28" s="264">
        <v>94.95978628281911</v>
      </c>
      <c r="J28" s="264">
        <v>126.8525419761083</v>
      </c>
      <c r="K28" s="264">
        <v>126.0117739547714</v>
      </c>
      <c r="L28" s="264">
        <v>118.0051723529005</v>
      </c>
      <c r="M28" s="264">
        <v>219.2657974013494</v>
      </c>
      <c r="N28" s="264">
        <v>194.38962722919609</v>
      </c>
      <c r="O28" s="264">
        <v>326.74694906773459</v>
      </c>
      <c r="P28" s="264">
        <v>359.26671050388632</v>
      </c>
      <c r="Q28" s="264">
        <v>371.18913398747821</v>
      </c>
      <c r="R28" s="264">
        <v>408.65171579979642</v>
      </c>
      <c r="S28" s="264">
        <v>431.21926715572403</v>
      </c>
      <c r="T28" s="264">
        <v>514.19781893656625</v>
      </c>
      <c r="U28" s="264">
        <v>497.23421682736529</v>
      </c>
      <c r="V28" s="264">
        <v>513.35247139865669</v>
      </c>
      <c r="W28" s="264">
        <v>555.85718428131622</v>
      </c>
      <c r="DA28" s="72" t="s">
        <v>3209</v>
      </c>
    </row>
    <row r="29" spans="1:105" ht="12" customHeight="1" x14ac:dyDescent="0.25">
      <c r="A29" s="59" t="s">
        <v>30</v>
      </c>
      <c r="B29" s="232">
        <v>0.63547197665710342</v>
      </c>
      <c r="C29" s="232">
        <v>4.9368003857523686</v>
      </c>
      <c r="D29" s="232">
        <v>0</v>
      </c>
      <c r="E29" s="232">
        <v>1.053884252924608</v>
      </c>
      <c r="F29" s="232">
        <v>0</v>
      </c>
      <c r="G29" s="232">
        <v>1.9113834659190729</v>
      </c>
      <c r="H29" s="232">
        <v>2.8588045260013959</v>
      </c>
      <c r="I29" s="232">
        <v>2.1632442110000469</v>
      </c>
      <c r="J29" s="232">
        <v>9.7281678081306886</v>
      </c>
      <c r="K29" s="232">
        <v>20.062044109707131</v>
      </c>
      <c r="L29" s="232">
        <v>12.78618829468274</v>
      </c>
      <c r="M29" s="232">
        <v>11.65279703816584</v>
      </c>
      <c r="N29" s="232">
        <v>9.9207050807280943</v>
      </c>
      <c r="O29" s="232">
        <v>16.22897328411344</v>
      </c>
      <c r="P29" s="232">
        <v>15.609123739204639</v>
      </c>
      <c r="Q29" s="232">
        <v>15.599626049194351</v>
      </c>
      <c r="R29" s="232">
        <v>14.57637531812272</v>
      </c>
      <c r="S29" s="232">
        <v>11.896761496396779</v>
      </c>
      <c r="T29" s="232">
        <v>15.46231085862976</v>
      </c>
      <c r="U29" s="232">
        <v>15.26251803596247</v>
      </c>
      <c r="V29" s="232">
        <v>12.7533745320327</v>
      </c>
      <c r="W29" s="232">
        <v>12.799930139684999</v>
      </c>
      <c r="DA29" s="71" t="s">
        <v>3210</v>
      </c>
    </row>
    <row r="30" spans="1:105" ht="12" customHeight="1" x14ac:dyDescent="0.25">
      <c r="A30" s="59" t="s">
        <v>33</v>
      </c>
      <c r="B30" s="232">
        <v>2.5180417761061649</v>
      </c>
      <c r="C30" s="232">
        <v>7.5333652572583034</v>
      </c>
      <c r="D30" s="232">
        <v>16.469797036715931</v>
      </c>
      <c r="E30" s="232">
        <v>9.0464923445206669</v>
      </c>
      <c r="F30" s="232">
        <v>6.5189983204089099</v>
      </c>
      <c r="G30" s="232">
        <v>15.08823453234192</v>
      </c>
      <c r="H30" s="232">
        <v>12.51079447387548</v>
      </c>
      <c r="I30" s="232">
        <v>7.6371683009146238</v>
      </c>
      <c r="J30" s="232">
        <v>19.933054553120432</v>
      </c>
      <c r="K30" s="232">
        <v>9.8889515578198441</v>
      </c>
      <c r="L30" s="232">
        <v>4.9355453876087019</v>
      </c>
      <c r="M30" s="232">
        <v>5.3152246912737873</v>
      </c>
      <c r="N30" s="232">
        <v>2.4307035276993152</v>
      </c>
      <c r="O30" s="232">
        <v>22.548894204261028</v>
      </c>
      <c r="P30" s="232">
        <v>27.84417636560708</v>
      </c>
      <c r="Q30" s="232">
        <v>22.845537334269789</v>
      </c>
      <c r="R30" s="232">
        <v>19.743193039585201</v>
      </c>
      <c r="S30" s="232">
        <v>17.26507796610127</v>
      </c>
      <c r="T30" s="232">
        <v>24.46089301568577</v>
      </c>
      <c r="U30" s="232">
        <v>22.060846618136011</v>
      </c>
      <c r="V30" s="232">
        <v>21.966515643880889</v>
      </c>
      <c r="W30" s="232">
        <v>25.773263327763178</v>
      </c>
      <c r="DA30" s="71" t="s">
        <v>3211</v>
      </c>
    </row>
    <row r="31" spans="1:105" ht="12" customHeight="1" x14ac:dyDescent="0.25">
      <c r="A31" s="59" t="s">
        <v>160</v>
      </c>
      <c r="B31" s="232">
        <v>8.9631042003752874</v>
      </c>
      <c r="C31" s="232">
        <v>9.4780695519330536</v>
      </c>
      <c r="D31" s="232">
        <v>16.62704280968217</v>
      </c>
      <c r="E31" s="232">
        <v>23.05530164688404</v>
      </c>
      <c r="F31" s="232">
        <v>15.50040570240696</v>
      </c>
      <c r="G31" s="232">
        <v>22.086166748401592</v>
      </c>
      <c r="H31" s="232">
        <v>23.83098899681584</v>
      </c>
      <c r="I31" s="232">
        <v>19.304980972989039</v>
      </c>
      <c r="J31" s="232">
        <v>19.0524928290662</v>
      </c>
      <c r="K31" s="232">
        <v>24.00012749741169</v>
      </c>
      <c r="L31" s="232">
        <v>23.823936885454369</v>
      </c>
      <c r="M31" s="232">
        <v>127.21881676215089</v>
      </c>
      <c r="N31" s="232">
        <v>118.7777538505169</v>
      </c>
      <c r="O31" s="232">
        <v>79.955504775934472</v>
      </c>
      <c r="P31" s="232">
        <v>142.29562229336091</v>
      </c>
      <c r="Q31" s="232">
        <v>160.10927790923151</v>
      </c>
      <c r="R31" s="232">
        <v>191.61377069579061</v>
      </c>
      <c r="S31" s="232">
        <v>202.57040015818279</v>
      </c>
      <c r="T31" s="232">
        <v>265.86587343657658</v>
      </c>
      <c r="U31" s="232">
        <v>254.22711104773711</v>
      </c>
      <c r="V31" s="232">
        <v>274.22612552933572</v>
      </c>
      <c r="W31" s="232">
        <v>283.87197139949842</v>
      </c>
      <c r="DA31" s="71" t="s">
        <v>3212</v>
      </c>
    </row>
    <row r="32" spans="1:105" ht="12" customHeight="1" x14ac:dyDescent="0.25">
      <c r="A32" s="59" t="s">
        <v>70</v>
      </c>
      <c r="B32" s="232">
        <v>2.580399960800849</v>
      </c>
      <c r="C32" s="232">
        <v>1.6988444075076721</v>
      </c>
      <c r="D32" s="232">
        <v>0</v>
      </c>
      <c r="E32" s="232">
        <v>2.611891695413191</v>
      </c>
      <c r="F32" s="232">
        <v>2.703207758800009</v>
      </c>
      <c r="G32" s="232">
        <v>10.605843118498701</v>
      </c>
      <c r="H32" s="232">
        <v>7.9146929313808227</v>
      </c>
      <c r="I32" s="232">
        <v>0</v>
      </c>
      <c r="J32" s="232">
        <v>0</v>
      </c>
      <c r="K32" s="232">
        <v>2.5938500536548439</v>
      </c>
      <c r="L32" s="232">
        <v>2.589165210004758</v>
      </c>
      <c r="M32" s="232">
        <v>2.5563088197768651</v>
      </c>
      <c r="N32" s="232">
        <v>0</v>
      </c>
      <c r="O32" s="232">
        <v>5.1583498580672007</v>
      </c>
      <c r="P32" s="232">
        <v>5.2491440722810712</v>
      </c>
      <c r="Q32" s="232">
        <v>2.6308166255132268</v>
      </c>
      <c r="R32" s="232">
        <v>2.6007196688421881</v>
      </c>
      <c r="S32" s="232">
        <v>2.598679645711802</v>
      </c>
      <c r="T32" s="232">
        <v>2.5956560008966632</v>
      </c>
      <c r="U32" s="232">
        <v>2.600902746021482</v>
      </c>
      <c r="V32" s="232">
        <v>5.1772400559081548</v>
      </c>
      <c r="W32" s="232">
        <v>5.200194344422977</v>
      </c>
      <c r="DA32" s="71" t="s">
        <v>3213</v>
      </c>
    </row>
    <row r="33" spans="1:105" ht="12" customHeight="1" x14ac:dyDescent="0.25">
      <c r="A33" s="59" t="s">
        <v>162</v>
      </c>
      <c r="B33" s="232">
        <v>65.720263232820017</v>
      </c>
      <c r="C33" s="232">
        <v>67.505863081924119</v>
      </c>
      <c r="D33" s="232">
        <v>71.027066248279354</v>
      </c>
      <c r="E33" s="232">
        <v>77.880851219862279</v>
      </c>
      <c r="F33" s="232">
        <v>63.480511493437433</v>
      </c>
      <c r="G33" s="232">
        <v>68.824293092537218</v>
      </c>
      <c r="H33" s="232">
        <v>78.144564516923978</v>
      </c>
      <c r="I33" s="232">
        <v>65.854392797915423</v>
      </c>
      <c r="J33" s="232">
        <v>78.138826785790968</v>
      </c>
      <c r="K33" s="232">
        <v>69.466800736177831</v>
      </c>
      <c r="L33" s="232">
        <v>73.870336575149949</v>
      </c>
      <c r="M33" s="232">
        <v>72.522650089982022</v>
      </c>
      <c r="N33" s="232">
        <v>63.260464770251808</v>
      </c>
      <c r="O33" s="232">
        <v>202.85522694535851</v>
      </c>
      <c r="P33" s="232">
        <v>168.26864403343259</v>
      </c>
      <c r="Q33" s="232">
        <v>170.0038760692693</v>
      </c>
      <c r="R33" s="232">
        <v>180.1176570774557</v>
      </c>
      <c r="S33" s="232">
        <v>196.8883478893313</v>
      </c>
      <c r="T33" s="232">
        <v>205.8130856247775</v>
      </c>
      <c r="U33" s="232">
        <v>203.0828383795083</v>
      </c>
      <c r="V33" s="232">
        <v>199.22921563749929</v>
      </c>
      <c r="W33" s="232">
        <v>228.21182506994671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9.9214290909937066</v>
      </c>
      <c r="C35" s="263">
        <f t="shared" si="1"/>
        <v>9.193310445074788</v>
      </c>
      <c r="D35" s="263">
        <f t="shared" si="1"/>
        <v>10.558517960216825</v>
      </c>
      <c r="E35" s="263">
        <f t="shared" si="1"/>
        <v>9.3656932551922463</v>
      </c>
      <c r="F35" s="263">
        <f t="shared" si="1"/>
        <v>9.4462222362743269</v>
      </c>
      <c r="G35" s="263">
        <f t="shared" si="1"/>
        <v>7.490273741995539</v>
      </c>
      <c r="H35" s="263">
        <f t="shared" si="1"/>
        <v>8.730592462160665</v>
      </c>
      <c r="I35" s="263">
        <f t="shared" si="1"/>
        <v>8.5608548828861313</v>
      </c>
      <c r="J35" s="263">
        <f t="shared" si="1"/>
        <v>11.223916631949763</v>
      </c>
      <c r="K35" s="263">
        <f t="shared" si="1"/>
        <v>11.425442344389964</v>
      </c>
      <c r="L35" s="263">
        <f t="shared" si="1"/>
        <v>10.408897116332923</v>
      </c>
      <c r="M35" s="263">
        <f t="shared" si="1"/>
        <v>12.139855407361225</v>
      </c>
      <c r="N35" s="263">
        <f t="shared" si="1"/>
        <v>12.937594619712094</v>
      </c>
      <c r="O35" s="263">
        <f t="shared" si="1"/>
        <v>23.983990004379478</v>
      </c>
      <c r="P35" s="263">
        <f t="shared" si="1"/>
        <v>23.401467296815902</v>
      </c>
      <c r="Q35" s="263">
        <f t="shared" si="1"/>
        <v>26.135590170805308</v>
      </c>
      <c r="R35" s="263">
        <f t="shared" si="1"/>
        <v>27.956979534435511</v>
      </c>
      <c r="S35" s="263">
        <f t="shared" si="1"/>
        <v>31.094991499121477</v>
      </c>
      <c r="T35" s="263">
        <f t="shared" si="1"/>
        <v>32.038401465190233</v>
      </c>
      <c r="U35" s="263">
        <f t="shared" si="1"/>
        <v>33.463643561047782</v>
      </c>
      <c r="V35" s="263">
        <f t="shared" si="1"/>
        <v>33.326482873134083</v>
      </c>
      <c r="W35" s="263">
        <f t="shared" si="1"/>
        <v>38.281552518145986</v>
      </c>
      <c r="DA35" s="70"/>
    </row>
    <row r="36" spans="1:105" ht="12" customHeight="1" x14ac:dyDescent="0.25">
      <c r="A36" s="60" t="s">
        <v>3082</v>
      </c>
      <c r="B36" s="264">
        <v>5.4350963317414296</v>
      </c>
      <c r="C36" s="264">
        <v>5.2858754338583269</v>
      </c>
      <c r="D36" s="264">
        <v>5.6013513990408352</v>
      </c>
      <c r="E36" s="264">
        <v>5.1830286420973346</v>
      </c>
      <c r="F36" s="264">
        <v>4.6112416622827901</v>
      </c>
      <c r="G36" s="264">
        <v>3.977188867696269</v>
      </c>
      <c r="H36" s="264">
        <v>4.9024672768261439</v>
      </c>
      <c r="I36" s="264">
        <v>4.7705452481404746</v>
      </c>
      <c r="J36" s="264">
        <v>5.9431933216554356</v>
      </c>
      <c r="K36" s="264">
        <v>6.0617163465578008</v>
      </c>
      <c r="L36" s="264">
        <v>5.4488427223343701</v>
      </c>
      <c r="M36" s="264">
        <v>6.1534347879823299</v>
      </c>
      <c r="N36" s="264">
        <v>6.0116164247937736</v>
      </c>
      <c r="O36" s="264">
        <v>12.17259738529085</v>
      </c>
      <c r="P36" s="264">
        <v>11.62889713964374</v>
      </c>
      <c r="Q36" s="264">
        <v>12.774709729065769</v>
      </c>
      <c r="R36" s="264">
        <v>13.47579992526842</v>
      </c>
      <c r="S36" s="264">
        <v>14.83774528692272</v>
      </c>
      <c r="T36" s="264">
        <v>15.18748767616079</v>
      </c>
      <c r="U36" s="264">
        <v>15.417534876737241</v>
      </c>
      <c r="V36" s="264">
        <v>15.333120775996161</v>
      </c>
      <c r="W36" s="264">
        <v>17.57982078773798</v>
      </c>
      <c r="DA36" s="72" t="s">
        <v>3216</v>
      </c>
    </row>
    <row r="37" spans="1:105" ht="12" customHeight="1" x14ac:dyDescent="0.25">
      <c r="A37" s="59" t="s">
        <v>30</v>
      </c>
      <c r="B37" s="232">
        <v>9.2143436615279989E-2</v>
      </c>
      <c r="C37" s="232">
        <v>0.48231411649694222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6.9853578024281507E-2</v>
      </c>
      <c r="S37" s="232">
        <v>0.1139425798968607</v>
      </c>
      <c r="T37" s="232">
        <v>0.1139411004351676</v>
      </c>
      <c r="U37" s="232">
        <v>0.1078765097453514</v>
      </c>
      <c r="V37" s="232">
        <v>0.1068966911085429</v>
      </c>
      <c r="W37" s="232">
        <v>0.1033187548681702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</v>
      </c>
      <c r="D38" s="232">
        <v>0.21881921554814571</v>
      </c>
      <c r="E38" s="232">
        <v>0.2272530966124191</v>
      </c>
      <c r="F38" s="232">
        <v>0.20174090026751329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0.41740781853866282</v>
      </c>
      <c r="N38" s="232">
        <v>0</v>
      </c>
      <c r="O38" s="232">
        <v>0.41789104134398902</v>
      </c>
      <c r="P38" s="232">
        <v>0.41001213169884659</v>
      </c>
      <c r="Q38" s="232">
        <v>0.40393621631004012</v>
      </c>
      <c r="R38" s="232">
        <v>0.3917392570255685</v>
      </c>
      <c r="S38" s="232">
        <v>0.38800479386744829</v>
      </c>
      <c r="T38" s="232">
        <v>0.38569346061353971</v>
      </c>
      <c r="U38" s="232">
        <v>0.37584366270998321</v>
      </c>
      <c r="V38" s="232">
        <v>0.37537133422700358</v>
      </c>
      <c r="W38" s="232">
        <v>0.56210286803856702</v>
      </c>
      <c r="DA38" s="71" t="s">
        <v>3218</v>
      </c>
    </row>
    <row r="39" spans="1:105" ht="12" customHeight="1" x14ac:dyDescent="0.25">
      <c r="A39" s="59" t="s">
        <v>160</v>
      </c>
      <c r="B39" s="232">
        <v>0.23642102205423651</v>
      </c>
      <c r="C39" s="232">
        <v>0.24767819850643141</v>
      </c>
      <c r="D39" s="232">
        <v>0.23032308249336639</v>
      </c>
      <c r="E39" s="232">
        <v>0.23983178079410189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0.4318963489299073</v>
      </c>
      <c r="N39" s="232">
        <v>0.20174072463235071</v>
      </c>
      <c r="O39" s="232">
        <v>0.43373072852321709</v>
      </c>
      <c r="P39" s="232">
        <v>0.21284328575666431</v>
      </c>
      <c r="Q39" s="232">
        <v>0.2095915485338215</v>
      </c>
      <c r="R39" s="232">
        <v>0.21137915323178569</v>
      </c>
      <c r="S39" s="232">
        <v>0.20946434600813449</v>
      </c>
      <c r="T39" s="232">
        <v>0.41656703377177112</v>
      </c>
      <c r="U39" s="232">
        <v>0.60918067571838252</v>
      </c>
      <c r="V39" s="232">
        <v>0.20277284030160589</v>
      </c>
      <c r="W39" s="232">
        <v>0.40448823129791001</v>
      </c>
      <c r="DA39" s="71" t="s">
        <v>3219</v>
      </c>
    </row>
    <row r="40" spans="1:105" ht="12" customHeight="1" x14ac:dyDescent="0.25">
      <c r="A40" s="59" t="s">
        <v>70</v>
      </c>
      <c r="B40" s="232">
        <v>0</v>
      </c>
      <c r="C40" s="232">
        <v>0.24633243908861241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5.1065318730719129</v>
      </c>
      <c r="C41" s="232">
        <v>4.3095506797663408</v>
      </c>
      <c r="D41" s="232">
        <v>5.1522091009993227</v>
      </c>
      <c r="E41" s="232">
        <v>4.715943764690814</v>
      </c>
      <c r="F41" s="232">
        <v>4.4095007620152771</v>
      </c>
      <c r="G41" s="232">
        <v>3.977188867696269</v>
      </c>
      <c r="H41" s="232">
        <v>4.9024672768261439</v>
      </c>
      <c r="I41" s="232">
        <v>4.7705452481404746</v>
      </c>
      <c r="J41" s="232">
        <v>5.9431933216554356</v>
      </c>
      <c r="K41" s="232">
        <v>6.0617163465578008</v>
      </c>
      <c r="L41" s="232">
        <v>5.4488427223343701</v>
      </c>
      <c r="M41" s="232">
        <v>5.3041306205137602</v>
      </c>
      <c r="N41" s="232">
        <v>5.8098757001614239</v>
      </c>
      <c r="O41" s="232">
        <v>11.32097561542365</v>
      </c>
      <c r="P41" s="232">
        <v>11.00604172218822</v>
      </c>
      <c r="Q41" s="232">
        <v>12.16118196422191</v>
      </c>
      <c r="R41" s="232">
        <v>12.802827936986789</v>
      </c>
      <c r="S41" s="232">
        <v>14.126333567150279</v>
      </c>
      <c r="T41" s="232">
        <v>14.27128608134031</v>
      </c>
      <c r="U41" s="232">
        <v>14.324634028563519</v>
      </c>
      <c r="V41" s="232">
        <v>14.64807991035901</v>
      </c>
      <c r="W41" s="232">
        <v>16.50991093353333</v>
      </c>
      <c r="DA41" s="71" t="s">
        <v>3221</v>
      </c>
    </row>
    <row r="42" spans="1:105" ht="12" customHeight="1" x14ac:dyDescent="0.25">
      <c r="A42" s="60" t="s">
        <v>3089</v>
      </c>
      <c r="B42" s="264">
        <v>4.486332759252277</v>
      </c>
      <c r="C42" s="264">
        <v>3.9074350112164611</v>
      </c>
      <c r="D42" s="264">
        <v>4.9571665611759901</v>
      </c>
      <c r="E42" s="264">
        <v>4.1826646130949117</v>
      </c>
      <c r="F42" s="264">
        <v>4.8349805739915359</v>
      </c>
      <c r="G42" s="264">
        <v>3.51308487429927</v>
      </c>
      <c r="H42" s="264">
        <v>3.8281251853345211</v>
      </c>
      <c r="I42" s="264">
        <v>3.7903096347456571</v>
      </c>
      <c r="J42" s="264">
        <v>5.2807233102943272</v>
      </c>
      <c r="K42" s="264">
        <v>5.3637259978321632</v>
      </c>
      <c r="L42" s="264">
        <v>4.9600543939985542</v>
      </c>
      <c r="M42" s="264">
        <v>5.9864206193788956</v>
      </c>
      <c r="N42" s="264">
        <v>6.9259781949183203</v>
      </c>
      <c r="O42" s="264">
        <v>11.811392619088631</v>
      </c>
      <c r="P42" s="264">
        <v>11.77257015717216</v>
      </c>
      <c r="Q42" s="264">
        <v>13.360880441739541</v>
      </c>
      <c r="R42" s="264">
        <v>14.481179609167089</v>
      </c>
      <c r="S42" s="264">
        <v>16.257246212198758</v>
      </c>
      <c r="T42" s="264">
        <v>16.850913789029441</v>
      </c>
      <c r="U42" s="264">
        <v>18.046108684310539</v>
      </c>
      <c r="V42" s="264">
        <v>17.993362097137918</v>
      </c>
      <c r="W42" s="264">
        <v>20.70173173040801</v>
      </c>
      <c r="DA42" s="72" t="s">
        <v>3222</v>
      </c>
    </row>
    <row r="43" spans="1:105" ht="12" customHeight="1" x14ac:dyDescent="0.25">
      <c r="A43" s="64" t="s">
        <v>30</v>
      </c>
      <c r="B43" s="231">
        <v>7.6058655266698028E-2</v>
      </c>
      <c r="C43" s="231">
        <v>0.35653716944072028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7.5065095602659643E-2</v>
      </c>
      <c r="S43" s="231">
        <v>0.1248432655781606</v>
      </c>
      <c r="T43" s="231">
        <v>0.12642062343687829</v>
      </c>
      <c r="U43" s="231">
        <v>0.12626864378209079</v>
      </c>
      <c r="V43" s="231">
        <v>0.12544288264610989</v>
      </c>
      <c r="W43" s="231">
        <v>0.1216666069481508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</v>
      </c>
      <c r="D45" s="231">
        <v>0.1936538561825947</v>
      </c>
      <c r="E45" s="231">
        <v>0.18339151701704109</v>
      </c>
      <c r="F45" s="231">
        <v>0.2115294328968465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0.40607869550676562</v>
      </c>
      <c r="N45" s="231">
        <v>0</v>
      </c>
      <c r="O45" s="231">
        <v>0.40549071041140949</v>
      </c>
      <c r="P45" s="231">
        <v>0.41507776083607711</v>
      </c>
      <c r="Q45" s="231">
        <v>0.42247092941201192</v>
      </c>
      <c r="R45" s="231">
        <v>0.4209654768109013</v>
      </c>
      <c r="S45" s="231">
        <v>0.42512452825133812</v>
      </c>
      <c r="T45" s="231">
        <v>0.42793695655094099</v>
      </c>
      <c r="U45" s="231">
        <v>0.43992218209977979</v>
      </c>
      <c r="V45" s="231">
        <v>0.44049691098800148</v>
      </c>
      <c r="W45" s="231">
        <v>0.66192385687707778</v>
      </c>
      <c r="DA45" s="73" t="s">
        <v>3225</v>
      </c>
    </row>
    <row r="46" spans="1:105" ht="12" customHeight="1" x14ac:dyDescent="0.25">
      <c r="A46" s="64" t="s">
        <v>160</v>
      </c>
      <c r="B46" s="231">
        <v>0.19515079613648451</v>
      </c>
      <c r="C46" s="231">
        <v>0.1830891545721941</v>
      </c>
      <c r="D46" s="231">
        <v>0.20383471799298389</v>
      </c>
      <c r="E46" s="231">
        <v>0.193542419286555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0.42017398375911469</v>
      </c>
      <c r="N46" s="231">
        <v>0.2324253181004664</v>
      </c>
      <c r="O46" s="231">
        <v>0.42086037707462182</v>
      </c>
      <c r="P46" s="231">
        <v>0.21547292782487679</v>
      </c>
      <c r="Q46" s="231">
        <v>0.21920870853041541</v>
      </c>
      <c r="R46" s="231">
        <v>0.22714937150732209</v>
      </c>
      <c r="S46" s="231">
        <v>0.22950343060092271</v>
      </c>
      <c r="T46" s="231">
        <v>0.46219199140211409</v>
      </c>
      <c r="U46" s="231">
        <v>0.71304140190290566</v>
      </c>
      <c r="V46" s="231">
        <v>0.23795319898110409</v>
      </c>
      <c r="W46" s="231">
        <v>0.4763192386055034</v>
      </c>
      <c r="DA46" s="73" t="s">
        <v>3226</v>
      </c>
    </row>
    <row r="47" spans="1:105" ht="12" customHeight="1" x14ac:dyDescent="0.25">
      <c r="A47" s="64" t="s">
        <v>70</v>
      </c>
      <c r="B47" s="231">
        <v>0</v>
      </c>
      <c r="C47" s="231">
        <v>0.18209433970535541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4.2151233078490948</v>
      </c>
      <c r="C49" s="231">
        <v>3.185714347498191</v>
      </c>
      <c r="D49" s="231">
        <v>4.5596779870004118</v>
      </c>
      <c r="E49" s="231">
        <v>3.8057306767913159</v>
      </c>
      <c r="F49" s="231">
        <v>4.623451141094689</v>
      </c>
      <c r="G49" s="231">
        <v>3.51308487429927</v>
      </c>
      <c r="H49" s="231">
        <v>3.8281251853345211</v>
      </c>
      <c r="I49" s="231">
        <v>3.7903096347456571</v>
      </c>
      <c r="J49" s="231">
        <v>5.2807233102943272</v>
      </c>
      <c r="K49" s="231">
        <v>5.3637259978321632</v>
      </c>
      <c r="L49" s="231">
        <v>4.9600543939985542</v>
      </c>
      <c r="M49" s="231">
        <v>5.1601679401130154</v>
      </c>
      <c r="N49" s="231">
        <v>6.6935528768178543</v>
      </c>
      <c r="O49" s="231">
        <v>10.985041531602601</v>
      </c>
      <c r="P49" s="231">
        <v>11.14201946851121</v>
      </c>
      <c r="Q49" s="231">
        <v>12.71920080379711</v>
      </c>
      <c r="R49" s="231">
        <v>13.757999665246199</v>
      </c>
      <c r="S49" s="231">
        <v>15.47777498776834</v>
      </c>
      <c r="T49" s="231">
        <v>15.8343642176395</v>
      </c>
      <c r="U49" s="231">
        <v>16.766876456525761</v>
      </c>
      <c r="V49" s="231">
        <v>17.189469104522701</v>
      </c>
      <c r="W49" s="231">
        <v>19.441822027977281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2.4061566028969006</v>
      </c>
      <c r="C54" s="263">
        <f t="shared" si="2"/>
        <v>2.2117021244091135</v>
      </c>
      <c r="D54" s="263">
        <f t="shared" si="2"/>
        <v>2.5121700329269765</v>
      </c>
      <c r="E54" s="263">
        <f t="shared" si="2"/>
        <v>2.290251135534398</v>
      </c>
      <c r="F54" s="263">
        <f t="shared" si="2"/>
        <v>2.1426151106143094</v>
      </c>
      <c r="G54" s="263">
        <f t="shared" si="2"/>
        <v>1.8071823177448141</v>
      </c>
      <c r="H54" s="263">
        <f t="shared" si="2"/>
        <v>2.1898286205494157</v>
      </c>
      <c r="I54" s="263">
        <f t="shared" si="2"/>
        <v>2.1358069143927247</v>
      </c>
      <c r="J54" s="263">
        <f t="shared" si="2"/>
        <v>2.7028449310405134</v>
      </c>
      <c r="K54" s="263">
        <f t="shared" si="2"/>
        <v>2.7550684070047007</v>
      </c>
      <c r="L54" s="263">
        <f t="shared" si="2"/>
        <v>2.4869454305480994</v>
      </c>
      <c r="M54" s="263">
        <f t="shared" si="2"/>
        <v>2.7738580507447912</v>
      </c>
      <c r="N54" s="263">
        <f t="shared" si="2"/>
        <v>2.8334132277699564</v>
      </c>
      <c r="O54" s="263">
        <f t="shared" si="2"/>
        <v>5.547350174882725</v>
      </c>
      <c r="P54" s="263">
        <f t="shared" si="2"/>
        <v>5.3557273832515309</v>
      </c>
      <c r="Q54" s="263">
        <f t="shared" si="2"/>
        <v>5.920361913519292</v>
      </c>
      <c r="R54" s="263">
        <f t="shared" si="2"/>
        <v>6.2637065460911678</v>
      </c>
      <c r="S54" s="263">
        <f t="shared" si="2"/>
        <v>6.9178059905226927</v>
      </c>
      <c r="T54" s="263">
        <f t="shared" si="2"/>
        <v>7.0780801445449661</v>
      </c>
      <c r="U54" s="263">
        <f t="shared" si="2"/>
        <v>7.2402327717159221</v>
      </c>
      <c r="V54" s="263">
        <f t="shared" si="2"/>
        <v>7.2437523694775079</v>
      </c>
      <c r="W54" s="263">
        <f t="shared" si="2"/>
        <v>8.290729460500005</v>
      </c>
      <c r="DA54" s="70"/>
    </row>
    <row r="55" spans="1:105" ht="12" customHeight="1" x14ac:dyDescent="0.25">
      <c r="A55" s="60" t="s">
        <v>3104</v>
      </c>
      <c r="B55" s="264">
        <v>2.0686268655236888</v>
      </c>
      <c r="C55" s="264">
        <v>1.9177258226248031</v>
      </c>
      <c r="D55" s="264">
        <v>2.1392170628071532</v>
      </c>
      <c r="E55" s="264">
        <v>1.9755679044551571</v>
      </c>
      <c r="F55" s="264">
        <v>1.7788548166462941</v>
      </c>
      <c r="G55" s="264">
        <v>1.542874991778725</v>
      </c>
      <c r="H55" s="264">
        <v>1.9018192022170379</v>
      </c>
      <c r="I55" s="264">
        <v>1.850642553157942</v>
      </c>
      <c r="J55" s="264">
        <v>2.3055491334008149</v>
      </c>
      <c r="K55" s="264">
        <v>2.3515278930612151</v>
      </c>
      <c r="L55" s="264">
        <v>2.113775194009023</v>
      </c>
      <c r="M55" s="264">
        <v>2.3234690386285108</v>
      </c>
      <c r="N55" s="264">
        <v>2.312336498371713</v>
      </c>
      <c r="O55" s="264">
        <v>4.6587187552647711</v>
      </c>
      <c r="P55" s="264">
        <v>4.470016775815381</v>
      </c>
      <c r="Q55" s="264">
        <v>4.9151546075576968</v>
      </c>
      <c r="R55" s="264">
        <v>5.1742134093513243</v>
      </c>
      <c r="S55" s="264">
        <v>5.6946902880375196</v>
      </c>
      <c r="T55" s="264">
        <v>5.8102997967809964</v>
      </c>
      <c r="U55" s="264">
        <v>5.8825318048712436</v>
      </c>
      <c r="V55" s="264">
        <v>5.8900197979060032</v>
      </c>
      <c r="W55" s="264">
        <v>6.7332324024128818</v>
      </c>
      <c r="DA55" s="72" t="s">
        <v>3234</v>
      </c>
    </row>
    <row r="56" spans="1:105" ht="12" customHeight="1" x14ac:dyDescent="0.25">
      <c r="A56" s="60" t="s">
        <v>3106</v>
      </c>
      <c r="B56" s="264">
        <v>0.33752973737321201</v>
      </c>
      <c r="C56" s="264">
        <v>0.2939763017843105</v>
      </c>
      <c r="D56" s="264">
        <v>0.37295297011982348</v>
      </c>
      <c r="E56" s="264">
        <v>0.3146832310792409</v>
      </c>
      <c r="F56" s="264">
        <v>0.36376029396801518</v>
      </c>
      <c r="G56" s="264">
        <v>0.26430732596608919</v>
      </c>
      <c r="H56" s="264">
        <v>0.28800941833237781</v>
      </c>
      <c r="I56" s="264">
        <v>0.28516436123478278</v>
      </c>
      <c r="J56" s="264">
        <v>0.39729579763969852</v>
      </c>
      <c r="K56" s="264">
        <v>0.40354051394348561</v>
      </c>
      <c r="L56" s="264">
        <v>0.37317023653907622</v>
      </c>
      <c r="M56" s="264">
        <v>0.45038901211628052</v>
      </c>
      <c r="N56" s="264">
        <v>0.52107672939824345</v>
      </c>
      <c r="O56" s="264">
        <v>0.88863141961795378</v>
      </c>
      <c r="P56" s="264">
        <v>0.88571060743614993</v>
      </c>
      <c r="Q56" s="264">
        <v>1.0052073059615949</v>
      </c>
      <c r="R56" s="264">
        <v>1.089493136739843</v>
      </c>
      <c r="S56" s="264">
        <v>1.2231157024851731</v>
      </c>
      <c r="T56" s="264">
        <v>1.26778034776397</v>
      </c>
      <c r="U56" s="264">
        <v>1.3577009668446789</v>
      </c>
      <c r="V56" s="264">
        <v>1.353732571571505</v>
      </c>
      <c r="W56" s="264">
        <v>1.557497058087123</v>
      </c>
      <c r="DA56" s="72" t="s">
        <v>3235</v>
      </c>
    </row>
    <row r="57" spans="1:105" ht="12" customHeight="1" x14ac:dyDescent="0.25">
      <c r="A57" s="64" t="s">
        <v>30</v>
      </c>
      <c r="B57" s="231">
        <v>5.7222812739835486E-3</v>
      </c>
      <c r="C57" s="231">
        <v>2.6824113061370801E-2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5.6475307036483718E-3</v>
      </c>
      <c r="S57" s="231">
        <v>9.392596783309887E-3</v>
      </c>
      <c r="T57" s="231">
        <v>9.5112694748748592E-3</v>
      </c>
      <c r="U57" s="231">
        <v>9.4998352688720322E-3</v>
      </c>
      <c r="V57" s="231">
        <v>9.4377090392057609E-3</v>
      </c>
      <c r="W57" s="231">
        <v>9.1536005227448886E-3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0</v>
      </c>
      <c r="D59" s="231">
        <v>1.45695691171858E-2</v>
      </c>
      <c r="E59" s="231">
        <v>1.3797480904103401E-2</v>
      </c>
      <c r="F59" s="231">
        <v>1.591444009255271E-2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3.0551375210540362E-2</v>
      </c>
      <c r="N59" s="231">
        <v>0</v>
      </c>
      <c r="O59" s="231">
        <v>3.0507138087378771E-2</v>
      </c>
      <c r="P59" s="231">
        <v>3.1228420877949369E-2</v>
      </c>
      <c r="Q59" s="231">
        <v>3.1784646726922543E-2</v>
      </c>
      <c r="R59" s="231">
        <v>3.1671383835302901E-2</v>
      </c>
      <c r="S59" s="231">
        <v>3.1984290526746437E-2</v>
      </c>
      <c r="T59" s="231">
        <v>3.2195883878440711E-2</v>
      </c>
      <c r="U59" s="231">
        <v>3.3097593637600967E-2</v>
      </c>
      <c r="V59" s="231">
        <v>3.314083342856438E-2</v>
      </c>
      <c r="W59" s="231">
        <v>4.9799913997021529E-2</v>
      </c>
      <c r="DA59" s="73" t="s">
        <v>3238</v>
      </c>
    </row>
    <row r="60" spans="1:105" ht="12" customHeight="1" x14ac:dyDescent="0.25">
      <c r="A60" s="64" t="s">
        <v>160</v>
      </c>
      <c r="B60" s="231">
        <v>1.4682191558857759E-2</v>
      </c>
      <c r="C60" s="231">
        <v>1.377473263239077E-2</v>
      </c>
      <c r="D60" s="231">
        <v>1.533552737251289E-2</v>
      </c>
      <c r="E60" s="231">
        <v>1.4561185150085639E-2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3.1611835768710822E-2</v>
      </c>
      <c r="N60" s="231">
        <v>1.7486544308499039E-2</v>
      </c>
      <c r="O60" s="231">
        <v>3.1663476645112619E-2</v>
      </c>
      <c r="P60" s="231">
        <v>1.6211129366134929E-2</v>
      </c>
      <c r="Q60" s="231">
        <v>1.6492191237398021E-2</v>
      </c>
      <c r="R60" s="231">
        <v>1.708960788769821E-2</v>
      </c>
      <c r="S60" s="231">
        <v>1.7266715781887591E-2</v>
      </c>
      <c r="T60" s="231">
        <v>3.4773065183858122E-2</v>
      </c>
      <c r="U60" s="231">
        <v>5.3645748105547737E-2</v>
      </c>
      <c r="V60" s="231">
        <v>1.7902435033061121E-2</v>
      </c>
      <c r="W60" s="231">
        <v>3.5835930177216563E-2</v>
      </c>
      <c r="DA60" s="73" t="s">
        <v>3239</v>
      </c>
    </row>
    <row r="61" spans="1:105" ht="12" customHeight="1" x14ac:dyDescent="0.25">
      <c r="A61" s="64" t="s">
        <v>70</v>
      </c>
      <c r="B61" s="231">
        <v>0</v>
      </c>
      <c r="C61" s="231">
        <v>1.3699887626735199E-2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0.31712526454037071</v>
      </c>
      <c r="C63" s="231">
        <v>0.23967756846381369</v>
      </c>
      <c r="D63" s="231">
        <v>0.34304787363012479</v>
      </c>
      <c r="E63" s="231">
        <v>0.28632456502505188</v>
      </c>
      <c r="F63" s="231">
        <v>0.34784585387546252</v>
      </c>
      <c r="G63" s="231">
        <v>0.26430732596608919</v>
      </c>
      <c r="H63" s="231">
        <v>0.28800941833237781</v>
      </c>
      <c r="I63" s="231">
        <v>0.28516436123478278</v>
      </c>
      <c r="J63" s="231">
        <v>0.39729579763969852</v>
      </c>
      <c r="K63" s="231">
        <v>0.40354051394348561</v>
      </c>
      <c r="L63" s="231">
        <v>0.37317023653907622</v>
      </c>
      <c r="M63" s="231">
        <v>0.38822580113702931</v>
      </c>
      <c r="N63" s="231">
        <v>0.5035901850897444</v>
      </c>
      <c r="O63" s="231">
        <v>0.82646080488546236</v>
      </c>
      <c r="P63" s="231">
        <v>0.83827105719206563</v>
      </c>
      <c r="Q63" s="231">
        <v>0.95693046799727477</v>
      </c>
      <c r="R63" s="231">
        <v>1.035084614313194</v>
      </c>
      <c r="S63" s="231">
        <v>1.1644720993932289</v>
      </c>
      <c r="T63" s="231">
        <v>1.191300129226796</v>
      </c>
      <c r="U63" s="231">
        <v>1.261457789832658</v>
      </c>
      <c r="V63" s="231">
        <v>1.2932515940706739</v>
      </c>
      <c r="W63" s="231">
        <v>1.46270761339014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19.773378857776709</v>
      </c>
      <c r="C68" s="263">
        <v>28.777831974789869</v>
      </c>
      <c r="D68" s="263">
        <v>32.51173622070138</v>
      </c>
      <c r="E68" s="263">
        <v>40.65784247323964</v>
      </c>
      <c r="F68" s="263">
        <v>35.337693148002941</v>
      </c>
      <c r="G68" s="263">
        <v>52.557325674460458</v>
      </c>
      <c r="H68" s="263">
        <v>53.526816419412732</v>
      </c>
      <c r="I68" s="263">
        <v>38.66239917337019</v>
      </c>
      <c r="J68" s="263">
        <v>48.122008900142063</v>
      </c>
      <c r="K68" s="263">
        <v>44.938866180625247</v>
      </c>
      <c r="L68" s="263">
        <v>48.404197401773843</v>
      </c>
      <c r="M68" s="263">
        <v>137.55919347638419</v>
      </c>
      <c r="N68" s="263">
        <v>120.085246358826</v>
      </c>
      <c r="O68" s="263">
        <v>166.72358577912129</v>
      </c>
      <c r="P68" s="263">
        <v>208.28699059260819</v>
      </c>
      <c r="Q68" s="263">
        <v>215.35541830927099</v>
      </c>
      <c r="R68" s="263">
        <v>244.05010856027391</v>
      </c>
      <c r="S68" s="263">
        <v>255.78641123449779</v>
      </c>
      <c r="T68" s="263">
        <v>319.64245169397742</v>
      </c>
      <c r="U68" s="263">
        <v>304.67342372486911</v>
      </c>
      <c r="V68" s="263">
        <v>319.97966380956262</v>
      </c>
      <c r="W68" s="263">
        <v>340.09609944814559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1.0000000000000002</v>
      </c>
      <c r="D73" s="234">
        <f t="shared" si="3"/>
        <v>1.0000000000000002</v>
      </c>
      <c r="E73" s="234">
        <f t="shared" si="3"/>
        <v>1</v>
      </c>
      <c r="F73" s="234">
        <f t="shared" si="3"/>
        <v>0.99999999999999978</v>
      </c>
      <c r="G73" s="234">
        <f t="shared" si="3"/>
        <v>1</v>
      </c>
      <c r="H73" s="234">
        <f t="shared" si="3"/>
        <v>0.99999999999999978</v>
      </c>
      <c r="I73" s="234">
        <f t="shared" si="3"/>
        <v>0.99999999999999978</v>
      </c>
      <c r="J73" s="234">
        <f t="shared" si="3"/>
        <v>1</v>
      </c>
      <c r="K73" s="234">
        <f t="shared" si="3"/>
        <v>1.0000000000000004</v>
      </c>
      <c r="L73" s="234">
        <f t="shared" si="3"/>
        <v>0.99999999999999978</v>
      </c>
      <c r="M73" s="234">
        <f t="shared" si="3"/>
        <v>1</v>
      </c>
      <c r="N73" s="234">
        <f t="shared" si="3"/>
        <v>0.99999999999999978</v>
      </c>
      <c r="O73" s="234">
        <f t="shared" si="3"/>
        <v>0.99999999999999989</v>
      </c>
      <c r="P73" s="234">
        <f t="shared" si="3"/>
        <v>1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0.99999999999999967</v>
      </c>
      <c r="U73" s="234">
        <f t="shared" si="3"/>
        <v>1.0000000000000002</v>
      </c>
      <c r="V73" s="234">
        <f t="shared" si="3"/>
        <v>1.0000000000000002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1.4158636712631123E-2</v>
      </c>
      <c r="C78" s="302">
        <f t="shared" si="8"/>
        <v>1.2555763195969813E-2</v>
      </c>
      <c r="D78" s="302">
        <f t="shared" si="8"/>
        <v>1.2725925712924017E-2</v>
      </c>
      <c r="E78" s="302">
        <f t="shared" si="8"/>
        <v>9.9610824186301059E-3</v>
      </c>
      <c r="F78" s="302">
        <f t="shared" si="8"/>
        <v>1.0608186671101812E-2</v>
      </c>
      <c r="G78" s="302">
        <f t="shared" si="8"/>
        <v>1.5173922575502593E-2</v>
      </c>
      <c r="H78" s="302">
        <f t="shared" si="8"/>
        <v>1.4833571987614287E-2</v>
      </c>
      <c r="I78" s="302">
        <f t="shared" si="8"/>
        <v>1.4667287368478422E-2</v>
      </c>
      <c r="J78" s="302">
        <f t="shared" si="8"/>
        <v>1.5650879299481054E-2</v>
      </c>
      <c r="K78" s="302">
        <f t="shared" si="8"/>
        <v>1.1948282880876446E-2</v>
      </c>
      <c r="L78" s="302">
        <f t="shared" si="8"/>
        <v>9.5965171814776252E-3</v>
      </c>
      <c r="M78" s="302">
        <f t="shared" si="8"/>
        <v>1.2629286175246763E-2</v>
      </c>
      <c r="N78" s="302">
        <f t="shared" si="8"/>
        <v>3.9157346861917949E-3</v>
      </c>
      <c r="O78" s="302">
        <f t="shared" si="8"/>
        <v>9.8070626843634288E-3</v>
      </c>
      <c r="P78" s="302">
        <f t="shared" si="8"/>
        <v>1.1377120940920867E-2</v>
      </c>
      <c r="Q78" s="302">
        <f t="shared" si="8"/>
        <v>1.1061702214984689E-2</v>
      </c>
      <c r="R78" s="302">
        <f t="shared" si="8"/>
        <v>1.1218840540001329E-2</v>
      </c>
      <c r="S78" s="302">
        <f t="shared" si="8"/>
        <v>1.1201786787606161E-2</v>
      </c>
      <c r="T78" s="302">
        <f t="shared" si="8"/>
        <v>1.0962410525181664E-2</v>
      </c>
      <c r="U78" s="302">
        <f t="shared" si="8"/>
        <v>1.0109595883499798E-2</v>
      </c>
      <c r="V78" s="302">
        <f t="shared" si="8"/>
        <v>1.0174182245557117E-2</v>
      </c>
      <c r="W78" s="302">
        <f t="shared" si="8"/>
        <v>1.0169299865533138E-2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0.22115635632953792</v>
      </c>
      <c r="C79" s="303">
        <f t="shared" si="9"/>
        <v>0.19158976856343649</v>
      </c>
      <c r="D79" s="303">
        <f t="shared" si="9"/>
        <v>0.20814561205164236</v>
      </c>
      <c r="E79" s="303">
        <f t="shared" si="9"/>
        <v>0.18716097227903283</v>
      </c>
      <c r="F79" s="303">
        <f t="shared" si="9"/>
        <v>0.20819338609709323</v>
      </c>
      <c r="G79" s="303">
        <f t="shared" si="9"/>
        <v>0.16443088357334731</v>
      </c>
      <c r="H79" s="303">
        <f t="shared" si="9"/>
        <v>0.16593488733420647</v>
      </c>
      <c r="I79" s="303">
        <f t="shared" si="9"/>
        <v>0.17764019361676564</v>
      </c>
      <c r="J79" s="303">
        <f t="shared" si="9"/>
        <v>0.19067229485663731</v>
      </c>
      <c r="K79" s="303">
        <f t="shared" si="9"/>
        <v>0.19825847115878736</v>
      </c>
      <c r="L79" s="303">
        <f t="shared" si="9"/>
        <v>0.19351173509358749</v>
      </c>
      <c r="M79" s="303">
        <f t="shared" si="9"/>
        <v>0.15863903754252687</v>
      </c>
      <c r="N79" s="303">
        <f t="shared" si="9"/>
        <v>0.17699912573392687</v>
      </c>
      <c r="O79" s="303">
        <f t="shared" si="9"/>
        <v>0.17778675823955808</v>
      </c>
      <c r="P79" s="303">
        <f t="shared" si="9"/>
        <v>0.16140405248622114</v>
      </c>
      <c r="Q79" s="303">
        <f t="shared" si="9"/>
        <v>0.16621335294893308</v>
      </c>
      <c r="R79" s="303">
        <f t="shared" si="9"/>
        <v>0.16842809319830501</v>
      </c>
      <c r="S79" s="303">
        <f t="shared" si="9"/>
        <v>0.17305144119800611</v>
      </c>
      <c r="T79" s="303">
        <f t="shared" si="9"/>
        <v>0.16408660836212055</v>
      </c>
      <c r="U79" s="303">
        <f t="shared" si="9"/>
        <v>0.17076282474764337</v>
      </c>
      <c r="V79" s="303">
        <f t="shared" si="9"/>
        <v>0.16962506270942784</v>
      </c>
      <c r="W79" s="303">
        <f t="shared" si="9"/>
        <v>0.17229602897841209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0.54652371099045127</v>
      </c>
      <c r="C80" s="303">
        <f t="shared" si="10"/>
        <v>0.55235879160904233</v>
      </c>
      <c r="D80" s="303">
        <f t="shared" si="10"/>
        <v>0.54190025679144149</v>
      </c>
      <c r="E80" s="303">
        <f t="shared" si="10"/>
        <v>0.5497987280002854</v>
      </c>
      <c r="F80" s="303">
        <f t="shared" si="10"/>
        <v>0.50991132780309167</v>
      </c>
      <c r="G80" s="303">
        <f t="shared" si="10"/>
        <v>0.53905590263526415</v>
      </c>
      <c r="H80" s="303">
        <f t="shared" si="10"/>
        <v>0.54092242933079981</v>
      </c>
      <c r="I80" s="303">
        <f t="shared" si="10"/>
        <v>0.53145039922032677</v>
      </c>
      <c r="J80" s="303">
        <f t="shared" si="10"/>
        <v>0.53297630157126996</v>
      </c>
      <c r="K80" s="303">
        <f t="shared" si="10"/>
        <v>0.53758239769069494</v>
      </c>
      <c r="L80" s="303">
        <f t="shared" si="10"/>
        <v>0.52445406817696449</v>
      </c>
      <c r="M80" s="303">
        <f t="shared" si="10"/>
        <v>0.48881784358836883</v>
      </c>
      <c r="N80" s="303">
        <f t="shared" si="10"/>
        <v>0.48213063024376451</v>
      </c>
      <c r="O80" s="303">
        <f t="shared" si="10"/>
        <v>0.50755313334895391</v>
      </c>
      <c r="P80" s="303">
        <f t="shared" si="10"/>
        <v>0.49838463257105003</v>
      </c>
      <c r="Q80" s="303">
        <f t="shared" si="10"/>
        <v>0.49367331196916586</v>
      </c>
      <c r="R80" s="303">
        <f t="shared" si="10"/>
        <v>0.4880298476089257</v>
      </c>
      <c r="S80" s="303">
        <f t="shared" si="10"/>
        <v>0.48518173938367137</v>
      </c>
      <c r="T80" s="303">
        <f t="shared" si="10"/>
        <v>0.48592097389605043</v>
      </c>
      <c r="U80" s="303">
        <f t="shared" si="10"/>
        <v>0.48337608998614995</v>
      </c>
      <c r="V80" s="303">
        <f t="shared" si="10"/>
        <v>0.48180677714398412</v>
      </c>
      <c r="W80" s="303">
        <f t="shared" si="10"/>
        <v>0.48214344193385011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0.54652371099045127</v>
      </c>
      <c r="C81" s="304">
        <f t="shared" si="11"/>
        <v>0.55235879160904233</v>
      </c>
      <c r="D81" s="304">
        <f t="shared" si="11"/>
        <v>0.54190025679144149</v>
      </c>
      <c r="E81" s="304">
        <f t="shared" si="11"/>
        <v>0.5497987280002854</v>
      </c>
      <c r="F81" s="304">
        <f t="shared" si="11"/>
        <v>0.50991132780309167</v>
      </c>
      <c r="G81" s="304">
        <f t="shared" si="11"/>
        <v>0.53905590263526415</v>
      </c>
      <c r="H81" s="304">
        <f t="shared" si="11"/>
        <v>0.54092242933079981</v>
      </c>
      <c r="I81" s="304">
        <f t="shared" si="11"/>
        <v>0.53145039922032677</v>
      </c>
      <c r="J81" s="304">
        <f t="shared" si="11"/>
        <v>0.53297630157126996</v>
      </c>
      <c r="K81" s="304">
        <f t="shared" si="11"/>
        <v>0.53758239769069494</v>
      </c>
      <c r="L81" s="304">
        <f t="shared" si="11"/>
        <v>0.52445406817696449</v>
      </c>
      <c r="M81" s="304">
        <f t="shared" si="11"/>
        <v>0.48881784358836883</v>
      </c>
      <c r="N81" s="304">
        <f t="shared" si="11"/>
        <v>0.48213063024376451</v>
      </c>
      <c r="O81" s="304">
        <f t="shared" si="11"/>
        <v>0.50755313334895391</v>
      </c>
      <c r="P81" s="304">
        <f t="shared" si="11"/>
        <v>0.49838463257105003</v>
      </c>
      <c r="Q81" s="304">
        <f t="shared" si="11"/>
        <v>0.49367331196916586</v>
      </c>
      <c r="R81" s="304">
        <f t="shared" si="11"/>
        <v>0.4880298476089257</v>
      </c>
      <c r="S81" s="304">
        <f t="shared" si="11"/>
        <v>0.48518173938367137</v>
      </c>
      <c r="T81" s="304">
        <f t="shared" si="11"/>
        <v>0.48592097389605043</v>
      </c>
      <c r="U81" s="304">
        <f t="shared" si="11"/>
        <v>0.48337608998614995</v>
      </c>
      <c r="V81" s="304">
        <f t="shared" si="11"/>
        <v>0.48180677714398412</v>
      </c>
      <c r="W81" s="304">
        <f t="shared" si="11"/>
        <v>0.48214344193385011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6.7427002850829448E-2</v>
      </c>
      <c r="C83" s="303">
        <f t="shared" si="13"/>
        <v>5.5708633191484613E-2</v>
      </c>
      <c r="D83" s="303">
        <f t="shared" si="13"/>
        <v>5.49505277757825E-2</v>
      </c>
      <c r="E83" s="303">
        <f t="shared" si="13"/>
        <v>4.530855937993266E-2</v>
      </c>
      <c r="F83" s="303">
        <f t="shared" si="13"/>
        <v>5.4609582340992453E-2</v>
      </c>
      <c r="G83" s="303">
        <f t="shared" si="13"/>
        <v>3.4068640232882953E-2</v>
      </c>
      <c r="H83" s="303">
        <f t="shared" si="13"/>
        <v>3.7702212287998006E-2</v>
      </c>
      <c r="I83" s="303">
        <f t="shared" si="13"/>
        <v>4.7911541540614035E-2</v>
      </c>
      <c r="J83" s="303">
        <f t="shared" si="13"/>
        <v>4.7157758783955062E-2</v>
      </c>
      <c r="K83" s="303">
        <f t="shared" si="13"/>
        <v>4.8742403169234817E-2</v>
      </c>
      <c r="L83" s="303">
        <f t="shared" si="13"/>
        <v>4.6260586117114359E-2</v>
      </c>
      <c r="M83" s="303">
        <f t="shared" si="13"/>
        <v>2.7063855886464819E-2</v>
      </c>
      <c r="N83" s="303">
        <f t="shared" si="13"/>
        <v>3.2088186683364751E-2</v>
      </c>
      <c r="O83" s="303">
        <f t="shared" si="13"/>
        <v>3.7255586660150587E-2</v>
      </c>
      <c r="P83" s="303">
        <f t="shared" si="13"/>
        <v>3.2463157145813194E-2</v>
      </c>
      <c r="Q83" s="303">
        <f t="shared" si="13"/>
        <v>3.4759755010300188E-2</v>
      </c>
      <c r="R83" s="303">
        <f t="shared" si="13"/>
        <v>3.3387454241060141E-2</v>
      </c>
      <c r="S83" s="303">
        <f t="shared" si="13"/>
        <v>3.4986196607527838E-2</v>
      </c>
      <c r="T83" s="303">
        <f t="shared" si="13"/>
        <v>3.0276540795592995E-2</v>
      </c>
      <c r="U83" s="303">
        <f t="shared" si="13"/>
        <v>3.2530997734706295E-2</v>
      </c>
      <c r="V83" s="303">
        <f t="shared" si="13"/>
        <v>3.1278558497830837E-2</v>
      </c>
      <c r="W83" s="303">
        <f t="shared" si="13"/>
        <v>3.3204931078716193E-2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3.6937446459959229E-2</v>
      </c>
      <c r="C84" s="304">
        <f t="shared" si="14"/>
        <v>3.2030779053964342E-2</v>
      </c>
      <c r="D84" s="304">
        <f t="shared" si="14"/>
        <v>2.915155486732636E-2</v>
      </c>
      <c r="E84" s="304">
        <f t="shared" si="14"/>
        <v>2.5074017971725517E-2</v>
      </c>
      <c r="F84" s="304">
        <f t="shared" si="14"/>
        <v>2.6658062339846685E-2</v>
      </c>
      <c r="G84" s="304">
        <f t="shared" si="14"/>
        <v>1.8089781674077033E-2</v>
      </c>
      <c r="H84" s="304">
        <f t="shared" si="14"/>
        <v>2.1170826929209307E-2</v>
      </c>
      <c r="I84" s="304">
        <f t="shared" si="14"/>
        <v>2.6698756135275725E-2</v>
      </c>
      <c r="J84" s="304">
        <f t="shared" si="14"/>
        <v>2.497057722891808E-2</v>
      </c>
      <c r="K84" s="304">
        <f t="shared" si="14"/>
        <v>2.5860059781977484E-2</v>
      </c>
      <c r="L84" s="304">
        <f t="shared" si="14"/>
        <v>2.421646166524553E-2</v>
      </c>
      <c r="M84" s="304">
        <f t="shared" si="14"/>
        <v>1.3718093562113681E-2</v>
      </c>
      <c r="N84" s="304">
        <f t="shared" si="14"/>
        <v>1.491018042980366E-2</v>
      </c>
      <c r="O84" s="304">
        <f t="shared" si="14"/>
        <v>1.8908332461947203E-2</v>
      </c>
      <c r="P84" s="304">
        <f t="shared" si="14"/>
        <v>1.6131924998058475E-2</v>
      </c>
      <c r="Q84" s="304">
        <f t="shared" si="14"/>
        <v>1.6990080484428648E-2</v>
      </c>
      <c r="R84" s="304">
        <f t="shared" si="14"/>
        <v>1.6093392807774418E-2</v>
      </c>
      <c r="S84" s="304">
        <f t="shared" si="14"/>
        <v>1.6694530173303454E-2</v>
      </c>
      <c r="T84" s="304">
        <f t="shared" si="14"/>
        <v>1.4352295032866983E-2</v>
      </c>
      <c r="U84" s="304">
        <f t="shared" si="14"/>
        <v>1.4987841692579591E-2</v>
      </c>
      <c r="V84" s="304">
        <f t="shared" si="14"/>
        <v>1.4390894981988211E-2</v>
      </c>
      <c r="W84" s="304">
        <f t="shared" si="14"/>
        <v>1.5248512644734629E-2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3.0489556390870212E-2</v>
      </c>
      <c r="C85" s="304">
        <f t="shared" si="15"/>
        <v>2.3677854137520271E-2</v>
      </c>
      <c r="D85" s="304">
        <f t="shared" si="15"/>
        <v>2.579897290845614E-2</v>
      </c>
      <c r="E85" s="304">
        <f t="shared" si="15"/>
        <v>2.0234541408207143E-2</v>
      </c>
      <c r="F85" s="304">
        <f t="shared" si="15"/>
        <v>2.7951520001145768E-2</v>
      </c>
      <c r="G85" s="304">
        <f t="shared" si="15"/>
        <v>1.597885855880592E-2</v>
      </c>
      <c r="H85" s="304">
        <f t="shared" si="15"/>
        <v>1.6531385358788703E-2</v>
      </c>
      <c r="I85" s="304">
        <f t="shared" si="15"/>
        <v>2.1212785405338313E-2</v>
      </c>
      <c r="J85" s="304">
        <f t="shared" si="15"/>
        <v>2.2187181555036978E-2</v>
      </c>
      <c r="K85" s="304">
        <f t="shared" si="15"/>
        <v>2.2882343387257333E-2</v>
      </c>
      <c r="L85" s="304">
        <f t="shared" si="15"/>
        <v>2.2044124451868836E-2</v>
      </c>
      <c r="M85" s="304">
        <f t="shared" si="15"/>
        <v>1.334576232435114E-2</v>
      </c>
      <c r="N85" s="304">
        <f t="shared" si="15"/>
        <v>1.7178006253561095E-2</v>
      </c>
      <c r="O85" s="304">
        <f t="shared" si="15"/>
        <v>1.8347254198203388E-2</v>
      </c>
      <c r="P85" s="304">
        <f t="shared" si="15"/>
        <v>1.6331232147754719E-2</v>
      </c>
      <c r="Q85" s="304">
        <f t="shared" si="15"/>
        <v>1.7769674525871543E-2</v>
      </c>
      <c r="R85" s="304">
        <f t="shared" si="15"/>
        <v>1.7294061433285723E-2</v>
      </c>
      <c r="S85" s="304">
        <f t="shared" si="15"/>
        <v>1.8291666434224387E-2</v>
      </c>
      <c r="T85" s="304">
        <f t="shared" si="15"/>
        <v>1.5924245762726011E-2</v>
      </c>
      <c r="U85" s="304">
        <f t="shared" si="15"/>
        <v>1.7543156042126706E-2</v>
      </c>
      <c r="V85" s="304">
        <f t="shared" si="15"/>
        <v>1.6887663515842626E-2</v>
      </c>
      <c r="W85" s="304">
        <f t="shared" si="15"/>
        <v>1.7956418433981571E-2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1.6352475700335004E-2</v>
      </c>
      <c r="C87" s="303">
        <f t="shared" si="17"/>
        <v>1.3402234495795083E-2</v>
      </c>
      <c r="D87" s="303">
        <f t="shared" si="17"/>
        <v>1.3074284638429258E-2</v>
      </c>
      <c r="E87" s="303">
        <f t="shared" si="17"/>
        <v>1.1079583405295764E-2</v>
      </c>
      <c r="F87" s="303">
        <f t="shared" si="17"/>
        <v>1.2386678333570047E-2</v>
      </c>
      <c r="G87" s="303">
        <f t="shared" si="17"/>
        <v>8.219758895230014E-3</v>
      </c>
      <c r="H87" s="303">
        <f t="shared" si="17"/>
        <v>9.4565613827604367E-3</v>
      </c>
      <c r="I87" s="303">
        <f t="shared" si="17"/>
        <v>1.1953222324352629E-2</v>
      </c>
      <c r="J87" s="303">
        <f t="shared" si="17"/>
        <v>1.1356116894669276E-2</v>
      </c>
      <c r="K87" s="303">
        <f t="shared" si="17"/>
        <v>1.1753475358350749E-2</v>
      </c>
      <c r="L87" s="303">
        <f t="shared" si="17"/>
        <v>1.1052809147081464E-2</v>
      </c>
      <c r="M87" s="303">
        <f t="shared" si="17"/>
        <v>6.1838705664769601E-3</v>
      </c>
      <c r="N87" s="303">
        <f t="shared" si="17"/>
        <v>7.0275113169236654E-3</v>
      </c>
      <c r="O87" s="303">
        <f t="shared" si="17"/>
        <v>8.6169892973107041E-3</v>
      </c>
      <c r="P87" s="303">
        <f t="shared" si="17"/>
        <v>7.4296118900324662E-3</v>
      </c>
      <c r="Q87" s="303">
        <f t="shared" si="17"/>
        <v>7.8739499793702827E-3</v>
      </c>
      <c r="R87" s="303">
        <f t="shared" si="17"/>
        <v>7.4803937753524681E-3</v>
      </c>
      <c r="S87" s="303">
        <f t="shared" si="17"/>
        <v>7.7834953093329764E-3</v>
      </c>
      <c r="T87" s="303">
        <f t="shared" si="17"/>
        <v>6.6888412795385382E-3</v>
      </c>
      <c r="U87" s="303">
        <f t="shared" si="17"/>
        <v>7.0384444379392079E-3</v>
      </c>
      <c r="V87" s="303">
        <f t="shared" si="17"/>
        <v>6.7986211774886743E-3</v>
      </c>
      <c r="W87" s="303">
        <f t="shared" si="17"/>
        <v>7.1912731386140055E-3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1.4058590580018753E-2</v>
      </c>
      <c r="C88" s="304">
        <f t="shared" si="18"/>
        <v>1.1620828541875064E-2</v>
      </c>
      <c r="D88" s="304">
        <f t="shared" si="18"/>
        <v>1.1133296081053248E-2</v>
      </c>
      <c r="E88" s="304">
        <f t="shared" si="18"/>
        <v>9.5572354623585497E-3</v>
      </c>
      <c r="F88" s="304">
        <f t="shared" si="18"/>
        <v>1.0283742659502652E-2</v>
      </c>
      <c r="G88" s="304">
        <f t="shared" si="18"/>
        <v>7.0175877183919523E-3</v>
      </c>
      <c r="H88" s="304">
        <f t="shared" si="18"/>
        <v>8.2128207915036066E-3</v>
      </c>
      <c r="I88" s="304">
        <f t="shared" si="18"/>
        <v>1.0357276086960406E-2</v>
      </c>
      <c r="J88" s="304">
        <f t="shared" si="18"/>
        <v>9.6868618560458052E-3</v>
      </c>
      <c r="K88" s="304">
        <f t="shared" si="18"/>
        <v>1.0031919743008504E-2</v>
      </c>
      <c r="L88" s="304">
        <f t="shared" si="18"/>
        <v>9.3943170253107666E-3</v>
      </c>
      <c r="M88" s="304">
        <f t="shared" si="18"/>
        <v>5.1798006737358094E-3</v>
      </c>
      <c r="N88" s="304">
        <f t="shared" si="18"/>
        <v>5.7351221317027681E-3</v>
      </c>
      <c r="O88" s="304">
        <f t="shared" si="18"/>
        <v>7.2366316146872511E-3</v>
      </c>
      <c r="P88" s="304">
        <f t="shared" si="18"/>
        <v>6.2009298475681615E-3</v>
      </c>
      <c r="Q88" s="304">
        <f t="shared" si="18"/>
        <v>6.5370465667655272E-3</v>
      </c>
      <c r="R88" s="304">
        <f t="shared" si="18"/>
        <v>6.1792731659516612E-3</v>
      </c>
      <c r="S88" s="304">
        <f t="shared" si="18"/>
        <v>6.4073197782314548E-3</v>
      </c>
      <c r="T88" s="304">
        <f t="shared" si="18"/>
        <v>5.4907789024055478E-3</v>
      </c>
      <c r="U88" s="304">
        <f t="shared" si="18"/>
        <v>5.7185831683121222E-3</v>
      </c>
      <c r="V88" s="304">
        <f t="shared" si="18"/>
        <v>5.5280759599958124E-3</v>
      </c>
      <c r="W88" s="304">
        <f t="shared" si="18"/>
        <v>5.8403200275934488E-3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2.2938851203162538E-3</v>
      </c>
      <c r="C89" s="304">
        <f t="shared" si="19"/>
        <v>1.78140595392002E-3</v>
      </c>
      <c r="D89" s="304">
        <f t="shared" si="19"/>
        <v>1.9409885573760093E-3</v>
      </c>
      <c r="E89" s="304">
        <f t="shared" si="19"/>
        <v>1.5223479429372141E-3</v>
      </c>
      <c r="F89" s="304">
        <f t="shared" si="19"/>
        <v>2.1029356740673928E-3</v>
      </c>
      <c r="G89" s="304">
        <f t="shared" si="19"/>
        <v>1.2021711768380626E-3</v>
      </c>
      <c r="H89" s="304">
        <f t="shared" si="19"/>
        <v>1.2437405912568305E-3</v>
      </c>
      <c r="I89" s="304">
        <f t="shared" si="19"/>
        <v>1.5959462373922231E-3</v>
      </c>
      <c r="J89" s="304">
        <f t="shared" si="19"/>
        <v>1.6692550386234715E-3</v>
      </c>
      <c r="K89" s="304">
        <f t="shared" si="19"/>
        <v>1.7215556153422444E-3</v>
      </c>
      <c r="L89" s="304">
        <f t="shared" si="19"/>
        <v>1.6584921217706961E-3</v>
      </c>
      <c r="M89" s="304">
        <f t="shared" si="19"/>
        <v>1.0040698927411516E-3</v>
      </c>
      <c r="N89" s="304">
        <f t="shared" si="19"/>
        <v>1.2923891852208971E-3</v>
      </c>
      <c r="O89" s="304">
        <f t="shared" si="19"/>
        <v>1.380357682623453E-3</v>
      </c>
      <c r="P89" s="304">
        <f t="shared" si="19"/>
        <v>1.2286820424643047E-3</v>
      </c>
      <c r="Q89" s="304">
        <f t="shared" si="19"/>
        <v>1.3369034126047548E-3</v>
      </c>
      <c r="R89" s="304">
        <f t="shared" si="19"/>
        <v>1.3011206094008059E-3</v>
      </c>
      <c r="S89" s="304">
        <f t="shared" si="19"/>
        <v>1.3761755311015214E-3</v>
      </c>
      <c r="T89" s="304">
        <f t="shared" si="19"/>
        <v>1.198062377132991E-3</v>
      </c>
      <c r="U89" s="304">
        <f t="shared" si="19"/>
        <v>1.3198612696270864E-3</v>
      </c>
      <c r="V89" s="304">
        <f t="shared" si="19"/>
        <v>1.2705452174928621E-3</v>
      </c>
      <c r="W89" s="304">
        <f t="shared" si="19"/>
        <v>1.3509531110205569E-3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0.13438181741621505</v>
      </c>
      <c r="C91" s="303">
        <f t="shared" si="21"/>
        <v>0.17438480894427189</v>
      </c>
      <c r="D91" s="303">
        <f t="shared" si="21"/>
        <v>0.16920339302978063</v>
      </c>
      <c r="E91" s="303">
        <f t="shared" si="21"/>
        <v>0.19669107451682319</v>
      </c>
      <c r="F91" s="303">
        <f t="shared" si="21"/>
        <v>0.20429083875415072</v>
      </c>
      <c r="G91" s="303">
        <f t="shared" si="21"/>
        <v>0.23905089208777305</v>
      </c>
      <c r="H91" s="303">
        <f t="shared" si="21"/>
        <v>0.2311503376766206</v>
      </c>
      <c r="I91" s="303">
        <f t="shared" si="21"/>
        <v>0.21637735592946228</v>
      </c>
      <c r="J91" s="303">
        <f t="shared" si="21"/>
        <v>0.20218664859398747</v>
      </c>
      <c r="K91" s="303">
        <f t="shared" si="21"/>
        <v>0.19171496974205601</v>
      </c>
      <c r="L91" s="303">
        <f t="shared" si="21"/>
        <v>0.21512428428377425</v>
      </c>
      <c r="M91" s="303">
        <f t="shared" si="21"/>
        <v>0.30666610624091578</v>
      </c>
      <c r="N91" s="303">
        <f t="shared" si="21"/>
        <v>0.29783881133582818</v>
      </c>
      <c r="O91" s="303">
        <f t="shared" si="21"/>
        <v>0.25898046976966316</v>
      </c>
      <c r="P91" s="303">
        <f t="shared" si="21"/>
        <v>0.28894142496596237</v>
      </c>
      <c r="Q91" s="303">
        <f t="shared" si="21"/>
        <v>0.28641792787724601</v>
      </c>
      <c r="R91" s="303">
        <f t="shared" si="21"/>
        <v>0.2914553706363554</v>
      </c>
      <c r="S91" s="303">
        <f t="shared" si="21"/>
        <v>0.28779534071385554</v>
      </c>
      <c r="T91" s="303">
        <f t="shared" si="21"/>
        <v>0.30206462514151555</v>
      </c>
      <c r="U91" s="303">
        <f t="shared" si="21"/>
        <v>0.29618204721006164</v>
      </c>
      <c r="V91" s="303">
        <f t="shared" si="21"/>
        <v>0.30031679822571183</v>
      </c>
      <c r="W91" s="303">
        <f t="shared" si="21"/>
        <v>0.29499502500487429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1.1015858264752796</v>
      </c>
      <c r="C96" s="322">
        <f>IF(C$5=0,0,C$5/OIS_fec!C$5)</f>
        <v>1.1584789549462968</v>
      </c>
      <c r="D96" s="322">
        <f>IF(D$5=0,0,D$5/OIS_fec!D$5)</f>
        <v>1.2362103630970076</v>
      </c>
      <c r="E96" s="322">
        <f>IF(E$5=0,0,E$5/OIS_fec!E$5)</f>
        <v>1.1954476415228372</v>
      </c>
      <c r="F96" s="322">
        <f>IF(F$5=0,0,F$5/OIS_fec!F$5)</f>
        <v>1.2181822509369737</v>
      </c>
      <c r="G96" s="322">
        <f>IF(G$5=0,0,G$5/OIS_fec!G$5)</f>
        <v>1.7072183713881859</v>
      </c>
      <c r="H96" s="322">
        <f>IF(H$5=0,0,H$5/OIS_fec!H$5)</f>
        <v>1.5592481028142462</v>
      </c>
      <c r="I96" s="322">
        <f>IF(I$5=0,0,I$5/OIS_fec!I$5)</f>
        <v>1.3953850137838932</v>
      </c>
      <c r="J96" s="322">
        <f>IF(J$5=0,0,J$5/OIS_fec!J$5)</f>
        <v>1.5376755470339094</v>
      </c>
      <c r="K96" s="322">
        <f>IF(K$5=0,0,K$5/OIS_fec!K$5)</f>
        <v>1.4006857279934974</v>
      </c>
      <c r="L96" s="322">
        <f>IF(L$5=0,0,L$5/OIS_fec!L$5)</f>
        <v>1.2916963732428852</v>
      </c>
      <c r="M96" s="322">
        <f>IF(M$5=0,0,M$5/OIS_fec!M$5)</f>
        <v>1.8187471325923819</v>
      </c>
      <c r="N96" s="322">
        <f>IF(N$5=0,0,N$5/OIS_fec!N$5)</f>
        <v>1.1927983414115773</v>
      </c>
      <c r="O96" s="322">
        <f>IF(O$5=0,0,O$5/OIS_fec!O$5)</f>
        <v>1.4071809553566705</v>
      </c>
      <c r="P96" s="322">
        <f>IF(P$5=0,0,P$5/OIS_fec!P$5)</f>
        <v>1.5577900789920678</v>
      </c>
      <c r="Q96" s="322">
        <f>IF(Q$5=0,0,Q$5/OIS_fec!Q$5)</f>
        <v>1.5431909216482806</v>
      </c>
      <c r="R96" s="322">
        <f>IF(R$5=0,0,R$5/OIS_fec!R$5)</f>
        <v>1.6024919216639413</v>
      </c>
      <c r="S96" s="322">
        <f>IF(S$5=0,0,S$5/OIS_fec!S$5)</f>
        <v>1.5945208628588314</v>
      </c>
      <c r="T96" s="322">
        <f>IF(T$5=0,0,T$5/OIS_fec!T$5)</f>
        <v>1.6683860170294018</v>
      </c>
      <c r="U96" s="322">
        <f>IF(U$5=0,0,U$5/OIS_fec!U$5)</f>
        <v>1.6190134269140248</v>
      </c>
      <c r="V96" s="322">
        <f>IF(V$5=0,0,V$5/OIS_fec!V$5)</f>
        <v>1.662058319334623</v>
      </c>
      <c r="W96" s="322">
        <f>IF(W$5=0,0,W$5/OIS_fec!W$5)</f>
        <v>1.6503670839855535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0.78094201412155484</v>
      </c>
      <c r="C101" s="334">
        <f>IF(C$10=0,0,C$10/OIS_fec!C$10)</f>
        <v>0.83580555979321081</v>
      </c>
      <c r="D101" s="334">
        <f>IF(D$10=0,0,D$10/OIS_fec!D$10)</f>
        <v>0.93922003475916349</v>
      </c>
      <c r="E101" s="334">
        <f>IF(E$10=0,0,E$10/OIS_fec!E$10)</f>
        <v>0.64358446150592619</v>
      </c>
      <c r="F101" s="334">
        <f>IF(F$10=0,0,F$10/OIS_fec!F$10)</f>
        <v>0.72261127487763088</v>
      </c>
      <c r="G101" s="334">
        <f>IF(G$10=0,0,G$10/OIS_fec!G$10)</f>
        <v>1.5087799951216934</v>
      </c>
      <c r="H101" s="334">
        <f>IF(H$10=0,0,H$10/OIS_fec!H$10)</f>
        <v>1.4081648693837081</v>
      </c>
      <c r="I101" s="334">
        <f>IF(I$10=0,0,I$10/OIS_fec!I$10)</f>
        <v>1.2222256537356539</v>
      </c>
      <c r="J101" s="334">
        <f>IF(J$10=0,0,J$10/OIS_fec!J$10)</f>
        <v>1.4559223970910247</v>
      </c>
      <c r="K101" s="334">
        <f>IF(K$10=0,0,K$10/OIS_fec!K$10)</f>
        <v>1.0256136887069829</v>
      </c>
      <c r="L101" s="334">
        <f>IF(L$10=0,0,L$10/OIS_fec!L$10)</f>
        <v>0.72092940247934267</v>
      </c>
      <c r="M101" s="334">
        <f>IF(M$10=0,0,M$10/OIS_fec!M$10)</f>
        <v>1.520079446354166</v>
      </c>
      <c r="N101" s="334">
        <f>IF(N$10=0,0,N$10/OIS_fec!N$10)</f>
        <v>0.203941155450548</v>
      </c>
      <c r="O101" s="334">
        <f>IF(O$10=0,0,O$10/OIS_fec!O$10)</f>
        <v>0.74636238104200592</v>
      </c>
      <c r="P101" s="334">
        <f>IF(P$10=0,0,P$10/OIS_fec!P$10)</f>
        <v>1.0999422439936803</v>
      </c>
      <c r="Q101" s="334">
        <f>IF(Q$10=0,0,Q$10/OIS_fec!Q$10)</f>
        <v>1.0405905946387379</v>
      </c>
      <c r="R101" s="334">
        <f>IF(R$10=0,0,R$10/OIS_fec!R$10)</f>
        <v>1.0989815792642876</v>
      </c>
      <c r="S101" s="334">
        <f>IF(S$10=0,0,S$10/OIS_fec!S$10)</f>
        <v>1.0824193716391552</v>
      </c>
      <c r="T101" s="334">
        <f>IF(T$10=0,0,T$10/OIS_fec!T$10)</f>
        <v>1.1239814637788412</v>
      </c>
      <c r="U101" s="334">
        <f>IF(U$10=0,0,U$10/OIS_fec!U$10)</f>
        <v>0.98374666196805938</v>
      </c>
      <c r="V101" s="334">
        <f>IF(V$10=0,0,V$10/OIS_fec!V$10)</f>
        <v>1.0183923921922791</v>
      </c>
      <c r="W101" s="334">
        <f>IF(W$10=0,0,W$10/OIS_fec!W$10)</f>
        <v>1.0016122804968941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1.3119700846469851</v>
      </c>
      <c r="C102" s="350">
        <f>IF(C$16=0,0,C$16/OIS_fec!C$16)</f>
        <v>1.2423324904947901</v>
      </c>
      <c r="D102" s="350">
        <f>IF(D$16=0,0,D$16/OIS_fec!D$16)</f>
        <v>1.484492336633594</v>
      </c>
      <c r="E102" s="350">
        <f>IF(E$16=0,0,E$16/OIS_fec!E$16)</f>
        <v>1.4268206646211581</v>
      </c>
      <c r="F102" s="350">
        <f>IF(F$16=0,0,F$16/OIS_fec!F$16)</f>
        <v>1.6174234877305742</v>
      </c>
      <c r="G102" s="350">
        <f>IF(G$16=0,0,G$16/OIS_fec!G$16)</f>
        <v>1.5092661614441214</v>
      </c>
      <c r="H102" s="350">
        <f>IF(H$16=0,0,H$16/OIS_fec!H$16)</f>
        <v>1.3664243232679112</v>
      </c>
      <c r="I102" s="350">
        <f>IF(I$16=0,0,I$16/OIS_fec!I$16)</f>
        <v>1.2649482440744275</v>
      </c>
      <c r="J102" s="350">
        <f>IF(J$16=0,0,J$16/OIS_fec!J$16)</f>
        <v>1.497492281254442</v>
      </c>
      <c r="K102" s="350">
        <f>IF(K$16=0,0,K$16/OIS_fec!K$16)</f>
        <v>1.565607197773984</v>
      </c>
      <c r="L102" s="350">
        <f>IF(L$16=0,0,L$16/OIS_fec!L$16)</f>
        <v>1.6046047232250384</v>
      </c>
      <c r="M102" s="350">
        <f>IF(M$16=0,0,M$16/OIS_fec!M$16)</f>
        <v>1.9953048560686129</v>
      </c>
      <c r="N102" s="350">
        <f>IF(N$16=0,0,N$16/OIS_fec!N$16)</f>
        <v>2.22671836770329</v>
      </c>
      <c r="O102" s="350">
        <f>IF(O$16=0,0,O$16/OIS_fec!O$16)</f>
        <v>1.7487482675473172</v>
      </c>
      <c r="P102" s="350">
        <f>IF(P$16=0,0,P$16/OIS_fec!P$16)</f>
        <v>1.7301833844342112</v>
      </c>
      <c r="Q102" s="350">
        <f>IF(Q$16=0,0,Q$16/OIS_fec!Q$16)</f>
        <v>1.7559094395578407</v>
      </c>
      <c r="R102" s="350">
        <f>IF(R$16=0,0,R$16/OIS_fec!R$16)</f>
        <v>1.8924981353470665</v>
      </c>
      <c r="S102" s="350">
        <f>IF(S$16=0,0,S$16/OIS_fec!S$16)</f>
        <v>1.9245872163093658</v>
      </c>
      <c r="T102" s="350">
        <f>IF(T$16=0,0,T$16/OIS_fec!T$16)</f>
        <v>1.986804093160319</v>
      </c>
      <c r="U102" s="350">
        <f>IF(U$16=0,0,U$16/OIS_fec!U$16)</f>
        <v>2.0491410963843606</v>
      </c>
      <c r="V102" s="350">
        <f>IF(V$16=0,0,V$16/OIS_fec!V$16)</f>
        <v>2.0941061741989171</v>
      </c>
      <c r="W102" s="350">
        <f>IF(W$16=0,0,W$16/OIS_fec!W$16)</f>
        <v>2.0494915411243015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2.244224721004231</v>
      </c>
      <c r="C103" s="350">
        <f>IF(C$27=0,0,C$27/OIS_fec!C$27)</f>
        <v>2.2896355026074851</v>
      </c>
      <c r="D103" s="350">
        <f>IF(D$27=0,0,D$27/OIS_fec!D$27)</f>
        <v>2.2928513210999708</v>
      </c>
      <c r="E103" s="350">
        <f>IF(E$27=0,0,E$27/OIS_fec!E$27)</f>
        <v>2.3251043902877666</v>
      </c>
      <c r="F103" s="350">
        <f>IF(F$27=0,0,F$27/OIS_fec!F$27)</f>
        <v>2.2801629700393096</v>
      </c>
      <c r="G103" s="350">
        <f>IF(G$27=0,0,G$27/OIS_fec!G$27)</f>
        <v>2.5080027441681394</v>
      </c>
      <c r="H103" s="350">
        <f>IF(H$27=0,0,H$27/OIS_fec!H$27)</f>
        <v>2.464180876196028</v>
      </c>
      <c r="I103" s="350">
        <f>IF(I$27=0,0,I$27/OIS_fec!I$27)</f>
        <v>2.3884281511583332</v>
      </c>
      <c r="J103" s="350">
        <f>IF(J$27=0,0,J$27/OIS_fec!J$27)</f>
        <v>2.4506667689558621</v>
      </c>
      <c r="K103" s="350">
        <f>IF(K$27=0,0,K$27/OIS_fec!K$27)</f>
        <v>2.5082896041676928</v>
      </c>
      <c r="L103" s="350">
        <f>IF(L$27=0,0,L$27/OIS_fec!L$27)</f>
        <v>2.4173156811765937</v>
      </c>
      <c r="M103" s="350">
        <f>IF(M$27=0,0,M$27/OIS_fec!M$27)</f>
        <v>2.6914050073256992</v>
      </c>
      <c r="N103" s="350">
        <f>IF(N$27=0,0,N$27/OIS_fec!N$27)</f>
        <v>2.5170704477969492</v>
      </c>
      <c r="O103" s="350">
        <f>IF(O$27=0,0,O$27/OIS_fec!O$27)</f>
        <v>2.4122015107112289</v>
      </c>
      <c r="P103" s="350">
        <f>IF(P$27=0,0,P$27/OIS_fec!P$27)</f>
        <v>2.5230325050220754</v>
      </c>
      <c r="Q103" s="350">
        <f>IF(Q$27=0,0,Q$27/OIS_fec!Q$27)</f>
        <v>2.5301159958061743</v>
      </c>
      <c r="R103" s="350">
        <f>IF(R$27=0,0,R$27/OIS_fec!R$27)</f>
        <v>2.5518114452323184</v>
      </c>
      <c r="S103" s="350">
        <f>IF(S$27=0,0,S$27/OIS_fec!S$27)</f>
        <v>2.5376012885141579</v>
      </c>
      <c r="T103" s="350">
        <f>IF(T$27=0,0,T$27/OIS_fec!T$27)</f>
        <v>2.5951669386715457</v>
      </c>
      <c r="U103" s="350">
        <f>IF(U$27=0,0,U$27/OIS_fec!U$27)</f>
        <v>2.5796966750033175</v>
      </c>
      <c r="V103" s="350">
        <f>IF(V$27=0,0,V$27/OIS_fec!V$27)</f>
        <v>2.5963811577270111</v>
      </c>
      <c r="W103" s="350">
        <f>IF(W$27=0,0,W$27/OIS_fec!W$27)</f>
        <v>2.5801424568768851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1.5644736297397954</v>
      </c>
      <c r="C104" s="350">
        <f>IF(C$35=0,0,C$35/OIS_fec!C$35)</f>
        <v>1.5060597820680208</v>
      </c>
      <c r="D104" s="350">
        <f>IF(D$35=0,0,D$35/OIS_fec!D$35)</f>
        <v>1.6248153149467859</v>
      </c>
      <c r="E104" s="350">
        <f>IF(E$35=0,0,E$35/OIS_fec!E$35)</f>
        <v>1.5153043921123386</v>
      </c>
      <c r="F104" s="350">
        <f>IF(F$35=0,0,F$35/OIS_fec!F$35)</f>
        <v>1.7999543904933359</v>
      </c>
      <c r="G104" s="350">
        <f>IF(G$35=0,0,G$35/OIS_fec!G$35)</f>
        <v>1.6413173465981423</v>
      </c>
      <c r="H104" s="350">
        <f>IF(H$35=0,0,H$35/OIS_fec!H$35)</f>
        <v>1.4975976906460642</v>
      </c>
      <c r="I104" s="350">
        <f>IF(I$35=0,0,I$35/OIS_fec!I$35)</f>
        <v>1.5140398805426718</v>
      </c>
      <c r="J104" s="350">
        <f>IF(J$35=0,0,J$35/OIS_fec!J$35)</f>
        <v>1.6408331417741129</v>
      </c>
      <c r="K104" s="350">
        <f>IF(K$35=0,0,K$35/OIS_fec!K$35)</f>
        <v>1.6151302378006662</v>
      </c>
      <c r="L104" s="350">
        <f>IF(L$35=0,0,L$35/OIS_fec!L$35)</f>
        <v>1.6252127785688673</v>
      </c>
      <c r="M104" s="350">
        <f>IF(M$35=0,0,M$35/OIS_fec!M$35)</f>
        <v>1.7544991591742887</v>
      </c>
      <c r="N104" s="350">
        <f>IF(N$35=0,0,N$35/OIS_fec!N$35)</f>
        <v>1.8139723562671735</v>
      </c>
      <c r="O104" s="350">
        <f>IF(O$35=0,0,O$35/OIS_fec!O$35)</f>
        <v>1.7131139120846619</v>
      </c>
      <c r="P104" s="350">
        <f>IF(P$35=0,0,P$35/OIS_fec!P$35)</f>
        <v>1.7563309856880724</v>
      </c>
      <c r="Q104" s="350">
        <f>IF(Q$35=0,0,Q$35/OIS_fec!Q$35)</f>
        <v>1.7995670930433818</v>
      </c>
      <c r="R104" s="350">
        <f>IF(R$35=0,0,R$35/OIS_fec!R$35)</f>
        <v>1.8405698545103939</v>
      </c>
      <c r="S104" s="350">
        <f>IF(S$35=0,0,S$35/OIS_fec!S$35)</f>
        <v>1.8694710281021309</v>
      </c>
      <c r="T104" s="350">
        <f>IF(T$35=0,0,T$35/OIS_fec!T$35)</f>
        <v>1.889938419102998</v>
      </c>
      <c r="U104" s="350">
        <f>IF(U$35=0,0,U$35/OIS_fec!U$35)</f>
        <v>1.9659676652919233</v>
      </c>
      <c r="V104" s="350">
        <f>IF(V$35=0,0,V$35/OIS_fec!V$35)</f>
        <v>1.958780134078034</v>
      </c>
      <c r="W104" s="350">
        <f>IF(W$35=0,0,W$35/OIS_fec!W$35)</f>
        <v>1.9762508653824276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0.75210779151215057</v>
      </c>
      <c r="C105" s="350">
        <f>IF(C$54=0,0,C$54/OIS_fec!C$54)</f>
        <v>0.6580486866586116</v>
      </c>
      <c r="D105" s="350">
        <f>IF(D$54=0,0,D$54/OIS_fec!D$54)</f>
        <v>0.70320137381237469</v>
      </c>
      <c r="E105" s="350">
        <f>IF(E$54=0,0,E$54/OIS_fec!E$54)</f>
        <v>0.6278409758641329</v>
      </c>
      <c r="F105" s="350">
        <f>IF(F$54=0,0,F$54/OIS_fec!F$54)</f>
        <v>0.66754380732874108</v>
      </c>
      <c r="G105" s="350">
        <f>IF(G$54=0,0,G$54/OIS_fec!G$54)</f>
        <v>1.0206623679328055</v>
      </c>
      <c r="H105" s="350">
        <f>IF(H$54=0,0,H$54/OIS_fec!H$54)</f>
        <v>0.89564698125520881</v>
      </c>
      <c r="I105" s="350">
        <f>IF(I$54=0,0,I$54/OIS_fec!I$54)</f>
        <v>0.8848788938790435</v>
      </c>
      <c r="J105" s="350">
        <f>IF(J$54=0,0,J$54/OIS_fec!J$54)</f>
        <v>0.94829375079848588</v>
      </c>
      <c r="K105" s="350">
        <f>IF(K$54=0,0,K$54/OIS_fec!K$54)</f>
        <v>0.78328068360251835</v>
      </c>
      <c r="L105" s="350">
        <f>IF(L$54=0,0,L$54/OIS_fec!L$54)</f>
        <v>0.66694652530658394</v>
      </c>
      <c r="M105" s="350">
        <f>IF(M$54=0,0,M$54/OIS_fec!M$54)</f>
        <v>0.71768984179917306</v>
      </c>
      <c r="N105" s="350">
        <f>IF(N$54=0,0,N$54/OIS_fec!N$54)</f>
        <v>0.40557248316203048</v>
      </c>
      <c r="O105" s="350">
        <f>IF(O$54=0,0,O$54/OIS_fec!O$54)</f>
        <v>0.64309849613909709</v>
      </c>
      <c r="P105" s="350">
        <f>IF(P$54=0,0,P$54/OIS_fec!P$54)</f>
        <v>0.64215225510741103</v>
      </c>
      <c r="Q105" s="350">
        <f>IF(Q$54=0,0,Q$54/OIS_fec!Q$54)</f>
        <v>0.66001004654528139</v>
      </c>
      <c r="R105" s="350">
        <f>IF(R$54=0,0,R$54/OIS_fec!R$54)</f>
        <v>0.67132860490574808</v>
      </c>
      <c r="S105" s="350">
        <f>IF(S$54=0,0,S$54/OIS_fec!S$54)</f>
        <v>0.68217062881092794</v>
      </c>
      <c r="T105" s="350">
        <f>IF(T$54=0,0,T$54/OIS_fec!T$54)</f>
        <v>0.67520190948495207</v>
      </c>
      <c r="U105" s="350">
        <f>IF(U$54=0,0,U$54/OIS_fec!U$54)</f>
        <v>0.66934862434147979</v>
      </c>
      <c r="V105" s="350">
        <f>IF(V$54=0,0,V$54/OIS_fec!V$54)</f>
        <v>0.67560217902558128</v>
      </c>
      <c r="W105" s="350">
        <f>IF(W$54=0,0,W$54/OIS_fec!W$54)</f>
        <v>0.70239656981662357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3.1024188000000001</v>
      </c>
      <c r="C106" s="350">
        <f>IF(C$68=0,0,C$68/OIS_fec!C$68)</f>
        <v>3.1024188000000006</v>
      </c>
      <c r="D106" s="350">
        <f>IF(D$68=0,0,D$68/OIS_fec!D$68)</f>
        <v>3.1024188000000015</v>
      </c>
      <c r="E106" s="350">
        <f>IF(E$68=0,0,E$68/OIS_fec!E$68)</f>
        <v>3.1024187999999993</v>
      </c>
      <c r="F106" s="350">
        <f>IF(F$68=0,0,F$68/OIS_fec!F$68)</f>
        <v>3.1024188000000001</v>
      </c>
      <c r="G106" s="350">
        <f>IF(G$68=0,0,G$68/OIS_fec!G$68)</f>
        <v>3.1024188000000001</v>
      </c>
      <c r="H106" s="350">
        <f>IF(H$68=0,0,H$68/OIS_fec!H$68)</f>
        <v>3.1024187999999997</v>
      </c>
      <c r="I106" s="350">
        <f>IF(I$68=0,0,I$68/OIS_fec!I$68)</f>
        <v>3.102418800000001</v>
      </c>
      <c r="J106" s="350">
        <f>IF(J$68=0,0,J$68/OIS_fec!J$68)</f>
        <v>3.1024188000000001</v>
      </c>
      <c r="K106" s="350">
        <f>IF(K$68=0,0,K$68/OIS_fec!K$68)</f>
        <v>3.1024187999999988</v>
      </c>
      <c r="L106" s="350">
        <f>IF(L$68=0,0,L$68/OIS_fec!L$68)</f>
        <v>3.1024188000000001</v>
      </c>
      <c r="M106" s="350">
        <f>IF(M$68=0,0,M$68/OIS_fec!M$68)</f>
        <v>3.1024188000000006</v>
      </c>
      <c r="N106" s="350">
        <f>IF(N$68=0,0,N$68/OIS_fec!N$68)</f>
        <v>3.1024188000000006</v>
      </c>
      <c r="O106" s="350">
        <f>IF(O$68=0,0,O$68/OIS_fec!O$68)</f>
        <v>3.1024188000000006</v>
      </c>
      <c r="P106" s="350">
        <f>IF(P$68=0,0,P$68/OIS_fec!P$68)</f>
        <v>3.1024187999999993</v>
      </c>
      <c r="Q106" s="350">
        <f>IF(Q$68=0,0,Q$68/OIS_fec!Q$68)</f>
        <v>3.1024188000000001</v>
      </c>
      <c r="R106" s="350">
        <f>IF(R$68=0,0,R$68/OIS_fec!R$68)</f>
        <v>3.1024188000000006</v>
      </c>
      <c r="S106" s="350">
        <f>IF(S$68=0,0,S$68/OIS_fec!S$68)</f>
        <v>3.1024188000000006</v>
      </c>
      <c r="T106" s="350">
        <f>IF(T$68=0,0,T$68/OIS_fec!T$68)</f>
        <v>3.1024188000000015</v>
      </c>
      <c r="U106" s="350">
        <f>IF(U$68=0,0,U$68/OIS_fec!U$68)</f>
        <v>3.1024187999999997</v>
      </c>
      <c r="V106" s="350">
        <f>IF(V$68=0,0,V$68/OIS_fec!V$68)</f>
        <v>3.1024188000000006</v>
      </c>
      <c r="W106" s="350">
        <f>IF(W$68=0,0,W$68/OIS_fec!W$68)</f>
        <v>3.102418800000001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44F3EA-BDDA-46B0-B3B8-78FD1A9B4DD1}"/>
</file>

<file path=customXml/itemProps2.xml><?xml version="1.0" encoding="utf-8"?>
<ds:datastoreItem xmlns:ds="http://schemas.openxmlformats.org/officeDocument/2006/customXml" ds:itemID="{A837346B-0840-4290-9422-6FDB4F2090C4}"/>
</file>

<file path=customXml/itemProps3.xml><?xml version="1.0" encoding="utf-8"?>
<ds:datastoreItem xmlns:ds="http://schemas.openxmlformats.org/officeDocument/2006/customXml" ds:itemID="{AB8A5671-AE9A-47CF-96D5-3890877DB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2024-05-20T16:51:22Z</dcterms:created>
  <dcterms:modified xsi:type="dcterms:W3CDTF">2024-05-20T16:51:22Z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